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0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05 May 2019/"/>
    </mc:Choice>
  </mc:AlternateContent>
  <xr:revisionPtr revIDLastSave="1" documentId="13_ncr:1_{4000CD7E-2207-ED4E-9F12-1EE6CF9B1A0A}" xr6:coauthVersionLast="45" xr6:coauthVersionMax="45" xr10:uidLastSave="{DD23249F-0FD9-47CA-8106-C815FC298731}"/>
  <bookViews>
    <workbookView xWindow="14120" yWindow="460" windowWidth="24280" windowHeight="19760" firstSheet="5" activeTab="2" xr2:uid="{00000000-000D-0000-FFFF-FFFF00000000}"/>
  </bookViews>
  <sheets>
    <sheet name="Daily" sheetId="1" r:id="rId1"/>
    <sheet name="Monthly" sheetId="5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1" i="11" l="1" a="1"/>
  <c r="E61" i="11"/>
  <c r="E62" i="11" a="1"/>
  <c r="E62" i="11" s="1"/>
  <c r="E63" i="11" a="1"/>
  <c r="E63" i="11"/>
  <c r="E64" i="11" a="1"/>
  <c r="E64" i="11" s="1"/>
  <c r="E65" i="11" a="1"/>
  <c r="E65" i="11"/>
  <c r="E66" i="11" a="1"/>
  <c r="E66" i="11" s="1"/>
  <c r="E67" i="11" a="1"/>
  <c r="E67" i="11" s="1"/>
  <c r="D67" i="11" a="1"/>
  <c r="D67" i="11" s="1"/>
  <c r="D66" i="11" a="1"/>
  <c r="D66" i="11" s="1"/>
  <c r="D61" i="11" a="1"/>
  <c r="D61" i="11" s="1"/>
  <c r="AZ949" i="1" l="1"/>
  <c r="AR949" i="1"/>
  <c r="AJ949" i="1"/>
  <c r="AE949" i="1"/>
  <c r="BE948" i="1"/>
  <c r="AX948" i="1"/>
  <c r="AW948" i="1"/>
  <c r="AP948" i="1"/>
  <c r="AO948" i="1"/>
  <c r="AH948" i="1"/>
  <c r="AG948" i="1"/>
  <c r="AE948" i="1"/>
  <c r="BD948" i="1" s="1"/>
  <c r="AP947" i="1"/>
  <c r="AE947" i="1"/>
  <c r="BA947" i="1" s="1"/>
  <c r="AY941" i="1"/>
  <c r="AN941" i="1"/>
  <c r="AE941" i="1"/>
  <c r="BE940" i="1"/>
  <c r="AQ940" i="1"/>
  <c r="AJ940" i="1"/>
  <c r="AE940" i="1"/>
  <c r="AE939" i="1"/>
  <c r="AW918" i="1"/>
  <c r="AM918" i="1"/>
  <c r="AL918" i="1"/>
  <c r="AE918" i="1"/>
  <c r="BD917" i="1"/>
  <c r="AT917" i="1"/>
  <c r="AJ917" i="1"/>
  <c r="AI917" i="1"/>
  <c r="AE917" i="1"/>
  <c r="AY917" i="1" s="1"/>
  <c r="AE916" i="1"/>
  <c r="AZ910" i="1"/>
  <c r="AR910" i="1"/>
  <c r="AJ910" i="1"/>
  <c r="AE910" i="1"/>
  <c r="BA910" i="1" s="1"/>
  <c r="BD909" i="1"/>
  <c r="BB909" i="1"/>
  <c r="BA909" i="1"/>
  <c r="AX909" i="1"/>
  <c r="AW909" i="1"/>
  <c r="AV909" i="1"/>
  <c r="AS909" i="1"/>
  <c r="AR909" i="1"/>
  <c r="AP909" i="1"/>
  <c r="AN909" i="1"/>
  <c r="AL909" i="1"/>
  <c r="AK909" i="1"/>
  <c r="AH909" i="1"/>
  <c r="AG909" i="1"/>
  <c r="AF909" i="1"/>
  <c r="AE909" i="1"/>
  <c r="AE908" i="1"/>
  <c r="BC887" i="1"/>
  <c r="BB887" i="1"/>
  <c r="AV887" i="1"/>
  <c r="AR887" i="1"/>
  <c r="AQ887" i="1"/>
  <c r="AL887" i="1"/>
  <c r="AH887" i="1"/>
  <c r="AF887" i="1"/>
  <c r="AE887" i="1"/>
  <c r="BD887" i="1" s="1"/>
  <c r="AU886" i="1"/>
  <c r="AE886" i="1"/>
  <c r="AT885" i="1"/>
  <c r="AO885" i="1"/>
  <c r="AE885" i="1"/>
  <c r="AU879" i="1"/>
  <c r="AL879" i="1"/>
  <c r="AK879" i="1"/>
  <c r="AE879" i="1"/>
  <c r="AW879" i="1" s="1"/>
  <c r="BD878" i="1"/>
  <c r="BC878" i="1"/>
  <c r="BB878" i="1"/>
  <c r="AX878" i="1"/>
  <c r="AV878" i="1"/>
  <c r="AT878" i="1"/>
  <c r="AQ878" i="1"/>
  <c r="AN878" i="1"/>
  <c r="AM878" i="1"/>
  <c r="AI878" i="1"/>
  <c r="AH878" i="1"/>
  <c r="AF878" i="1"/>
  <c r="AE878" i="1"/>
  <c r="AY878" i="1" s="1"/>
  <c r="BE877" i="1"/>
  <c r="AE877" i="1"/>
  <c r="BB856" i="1"/>
  <c r="AZ856" i="1"/>
  <c r="AO856" i="1"/>
  <c r="AK856" i="1"/>
  <c r="AE856" i="1"/>
  <c r="AW855" i="1"/>
  <c r="AK855" i="1"/>
  <c r="AE855" i="1"/>
  <c r="AE854" i="1"/>
  <c r="AE848" i="1"/>
  <c r="BD847" i="1"/>
  <c r="BB847" i="1"/>
  <c r="BA847" i="1"/>
  <c r="AX847" i="1"/>
  <c r="AW847" i="1"/>
  <c r="AV847" i="1"/>
  <c r="AS847" i="1"/>
  <c r="AR847" i="1"/>
  <c r="AP847" i="1"/>
  <c r="AN847" i="1"/>
  <c r="AL847" i="1"/>
  <c r="AK847" i="1"/>
  <c r="AH847" i="1"/>
  <c r="AG847" i="1"/>
  <c r="AF847" i="1"/>
  <c r="AE847" i="1"/>
  <c r="BC847" i="1" s="1"/>
  <c r="BB846" i="1"/>
  <c r="AW846" i="1"/>
  <c r="AS846" i="1"/>
  <c r="AL846" i="1"/>
  <c r="AG846" i="1"/>
  <c r="AE846" i="1"/>
  <c r="BE846" i="1" s="1"/>
  <c r="BB825" i="1"/>
  <c r="AX825" i="1"/>
  <c r="AT825" i="1"/>
  <c r="AQ825" i="1"/>
  <c r="AL825" i="1"/>
  <c r="AI825" i="1"/>
  <c r="AH825" i="1"/>
  <c r="AE825" i="1"/>
  <c r="AY825" i="1" s="1"/>
  <c r="BD824" i="1"/>
  <c r="AY824" i="1"/>
  <c r="AV824" i="1"/>
  <c r="AN824" i="1"/>
  <c r="AI824" i="1"/>
  <c r="AF824" i="1"/>
  <c r="AE824" i="1"/>
  <c r="AZ824" i="1" s="1"/>
  <c r="AS823" i="1"/>
  <c r="AH823" i="1"/>
  <c r="AE823" i="1"/>
  <c r="AW823" i="1" s="1"/>
  <c r="BB817" i="1"/>
  <c r="AW817" i="1"/>
  <c r="AP817" i="1"/>
  <c r="AL817" i="1"/>
  <c r="AG817" i="1"/>
  <c r="AE817" i="1"/>
  <c r="AY816" i="1"/>
  <c r="AT816" i="1"/>
  <c r="AE816" i="1"/>
  <c r="AY815" i="1"/>
  <c r="AN815" i="1"/>
  <c r="AE815" i="1"/>
  <c r="BE794" i="1"/>
  <c r="BA794" i="1"/>
  <c r="AW794" i="1"/>
  <c r="AT794" i="1"/>
  <c r="AP794" i="1"/>
  <c r="AN794" i="1"/>
  <c r="AK794" i="1"/>
  <c r="AH794" i="1"/>
  <c r="AF794" i="1"/>
  <c r="AE794" i="1"/>
  <c r="BE793" i="1"/>
  <c r="BA793" i="1"/>
  <c r="AW793" i="1"/>
  <c r="AS793" i="1"/>
  <c r="AO793" i="1"/>
  <c r="AK793" i="1"/>
  <c r="AG793" i="1"/>
  <c r="AE793" i="1"/>
  <c r="BD793" i="1" s="1"/>
  <c r="BC792" i="1"/>
  <c r="AR792" i="1"/>
  <c r="AM792" i="1"/>
  <c r="AH792" i="1"/>
  <c r="AE792" i="1"/>
  <c r="AK786" i="1"/>
  <c r="AE786" i="1"/>
  <c r="BD785" i="1"/>
  <c r="BB785" i="1"/>
  <c r="BA785" i="1"/>
  <c r="AX785" i="1"/>
  <c r="AW785" i="1"/>
  <c r="AV785" i="1"/>
  <c r="AS785" i="1"/>
  <c r="AR785" i="1"/>
  <c r="AP785" i="1"/>
  <c r="AN785" i="1"/>
  <c r="AL785" i="1"/>
  <c r="AK785" i="1"/>
  <c r="AH785" i="1"/>
  <c r="AG785" i="1"/>
  <c r="AF785" i="1"/>
  <c r="AE785" i="1"/>
  <c r="BC785" i="1" s="1"/>
  <c r="BB784" i="1"/>
  <c r="AQ784" i="1"/>
  <c r="AG784" i="1"/>
  <c r="AE784" i="1"/>
  <c r="BE784" i="1" s="1"/>
  <c r="AJ763" i="1"/>
  <c r="AE763" i="1"/>
  <c r="AU763" i="1" s="1"/>
  <c r="AE762" i="1"/>
  <c r="BD761" i="1"/>
  <c r="BB761" i="1"/>
  <c r="BA761" i="1"/>
  <c r="AX761" i="1"/>
  <c r="AW761" i="1"/>
  <c r="AV761" i="1"/>
  <c r="AS761" i="1"/>
  <c r="AR761" i="1"/>
  <c r="AP761" i="1"/>
  <c r="AN761" i="1"/>
  <c r="AL761" i="1"/>
  <c r="AK761" i="1"/>
  <c r="AH761" i="1"/>
  <c r="AG761" i="1"/>
  <c r="AF761" i="1"/>
  <c r="AE761" i="1"/>
  <c r="BC761" i="1" s="1"/>
  <c r="BE755" i="1"/>
  <c r="BC755" i="1"/>
  <c r="BB755" i="1"/>
  <c r="AX755" i="1"/>
  <c r="AW755" i="1"/>
  <c r="AT755" i="1"/>
  <c r="AQ755" i="1"/>
  <c r="AO755" i="1"/>
  <c r="AM755" i="1"/>
  <c r="AI755" i="1"/>
  <c r="AH755" i="1"/>
  <c r="AG755" i="1"/>
  <c r="AE755" i="1"/>
  <c r="AY755" i="1" s="1"/>
  <c r="AE754" i="1"/>
  <c r="BD753" i="1"/>
  <c r="BC753" i="1"/>
  <c r="AV753" i="1"/>
  <c r="AR753" i="1"/>
  <c r="AK753" i="1"/>
  <c r="AI753" i="1"/>
  <c r="AE753" i="1"/>
  <c r="BE732" i="1"/>
  <c r="BD732" i="1"/>
  <c r="AX732" i="1"/>
  <c r="AV732" i="1"/>
  <c r="AP732" i="1"/>
  <c r="AO732" i="1"/>
  <c r="AJ732" i="1"/>
  <c r="AH732" i="1"/>
  <c r="AE732" i="1"/>
  <c r="BE731" i="1"/>
  <c r="AX731" i="1"/>
  <c r="AP731" i="1"/>
  <c r="AI731" i="1"/>
  <c r="AH731" i="1"/>
  <c r="AE731" i="1"/>
  <c r="AX730" i="1"/>
  <c r="AV730" i="1"/>
  <c r="AM730" i="1"/>
  <c r="AH730" i="1"/>
  <c r="AH733" i="1" s="1"/>
  <c r="AE730" i="1"/>
  <c r="BD724" i="1"/>
  <c r="BA724" i="1"/>
  <c r="AY724" i="1"/>
  <c r="AU724" i="1"/>
  <c r="AQ724" i="1"/>
  <c r="AO724" i="1"/>
  <c r="AJ724" i="1"/>
  <c r="AI724" i="1"/>
  <c r="AF724" i="1"/>
  <c r="AE724" i="1"/>
  <c r="BE724" i="1" s="1"/>
  <c r="BB723" i="1"/>
  <c r="AN723" i="1"/>
  <c r="AE723" i="1"/>
  <c r="BE722" i="1"/>
  <c r="BB722" i="1"/>
  <c r="AT722" i="1"/>
  <c r="AL722" i="1"/>
  <c r="AI722" i="1"/>
  <c r="AE722" i="1"/>
  <c r="AU722" i="1" s="1"/>
  <c r="BC701" i="1"/>
  <c r="AI701" i="1"/>
  <c r="AE701" i="1"/>
  <c r="BD701" i="1" s="1"/>
  <c r="BC700" i="1"/>
  <c r="BA700" i="1"/>
  <c r="AW700" i="1"/>
  <c r="AU700" i="1"/>
  <c r="AQ700" i="1"/>
  <c r="AO700" i="1"/>
  <c r="AJ700" i="1"/>
  <c r="AG700" i="1"/>
  <c r="AF700" i="1"/>
  <c r="AE700" i="1"/>
  <c r="BE700" i="1" s="1"/>
  <c r="BD699" i="1"/>
  <c r="BB699" i="1"/>
  <c r="AX699" i="1"/>
  <c r="AW699" i="1"/>
  <c r="AS699" i="1"/>
  <c r="AR699" i="1"/>
  <c r="AN699" i="1"/>
  <c r="AL699" i="1"/>
  <c r="AH699" i="1"/>
  <c r="AG699" i="1"/>
  <c r="AE699" i="1"/>
  <c r="BC699" i="1" s="1"/>
  <c r="BE693" i="1"/>
  <c r="BC693" i="1"/>
  <c r="AX693" i="1"/>
  <c r="AW693" i="1"/>
  <c r="AQ693" i="1"/>
  <c r="AO693" i="1"/>
  <c r="AI693" i="1"/>
  <c r="AH693" i="1"/>
  <c r="AE693" i="1"/>
  <c r="BB693" i="1" s="1"/>
  <c r="BD692" i="1"/>
  <c r="BB692" i="1"/>
  <c r="AT692" i="1"/>
  <c r="AL692" i="1"/>
  <c r="AI692" i="1"/>
  <c r="AE692" i="1"/>
  <c r="BA691" i="1"/>
  <c r="AF691" i="1"/>
  <c r="AE691" i="1"/>
  <c r="BD670" i="1"/>
  <c r="BB670" i="1"/>
  <c r="BA670" i="1"/>
  <c r="AX670" i="1"/>
  <c r="AW670" i="1"/>
  <c r="AV670" i="1"/>
  <c r="AS670" i="1"/>
  <c r="AR670" i="1"/>
  <c r="AP670" i="1"/>
  <c r="AN670" i="1"/>
  <c r="AL670" i="1"/>
  <c r="AK670" i="1"/>
  <c r="AH670" i="1"/>
  <c r="AG670" i="1"/>
  <c r="AF670" i="1"/>
  <c r="AE670" i="1"/>
  <c r="BC670" i="1" s="1"/>
  <c r="AU669" i="1"/>
  <c r="AP669" i="1"/>
  <c r="AK669" i="1"/>
  <c r="AE669" i="1"/>
  <c r="BB668" i="1"/>
  <c r="AX668" i="1"/>
  <c r="AR668" i="1"/>
  <c r="AM668" i="1"/>
  <c r="AH668" i="1"/>
  <c r="AF668" i="1"/>
  <c r="AE668" i="1"/>
  <c r="AV662" i="1"/>
  <c r="AQ662" i="1"/>
  <c r="AK662" i="1"/>
  <c r="AE662" i="1"/>
  <c r="BE661" i="1"/>
  <c r="BD661" i="1"/>
  <c r="BA661" i="1"/>
  <c r="AX661" i="1"/>
  <c r="AV661" i="1"/>
  <c r="AT661" i="1"/>
  <c r="AP661" i="1"/>
  <c r="AO661" i="1"/>
  <c r="AN661" i="1"/>
  <c r="AJ661" i="1"/>
  <c r="AH661" i="1"/>
  <c r="AF661" i="1"/>
  <c r="AE661" i="1"/>
  <c r="BB660" i="1"/>
  <c r="AQ660" i="1"/>
  <c r="AL660" i="1"/>
  <c r="AG660" i="1"/>
  <c r="AE660" i="1"/>
  <c r="BE660" i="1" s="1"/>
  <c r="AE639" i="1"/>
  <c r="BC638" i="1"/>
  <c r="BA638" i="1"/>
  <c r="AV638" i="1"/>
  <c r="AR638" i="1"/>
  <c r="AQ638" i="1"/>
  <c r="AK638" i="1"/>
  <c r="AG638" i="1"/>
  <c r="AF638" i="1"/>
  <c r="AE638" i="1"/>
  <c r="BD638" i="1" s="1"/>
  <c r="BD637" i="1"/>
  <c r="BB637" i="1"/>
  <c r="AW637" i="1"/>
  <c r="AT637" i="1"/>
  <c r="AO637" i="1"/>
  <c r="AN637" i="1"/>
  <c r="AH637" i="1"/>
  <c r="AG637" i="1"/>
  <c r="AE637" i="1"/>
  <c r="BE637" i="1" s="1"/>
  <c r="BC631" i="1"/>
  <c r="AY631" i="1"/>
  <c r="AS631" i="1"/>
  <c r="AQ631" i="1"/>
  <c r="AI631" i="1"/>
  <c r="AH631" i="1"/>
  <c r="AE631" i="1"/>
  <c r="BE631" i="1" s="1"/>
  <c r="AV630" i="1"/>
  <c r="AL630" i="1"/>
  <c r="AF630" i="1"/>
  <c r="AE630" i="1"/>
  <c r="BC629" i="1"/>
  <c r="BA629" i="1"/>
  <c r="AY629" i="1"/>
  <c r="AS629" i="1"/>
  <c r="AR629" i="1"/>
  <c r="AN629" i="1"/>
  <c r="AK629" i="1"/>
  <c r="AG629" i="1"/>
  <c r="AF629" i="1"/>
  <c r="AE629" i="1"/>
  <c r="BD608" i="1"/>
  <c r="BB608" i="1"/>
  <c r="BA608" i="1"/>
  <c r="AX608" i="1"/>
  <c r="AW608" i="1"/>
  <c r="AV608" i="1"/>
  <c r="AS608" i="1"/>
  <c r="AR608" i="1"/>
  <c r="AP608" i="1"/>
  <c r="AN608" i="1"/>
  <c r="AL608" i="1"/>
  <c r="AK608" i="1"/>
  <c r="AH608" i="1"/>
  <c r="AG608" i="1"/>
  <c r="AF608" i="1"/>
  <c r="AE608" i="1"/>
  <c r="BC608" i="1" s="1"/>
  <c r="AY607" i="1"/>
  <c r="AU607" i="1"/>
  <c r="AO607" i="1"/>
  <c r="AE607" i="1"/>
  <c r="AK607" i="1" s="1"/>
  <c r="BC606" i="1"/>
  <c r="BB606" i="1"/>
  <c r="AV606" i="1"/>
  <c r="AR606" i="1"/>
  <c r="AQ606" i="1"/>
  <c r="AL606" i="1"/>
  <c r="AH606" i="1"/>
  <c r="AF606" i="1"/>
  <c r="AE606" i="1"/>
  <c r="BD606" i="1" s="1"/>
  <c r="BA600" i="1"/>
  <c r="AQ600" i="1"/>
  <c r="AF600" i="1"/>
  <c r="AE600" i="1"/>
  <c r="AV600" i="1" s="1"/>
  <c r="AE599" i="1"/>
  <c r="BB598" i="1"/>
  <c r="AL598" i="1"/>
  <c r="AK598" i="1"/>
  <c r="AE598" i="1"/>
  <c r="AQ598" i="1" s="1"/>
  <c r="AU577" i="1"/>
  <c r="AJ577" i="1"/>
  <c r="AE577" i="1"/>
  <c r="AN577" i="1" s="1"/>
  <c r="AW576" i="1"/>
  <c r="AV576" i="1"/>
  <c r="AK576" i="1"/>
  <c r="AG576" i="1"/>
  <c r="AE576" i="1"/>
  <c r="BC576" i="1" s="1"/>
  <c r="BD575" i="1"/>
  <c r="BA575" i="1"/>
  <c r="AV575" i="1"/>
  <c r="AT575" i="1"/>
  <c r="AO575" i="1"/>
  <c r="AN575" i="1"/>
  <c r="AH575" i="1"/>
  <c r="AF575" i="1"/>
  <c r="AE575" i="1"/>
  <c r="BE575" i="1" s="1"/>
  <c r="AS569" i="1"/>
  <c r="AG569" i="1"/>
  <c r="AE569" i="1"/>
  <c r="BB569" i="1" s="1"/>
  <c r="AT568" i="1"/>
  <c r="AE568" i="1"/>
  <c r="AZ568" i="1" s="1"/>
  <c r="BD567" i="1"/>
  <c r="BC567" i="1"/>
  <c r="BA567" i="1"/>
  <c r="AW567" i="1"/>
  <c r="AV567" i="1"/>
  <c r="AS567" i="1"/>
  <c r="AQ567" i="1"/>
  <c r="AN567" i="1"/>
  <c r="AM567" i="1"/>
  <c r="AI567" i="1"/>
  <c r="AG567" i="1"/>
  <c r="AF567" i="1"/>
  <c r="AE567" i="1"/>
  <c r="AY567" i="1" s="1"/>
  <c r="AE546" i="1"/>
  <c r="BE545" i="1"/>
  <c r="AS545" i="1"/>
  <c r="AP545" i="1"/>
  <c r="AK545" i="1"/>
  <c r="AE545" i="1"/>
  <c r="AE544" i="1"/>
  <c r="AL544" i="1" s="1"/>
  <c r="AS538" i="1"/>
  <c r="AE538" i="1"/>
  <c r="AP537" i="1"/>
  <c r="AE537" i="1"/>
  <c r="AU537" i="1" s="1"/>
  <c r="BC536" i="1"/>
  <c r="BB536" i="1"/>
  <c r="AY536" i="1"/>
  <c r="AT536" i="1"/>
  <c r="AR536" i="1"/>
  <c r="AN536" i="1"/>
  <c r="AL536" i="1"/>
  <c r="AH536" i="1"/>
  <c r="AF536" i="1"/>
  <c r="AE536" i="1"/>
  <c r="AV515" i="1"/>
  <c r="AQ515" i="1"/>
  <c r="AK515" i="1"/>
  <c r="AE515" i="1"/>
  <c r="BE514" i="1"/>
  <c r="BD514" i="1"/>
  <c r="BA514" i="1"/>
  <c r="AX514" i="1"/>
  <c r="AV514" i="1"/>
  <c r="AT514" i="1"/>
  <c r="AP514" i="1"/>
  <c r="AO514" i="1"/>
  <c r="AN514" i="1"/>
  <c r="AJ514" i="1"/>
  <c r="AH514" i="1"/>
  <c r="AF514" i="1"/>
  <c r="AE514" i="1"/>
  <c r="BB513" i="1"/>
  <c r="AQ513" i="1"/>
  <c r="AL513" i="1"/>
  <c r="AG513" i="1"/>
  <c r="AE513" i="1"/>
  <c r="BE513" i="1" s="1"/>
  <c r="AU507" i="1"/>
  <c r="AP507" i="1"/>
  <c r="AJ507" i="1"/>
  <c r="AE507" i="1"/>
  <c r="BD506" i="1"/>
  <c r="BC506" i="1"/>
  <c r="BA506" i="1"/>
  <c r="AW506" i="1"/>
  <c r="AV506" i="1"/>
  <c r="AS506" i="1"/>
  <c r="AQ506" i="1"/>
  <c r="AN506" i="1"/>
  <c r="AM506" i="1"/>
  <c r="AI506" i="1"/>
  <c r="AG506" i="1"/>
  <c r="AF506" i="1"/>
  <c r="AE506" i="1"/>
  <c r="AY506" i="1" s="1"/>
  <c r="AZ505" i="1"/>
  <c r="AR505" i="1"/>
  <c r="AG505" i="1"/>
  <c r="AE505" i="1"/>
  <c r="BE505" i="1" s="1"/>
  <c r="BE484" i="1"/>
  <c r="BC484" i="1"/>
  <c r="AX484" i="1"/>
  <c r="AT484" i="1"/>
  <c r="AS484" i="1"/>
  <c r="AM484" i="1"/>
  <c r="AI484" i="1"/>
  <c r="AH484" i="1"/>
  <c r="AE484" i="1"/>
  <c r="AY484" i="1" s="1"/>
  <c r="AV483" i="1"/>
  <c r="AQ483" i="1"/>
  <c r="AF483" i="1"/>
  <c r="AE483" i="1"/>
  <c r="BD482" i="1"/>
  <c r="AY482" i="1"/>
  <c r="AW482" i="1"/>
  <c r="AN482" i="1"/>
  <c r="AM482" i="1"/>
  <c r="AI482" i="1"/>
  <c r="AE482" i="1"/>
  <c r="BE476" i="1"/>
  <c r="BB476" i="1"/>
  <c r="AZ476" i="1"/>
  <c r="AV476" i="1"/>
  <c r="AR476" i="1"/>
  <c r="AP476" i="1"/>
  <c r="AK476" i="1"/>
  <c r="AJ476" i="1"/>
  <c r="AG476" i="1"/>
  <c r="AE476" i="1"/>
  <c r="AV475" i="1"/>
  <c r="AR475" i="1"/>
  <c r="AF475" i="1"/>
  <c r="AE475" i="1"/>
  <c r="BE474" i="1"/>
  <c r="BA474" i="1"/>
  <c r="AZ474" i="1"/>
  <c r="AT474" i="1"/>
  <c r="AR474" i="1"/>
  <c r="AP474" i="1"/>
  <c r="AK474" i="1"/>
  <c r="AJ474" i="1"/>
  <c r="AF474" i="1"/>
  <c r="AE474" i="1"/>
  <c r="BB453" i="1"/>
  <c r="AX453" i="1"/>
  <c r="AT453" i="1"/>
  <c r="AS453" i="1"/>
  <c r="AL453" i="1"/>
  <c r="AK453" i="1"/>
  <c r="AH453" i="1"/>
  <c r="AE453" i="1"/>
  <c r="BC452" i="1"/>
  <c r="AM452" i="1"/>
  <c r="AE452" i="1"/>
  <c r="BD451" i="1"/>
  <c r="AZ451" i="1"/>
  <c r="AV451" i="1"/>
  <c r="AN451" i="1"/>
  <c r="AJ451" i="1"/>
  <c r="AF451" i="1"/>
  <c r="AE451" i="1"/>
  <c r="AR451" i="1" s="1"/>
  <c r="AE445" i="1"/>
  <c r="AE444" i="1"/>
  <c r="AJ443" i="1"/>
  <c r="AE443" i="1"/>
  <c r="AE422" i="1"/>
  <c r="BD421" i="1"/>
  <c r="BB421" i="1"/>
  <c r="BA421" i="1"/>
  <c r="AX421" i="1"/>
  <c r="AW421" i="1"/>
  <c r="AV421" i="1"/>
  <c r="AS421" i="1"/>
  <c r="AR421" i="1"/>
  <c r="AP421" i="1"/>
  <c r="AN421" i="1"/>
  <c r="AL421" i="1"/>
  <c r="AK421" i="1"/>
  <c r="AH421" i="1"/>
  <c r="AG421" i="1"/>
  <c r="AF421" i="1"/>
  <c r="AE421" i="1"/>
  <c r="BC421" i="1" s="1"/>
  <c r="AX420" i="1"/>
  <c r="AQ420" i="1"/>
  <c r="AI420" i="1"/>
  <c r="AE420" i="1"/>
  <c r="BC414" i="1"/>
  <c r="AR414" i="1"/>
  <c r="AM414" i="1"/>
  <c r="AH414" i="1"/>
  <c r="AE414" i="1"/>
  <c r="BD414" i="1" s="1"/>
  <c r="AU413" i="1"/>
  <c r="AO413" i="1"/>
  <c r="AE413" i="1"/>
  <c r="AJ413" i="1" s="1"/>
  <c r="BE412" i="1"/>
  <c r="AT412" i="1"/>
  <c r="AJ412" i="1"/>
  <c r="AE412" i="1"/>
  <c r="AX412" i="1" s="1"/>
  <c r="BE391" i="1"/>
  <c r="AW391" i="1"/>
  <c r="AT391" i="1"/>
  <c r="AL391" i="1"/>
  <c r="AI391" i="1"/>
  <c r="AE391" i="1"/>
  <c r="BC391" i="1" s="1"/>
  <c r="BD390" i="1"/>
  <c r="BC390" i="1"/>
  <c r="AX390" i="1"/>
  <c r="AV390" i="1"/>
  <c r="AQ390" i="1"/>
  <c r="AN390" i="1"/>
  <c r="AI390" i="1"/>
  <c r="AH390" i="1"/>
  <c r="AE390" i="1"/>
  <c r="BB390" i="1" s="1"/>
  <c r="BD389" i="1"/>
  <c r="BA389" i="1"/>
  <c r="AV389" i="1"/>
  <c r="AS389" i="1"/>
  <c r="AQ389" i="1"/>
  <c r="AK389" i="1"/>
  <c r="AI389" i="1"/>
  <c r="AF389" i="1"/>
  <c r="AE389" i="1"/>
  <c r="BC389" i="1" s="1"/>
  <c r="BD383" i="1"/>
  <c r="BB383" i="1"/>
  <c r="AX383" i="1"/>
  <c r="AW383" i="1"/>
  <c r="AS383" i="1"/>
  <c r="AR383" i="1"/>
  <c r="AN383" i="1"/>
  <c r="AL383" i="1"/>
  <c r="AH383" i="1"/>
  <c r="AG383" i="1"/>
  <c r="AE383" i="1"/>
  <c r="BC383" i="1" s="1"/>
  <c r="AU382" i="1"/>
  <c r="AK382" i="1"/>
  <c r="AE382" i="1"/>
  <c r="AX382" i="1" s="1"/>
  <c r="BC381" i="1"/>
  <c r="AX381" i="1"/>
  <c r="AU381" i="1"/>
  <c r="AM381" i="1"/>
  <c r="AJ381" i="1"/>
  <c r="AH381" i="1"/>
  <c r="AE381" i="1"/>
  <c r="AR381" i="1" s="1"/>
  <c r="BD360" i="1"/>
  <c r="BC360" i="1"/>
  <c r="AW360" i="1"/>
  <c r="AV360" i="1"/>
  <c r="AQ360" i="1"/>
  <c r="AN360" i="1"/>
  <c r="AI360" i="1"/>
  <c r="AG360" i="1"/>
  <c r="AE360" i="1"/>
  <c r="BA360" i="1" s="1"/>
  <c r="BD359" i="1"/>
  <c r="AX359" i="1"/>
  <c r="AS359" i="1"/>
  <c r="AN359" i="1"/>
  <c r="AH359" i="1"/>
  <c r="AE359" i="1"/>
  <c r="BE358" i="1"/>
  <c r="AX358" i="1"/>
  <c r="AQ358" i="1"/>
  <c r="AI358" i="1"/>
  <c r="AE358" i="1"/>
  <c r="BC352" i="1"/>
  <c r="AM352" i="1"/>
  <c r="AE352" i="1"/>
  <c r="AZ351" i="1"/>
  <c r="AE351" i="1"/>
  <c r="AO351" i="1" s="1"/>
  <c r="BE350" i="1"/>
  <c r="BD350" i="1"/>
  <c r="BA350" i="1"/>
  <c r="AX350" i="1"/>
  <c r="AV350" i="1"/>
  <c r="AT350" i="1"/>
  <c r="AP350" i="1"/>
  <c r="AO350" i="1"/>
  <c r="AN350" i="1"/>
  <c r="AJ350" i="1"/>
  <c r="AH350" i="1"/>
  <c r="AF350" i="1"/>
  <c r="AE350" i="1"/>
  <c r="BE329" i="1"/>
  <c r="AY329" i="1"/>
  <c r="AW329" i="1"/>
  <c r="AO329" i="1"/>
  <c r="AL329" i="1"/>
  <c r="AI329" i="1"/>
  <c r="AE329" i="1"/>
  <c r="BD328" i="1"/>
  <c r="BC328" i="1"/>
  <c r="AY328" i="1"/>
  <c r="AV328" i="1"/>
  <c r="AR328" i="1"/>
  <c r="AQ328" i="1"/>
  <c r="AL328" i="1"/>
  <c r="AI328" i="1"/>
  <c r="AH328" i="1"/>
  <c r="AE328" i="1"/>
  <c r="AY327" i="1"/>
  <c r="AN327" i="1"/>
  <c r="AE327" i="1"/>
  <c r="AE321" i="1"/>
  <c r="AE320" i="1"/>
  <c r="AW320" i="1" s="1"/>
  <c r="AE319" i="1"/>
  <c r="AI319" i="1" s="1"/>
  <c r="AE298" i="1"/>
  <c r="BD297" i="1"/>
  <c r="BB297" i="1"/>
  <c r="BA297" i="1"/>
  <c r="AX297" i="1"/>
  <c r="AW297" i="1"/>
  <c r="AV297" i="1"/>
  <c r="AS297" i="1"/>
  <c r="AR297" i="1"/>
  <c r="AP297" i="1"/>
  <c r="AN297" i="1"/>
  <c r="AL297" i="1"/>
  <c r="AK297" i="1"/>
  <c r="AH297" i="1"/>
  <c r="AG297" i="1"/>
  <c r="AF297" i="1"/>
  <c r="AE297" i="1"/>
  <c r="BC297" i="1" s="1"/>
  <c r="BE296" i="1"/>
  <c r="BC296" i="1"/>
  <c r="BB296" i="1"/>
  <c r="AX296" i="1"/>
  <c r="AW296" i="1"/>
  <c r="AT296" i="1"/>
  <c r="AQ296" i="1"/>
  <c r="AO296" i="1"/>
  <c r="AM296" i="1"/>
  <c r="AI296" i="1"/>
  <c r="AH296" i="1"/>
  <c r="AG296" i="1"/>
  <c r="AE296" i="1"/>
  <c r="AY296" i="1" s="1"/>
  <c r="BC290" i="1"/>
  <c r="BB290" i="1"/>
  <c r="AX290" i="1"/>
  <c r="AU290" i="1"/>
  <c r="AQ290" i="1"/>
  <c r="AP290" i="1"/>
  <c r="AJ290" i="1"/>
  <c r="AH290" i="1"/>
  <c r="AF290" i="1"/>
  <c r="AE290" i="1"/>
  <c r="AV290" i="1" s="1"/>
  <c r="BE289" i="1"/>
  <c r="BC289" i="1"/>
  <c r="AW289" i="1"/>
  <c r="AU289" i="1"/>
  <c r="AN289" i="1"/>
  <c r="AJ289" i="1"/>
  <c r="AI289" i="1"/>
  <c r="AE289" i="1"/>
  <c r="BE288" i="1"/>
  <c r="BD288" i="1"/>
  <c r="BA288" i="1"/>
  <c r="AX288" i="1"/>
  <c r="AV288" i="1"/>
  <c r="AT288" i="1"/>
  <c r="AP288" i="1"/>
  <c r="AO288" i="1"/>
  <c r="AN288" i="1"/>
  <c r="AJ288" i="1"/>
  <c r="AH288" i="1"/>
  <c r="AF288" i="1"/>
  <c r="AE288" i="1"/>
  <c r="BB267" i="1"/>
  <c r="AQ267" i="1"/>
  <c r="AG267" i="1"/>
  <c r="AE267" i="1"/>
  <c r="BD266" i="1"/>
  <c r="AY266" i="1"/>
  <c r="AT266" i="1"/>
  <c r="AQ266" i="1"/>
  <c r="AL266" i="1"/>
  <c r="AF266" i="1"/>
  <c r="AE266" i="1"/>
  <c r="BE265" i="1"/>
  <c r="AY265" i="1"/>
  <c r="AV265" i="1"/>
  <c r="AQ265" i="1"/>
  <c r="AQ268" i="1" s="1"/>
  <c r="AN265" i="1"/>
  <c r="AI265" i="1"/>
  <c r="AF265" i="1"/>
  <c r="AE265" i="1"/>
  <c r="BD259" i="1"/>
  <c r="BB259" i="1"/>
  <c r="BA259" i="1"/>
  <c r="AX259" i="1"/>
  <c r="AW259" i="1"/>
  <c r="AV259" i="1"/>
  <c r="AS259" i="1"/>
  <c r="AR259" i="1"/>
  <c r="AP259" i="1"/>
  <c r="AN259" i="1"/>
  <c r="AL259" i="1"/>
  <c r="AK259" i="1"/>
  <c r="AH259" i="1"/>
  <c r="AG259" i="1"/>
  <c r="AF259" i="1"/>
  <c r="AE259" i="1"/>
  <c r="BC259" i="1" s="1"/>
  <c r="BB258" i="1"/>
  <c r="AX258" i="1"/>
  <c r="AU258" i="1"/>
  <c r="AM258" i="1"/>
  <c r="AK258" i="1"/>
  <c r="AG258" i="1"/>
  <c r="AE258" i="1"/>
  <c r="BC258" i="1" s="1"/>
  <c r="BC257" i="1"/>
  <c r="AY257" i="1"/>
  <c r="AU257" i="1"/>
  <c r="AN257" i="1"/>
  <c r="AJ257" i="1"/>
  <c r="AH257" i="1"/>
  <c r="AE257" i="1"/>
  <c r="BD257" i="1" s="1"/>
  <c r="BD236" i="1"/>
  <c r="BC236" i="1"/>
  <c r="BA236" i="1"/>
  <c r="AW236" i="1"/>
  <c r="AV236" i="1"/>
  <c r="AS236" i="1"/>
  <c r="AQ236" i="1"/>
  <c r="AN236" i="1"/>
  <c r="AM236" i="1"/>
  <c r="AI236" i="1"/>
  <c r="AG236" i="1"/>
  <c r="AF236" i="1"/>
  <c r="AE236" i="1"/>
  <c r="AY236" i="1" s="1"/>
  <c r="AE235" i="1"/>
  <c r="BD235" i="1" s="1"/>
  <c r="AX234" i="1"/>
  <c r="AM234" i="1"/>
  <c r="AH234" i="1"/>
  <c r="AE234" i="1"/>
  <c r="BB228" i="1"/>
  <c r="AY228" i="1"/>
  <c r="AV228" i="1"/>
  <c r="AN228" i="1"/>
  <c r="AL228" i="1"/>
  <c r="AF228" i="1"/>
  <c r="AE228" i="1"/>
  <c r="BD227" i="1"/>
  <c r="BA227" i="1"/>
  <c r="AY227" i="1"/>
  <c r="AS227" i="1"/>
  <c r="AR227" i="1"/>
  <c r="AQ227" i="1"/>
  <c r="AK227" i="1"/>
  <c r="AI227" i="1"/>
  <c r="AF227" i="1"/>
  <c r="AE227" i="1"/>
  <c r="BE226" i="1"/>
  <c r="BB226" i="1"/>
  <c r="BA226" i="1"/>
  <c r="AW226" i="1"/>
  <c r="AV226" i="1"/>
  <c r="AT226" i="1"/>
  <c r="AP226" i="1"/>
  <c r="AO226" i="1"/>
  <c r="AL226" i="1"/>
  <c r="AJ226" i="1"/>
  <c r="AG226" i="1"/>
  <c r="AF226" i="1"/>
  <c r="AE226" i="1"/>
  <c r="AE205" i="1"/>
  <c r="AX204" i="1"/>
  <c r="AH204" i="1"/>
  <c r="AE204" i="1"/>
  <c r="AE203" i="1"/>
  <c r="BE197" i="1"/>
  <c r="BB197" i="1"/>
  <c r="BA197" i="1"/>
  <c r="AW197" i="1"/>
  <c r="AV197" i="1"/>
  <c r="AT197" i="1"/>
  <c r="AP197" i="1"/>
  <c r="AO197" i="1"/>
  <c r="AL197" i="1"/>
  <c r="AJ197" i="1"/>
  <c r="AG197" i="1"/>
  <c r="AF197" i="1"/>
  <c r="AE197" i="1"/>
  <c r="BB196" i="1"/>
  <c r="BB198" i="1" s="1"/>
  <c r="AY196" i="1"/>
  <c r="AW196" i="1"/>
  <c r="AO196" i="1"/>
  <c r="AL196" i="1"/>
  <c r="AG196" i="1"/>
  <c r="AE196" i="1"/>
  <c r="BD195" i="1"/>
  <c r="BB195" i="1"/>
  <c r="AY195" i="1"/>
  <c r="AT195" i="1"/>
  <c r="AR195" i="1"/>
  <c r="AQ195" i="1"/>
  <c r="AL195" i="1"/>
  <c r="AL198" i="1" s="1"/>
  <c r="AI195" i="1"/>
  <c r="AF195" i="1"/>
  <c r="AE195" i="1"/>
  <c r="BC174" i="1"/>
  <c r="AR174" i="1"/>
  <c r="AM174" i="1"/>
  <c r="AG174" i="1"/>
  <c r="AE174" i="1"/>
  <c r="BD174" i="1" s="1"/>
  <c r="BD173" i="1"/>
  <c r="AW173" i="1"/>
  <c r="AO173" i="1"/>
  <c r="AH173" i="1"/>
  <c r="AE173" i="1"/>
  <c r="BE173" i="1" s="1"/>
  <c r="BC172" i="1"/>
  <c r="AM172" i="1"/>
  <c r="AE172" i="1"/>
  <c r="AQ172" i="1" s="1"/>
  <c r="AE166" i="1"/>
  <c r="BB166" i="1" s="1"/>
  <c r="AO165" i="1"/>
  <c r="AE165" i="1"/>
  <c r="AS165" i="1" s="1"/>
  <c r="BD164" i="1"/>
  <c r="BA164" i="1"/>
  <c r="AX164" i="1"/>
  <c r="AV164" i="1"/>
  <c r="AS164" i="1"/>
  <c r="AP164" i="1"/>
  <c r="AN164" i="1"/>
  <c r="AK164" i="1"/>
  <c r="AH164" i="1"/>
  <c r="AF164" i="1"/>
  <c r="AE164" i="1"/>
  <c r="BC164" i="1" s="1"/>
  <c r="AE143" i="1"/>
  <c r="AX142" i="1"/>
  <c r="AP142" i="1"/>
  <c r="AH142" i="1"/>
  <c r="AE142" i="1"/>
  <c r="BC142" i="1" s="1"/>
  <c r="BA141" i="1"/>
  <c r="AK141" i="1"/>
  <c r="AE141" i="1"/>
  <c r="BD141" i="1" s="1"/>
  <c r="BD135" i="1"/>
  <c r="BA135" i="1"/>
  <c r="AX135" i="1"/>
  <c r="AV135" i="1"/>
  <c r="AS135" i="1"/>
  <c r="AP135" i="1"/>
  <c r="AN135" i="1"/>
  <c r="AK135" i="1"/>
  <c r="AH135" i="1"/>
  <c r="AF135" i="1"/>
  <c r="AE135" i="1"/>
  <c r="BC135" i="1" s="1"/>
  <c r="BC134" i="1"/>
  <c r="AQ134" i="1"/>
  <c r="AM134" i="1"/>
  <c r="AI134" i="1"/>
  <c r="AE134" i="1"/>
  <c r="AY134" i="1" s="1"/>
  <c r="BD133" i="1"/>
  <c r="AZ133" i="1"/>
  <c r="AV133" i="1"/>
  <c r="AR133" i="1"/>
  <c r="AN133" i="1"/>
  <c r="AJ133" i="1"/>
  <c r="AF133" i="1"/>
  <c r="AE133" i="1"/>
  <c r="BC133" i="1" s="1"/>
  <c r="BE112" i="1"/>
  <c r="AW112" i="1"/>
  <c r="AO112" i="1"/>
  <c r="AG112" i="1"/>
  <c r="AE112" i="1"/>
  <c r="BD112" i="1" s="1"/>
  <c r="AE111" i="1"/>
  <c r="BC111" i="1" s="1"/>
  <c r="AE110" i="1"/>
  <c r="AY110" i="1" s="1"/>
  <c r="AX104" i="1"/>
  <c r="AP104" i="1"/>
  <c r="AH104" i="1"/>
  <c r="AE104" i="1"/>
  <c r="BC104" i="1" s="1"/>
  <c r="BA103" i="1"/>
  <c r="AK103" i="1"/>
  <c r="AE103" i="1"/>
  <c r="AY103" i="1" s="1"/>
  <c r="BD102" i="1"/>
  <c r="BA102" i="1"/>
  <c r="AX102" i="1"/>
  <c r="AV102" i="1"/>
  <c r="AS102" i="1"/>
  <c r="AP102" i="1"/>
  <c r="AN102" i="1"/>
  <c r="AK102" i="1"/>
  <c r="AH102" i="1"/>
  <c r="AF102" i="1"/>
  <c r="AE102" i="1"/>
  <c r="BC102" i="1" s="1"/>
  <c r="AE81" i="1"/>
  <c r="AY81" i="1" s="1"/>
  <c r="AX80" i="1"/>
  <c r="AP80" i="1"/>
  <c r="AH80" i="1"/>
  <c r="AE80" i="1"/>
  <c r="BC80" i="1" s="1"/>
  <c r="AQ79" i="1"/>
  <c r="AE79" i="1"/>
  <c r="BA79" i="1" s="1"/>
  <c r="BD73" i="1"/>
  <c r="BA73" i="1"/>
  <c r="AX73" i="1"/>
  <c r="AV73" i="1"/>
  <c r="AS73" i="1"/>
  <c r="AP73" i="1"/>
  <c r="AN73" i="1"/>
  <c r="AK73" i="1"/>
  <c r="AH73" i="1"/>
  <c r="AF73" i="1"/>
  <c r="AE73" i="1"/>
  <c r="BC73" i="1" s="1"/>
  <c r="BE72" i="1"/>
  <c r="AW72" i="1"/>
  <c r="AO72" i="1"/>
  <c r="AG72" i="1"/>
  <c r="AE72" i="1"/>
  <c r="AY72" i="1" s="1"/>
  <c r="BD71" i="1"/>
  <c r="AZ71" i="1"/>
  <c r="AX71" i="1"/>
  <c r="AV71" i="1"/>
  <c r="AR71" i="1"/>
  <c r="AP71" i="1"/>
  <c r="AN71" i="1"/>
  <c r="AJ71" i="1"/>
  <c r="AH71" i="1"/>
  <c r="AF71" i="1"/>
  <c r="AE71" i="1"/>
  <c r="BC71" i="1" s="1"/>
  <c r="BC50" i="1"/>
  <c r="AR50" i="1"/>
  <c r="AG50" i="1"/>
  <c r="AE50" i="1"/>
  <c r="BD50" i="1" s="1"/>
  <c r="AE49" i="1"/>
  <c r="BC49" i="1" s="1"/>
  <c r="AM48" i="1"/>
  <c r="AE48" i="1"/>
  <c r="BE48" i="1" s="1"/>
  <c r="BD42" i="1"/>
  <c r="BB42" i="1"/>
  <c r="AV42" i="1"/>
  <c r="AT42" i="1"/>
  <c r="AQ42" i="1"/>
  <c r="AL42" i="1"/>
  <c r="AI42" i="1"/>
  <c r="AF42" i="1"/>
  <c r="AE42" i="1"/>
  <c r="BC42" i="1" s="1"/>
  <c r="BD41" i="1"/>
  <c r="BC41" i="1"/>
  <c r="BA41" i="1"/>
  <c r="AW41" i="1"/>
  <c r="AV41" i="1"/>
  <c r="AS41" i="1"/>
  <c r="AQ41" i="1"/>
  <c r="AN41" i="1"/>
  <c r="AM41" i="1"/>
  <c r="AI41" i="1"/>
  <c r="AG41" i="1"/>
  <c r="AF41" i="1"/>
  <c r="AE41" i="1"/>
  <c r="AY41" i="1" s="1"/>
  <c r="BB40" i="1"/>
  <c r="AW40" i="1"/>
  <c r="AR40" i="1"/>
  <c r="AL40" i="1"/>
  <c r="AG40" i="1"/>
  <c r="AE40" i="1"/>
  <c r="BC40" i="1" s="1"/>
  <c r="BC43" i="1" s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BF18" i="1" s="1"/>
  <c r="AG18" i="1"/>
  <c r="BG18" i="1" s="1"/>
  <c r="AF18" i="1"/>
  <c r="BE17" i="1"/>
  <c r="BE20" i="1" s="1"/>
  <c r="BD17" i="1"/>
  <c r="BD20" i="1" s="1"/>
  <c r="BC17" i="1"/>
  <c r="BC20" i="1" s="1"/>
  <c r="BB17" i="1"/>
  <c r="BA17" i="1"/>
  <c r="AZ17" i="1"/>
  <c r="AZ20" i="1" s="1"/>
  <c r="AY17" i="1"/>
  <c r="AY20" i="1" s="1"/>
  <c r="AX17" i="1"/>
  <c r="AW17" i="1"/>
  <c r="AV17" i="1"/>
  <c r="AV20" i="1" s="1"/>
  <c r="AU17" i="1"/>
  <c r="AU20" i="1" s="1"/>
  <c r="AT17" i="1"/>
  <c r="AS17" i="1"/>
  <c r="AR17" i="1"/>
  <c r="AR20" i="1" s="1"/>
  <c r="AQ17" i="1"/>
  <c r="AQ20" i="1" s="1"/>
  <c r="AP17" i="1"/>
  <c r="AO17" i="1"/>
  <c r="AO20" i="1" s="1"/>
  <c r="AN17" i="1"/>
  <c r="AN20" i="1" s="1"/>
  <c r="AM17" i="1"/>
  <c r="AM20" i="1" s="1"/>
  <c r="AL17" i="1"/>
  <c r="AK17" i="1"/>
  <c r="AJ17" i="1"/>
  <c r="AJ20" i="1" s="1"/>
  <c r="AI17" i="1"/>
  <c r="AI20" i="1" s="1"/>
  <c r="AH17" i="1"/>
  <c r="AG17" i="1"/>
  <c r="AF17" i="1"/>
  <c r="AF20" i="1" s="1"/>
  <c r="BA12" i="1"/>
  <c r="AK12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BG10" i="1" s="1"/>
  <c r="AH10" i="1"/>
  <c r="BF10" i="1" s="1"/>
  <c r="AG10" i="1"/>
  <c r="AF10" i="1"/>
  <c r="BE9" i="1"/>
  <c r="BE12" i="1" s="1"/>
  <c r="BD9" i="1"/>
  <c r="BD12" i="1" s="1"/>
  <c r="BC9" i="1"/>
  <c r="BB9" i="1"/>
  <c r="BA9" i="1"/>
  <c r="AZ9" i="1"/>
  <c r="AZ12" i="1" s="1"/>
  <c r="AY9" i="1"/>
  <c r="AX9" i="1"/>
  <c r="AW9" i="1"/>
  <c r="AW12" i="1" s="1"/>
  <c r="AV9" i="1"/>
  <c r="AV12" i="1" s="1"/>
  <c r="AU9" i="1"/>
  <c r="AT9" i="1"/>
  <c r="AS9" i="1"/>
  <c r="AS12" i="1" s="1"/>
  <c r="AR9" i="1"/>
  <c r="AR12" i="1" s="1"/>
  <c r="AQ9" i="1"/>
  <c r="AP9" i="1"/>
  <c r="AP12" i="1" s="1"/>
  <c r="AO9" i="1"/>
  <c r="AO12" i="1" s="1"/>
  <c r="AN9" i="1"/>
  <c r="AN12" i="1" s="1"/>
  <c r="AM9" i="1"/>
  <c r="AL9" i="1"/>
  <c r="AK9" i="1"/>
  <c r="AJ9" i="1"/>
  <c r="AJ12" i="1" s="1"/>
  <c r="AI9" i="1"/>
  <c r="AH9" i="1"/>
  <c r="AG9" i="1"/>
  <c r="AG12" i="1" s="1"/>
  <c r="AF9" i="1"/>
  <c r="AF12" i="1" s="1"/>
  <c r="AO49" i="1" l="1"/>
  <c r="AZ49" i="1"/>
  <c r="AS110" i="1"/>
  <c r="BD298" i="1"/>
  <c r="AW298" i="1"/>
  <c r="AQ298" i="1"/>
  <c r="AI298" i="1"/>
  <c r="AM298" i="1"/>
  <c r="AV298" i="1"/>
  <c r="BC321" i="1"/>
  <c r="BA321" i="1"/>
  <c r="AV321" i="1"/>
  <c r="AP321" i="1"/>
  <c r="AK321" i="1"/>
  <c r="AF321" i="1"/>
  <c r="AL321" i="1"/>
  <c r="AS321" i="1"/>
  <c r="AZ321" i="1"/>
  <c r="BD422" i="1"/>
  <c r="AS422" i="1"/>
  <c r="AY422" i="1"/>
  <c r="AK422" i="1"/>
  <c r="AN422" i="1"/>
  <c r="BA422" i="1"/>
  <c r="AI422" i="1"/>
  <c r="BC445" i="1"/>
  <c r="BA445" i="1"/>
  <c r="AV445" i="1"/>
  <c r="AP445" i="1"/>
  <c r="AK445" i="1"/>
  <c r="AF445" i="1"/>
  <c r="BD445" i="1"/>
  <c r="AW445" i="1"/>
  <c r="AO445" i="1"/>
  <c r="AH445" i="1"/>
  <c r="BB445" i="1"/>
  <c r="AS445" i="1"/>
  <c r="AJ445" i="1"/>
  <c r="AZ445" i="1"/>
  <c r="AR445" i="1"/>
  <c r="AG445" i="1"/>
  <c r="AX445" i="1"/>
  <c r="AH40" i="1"/>
  <c r="AN40" i="1"/>
  <c r="AS40" i="1"/>
  <c r="AX40" i="1"/>
  <c r="BD40" i="1"/>
  <c r="BD43" i="1" s="1"/>
  <c r="AS48" i="1"/>
  <c r="AF49" i="1"/>
  <c r="AK49" i="1"/>
  <c r="AP49" i="1"/>
  <c r="AV49" i="1"/>
  <c r="BA49" i="1"/>
  <c r="AW50" i="1"/>
  <c r="AS72" i="1"/>
  <c r="AJ73" i="1"/>
  <c r="AO73" i="1"/>
  <c r="AT73" i="1"/>
  <c r="AZ73" i="1"/>
  <c r="BE73" i="1"/>
  <c r="AY79" i="1"/>
  <c r="AJ80" i="1"/>
  <c r="AR80" i="1"/>
  <c r="AZ80" i="1"/>
  <c r="AJ102" i="1"/>
  <c r="AO102" i="1"/>
  <c r="AT102" i="1"/>
  <c r="AZ102" i="1"/>
  <c r="BE102" i="1"/>
  <c r="AO103" i="1"/>
  <c r="BE103" i="1"/>
  <c r="AJ104" i="1"/>
  <c r="AR104" i="1"/>
  <c r="AZ104" i="1"/>
  <c r="BF104" i="1" s="1"/>
  <c r="AG110" i="1"/>
  <c r="AW110" i="1"/>
  <c r="AF111" i="1"/>
  <c r="AK111" i="1"/>
  <c r="AP111" i="1"/>
  <c r="AV111" i="1"/>
  <c r="BA111" i="1"/>
  <c r="AS112" i="1"/>
  <c r="BC136" i="1"/>
  <c r="AL133" i="1"/>
  <c r="AT133" i="1"/>
  <c r="BB133" i="1"/>
  <c r="AJ135" i="1"/>
  <c r="BF135" i="1" s="1"/>
  <c r="AO135" i="1"/>
  <c r="AT135" i="1"/>
  <c r="AZ135" i="1"/>
  <c r="BE135" i="1"/>
  <c r="AO141" i="1"/>
  <c r="BE141" i="1"/>
  <c r="AJ142" i="1"/>
  <c r="AR142" i="1"/>
  <c r="AZ142" i="1"/>
  <c r="AJ164" i="1"/>
  <c r="AO164" i="1"/>
  <c r="AT164" i="1"/>
  <c r="AZ164" i="1"/>
  <c r="BE164" i="1"/>
  <c r="AF166" i="1"/>
  <c r="AR166" i="1"/>
  <c r="AJ173" i="1"/>
  <c r="AR173" i="1"/>
  <c r="AX173" i="1"/>
  <c r="BD204" i="1"/>
  <c r="AR204" i="1"/>
  <c r="BC204" i="1"/>
  <c r="AG235" i="1"/>
  <c r="AN235" i="1"/>
  <c r="AT235" i="1"/>
  <c r="BB235" i="1"/>
  <c r="BC266" i="1"/>
  <c r="AV266" i="1"/>
  <c r="AN266" i="1"/>
  <c r="AH266" i="1"/>
  <c r="AM266" i="1"/>
  <c r="AX266" i="1"/>
  <c r="BE267" i="1"/>
  <c r="AY267" i="1"/>
  <c r="AK267" i="1"/>
  <c r="AU267" i="1"/>
  <c r="AJ291" i="1"/>
  <c r="AF298" i="1"/>
  <c r="AN298" i="1"/>
  <c r="AY298" i="1"/>
  <c r="AH320" i="1"/>
  <c r="AG321" i="1"/>
  <c r="AN321" i="1"/>
  <c r="AT321" i="1"/>
  <c r="BB321" i="1"/>
  <c r="AX352" i="1"/>
  <c r="AJ352" i="1"/>
  <c r="AU352" i="1"/>
  <c r="AH352" i="1"/>
  <c r="BC358" i="1"/>
  <c r="BC361" i="1" s="1"/>
  <c r="AW358" i="1"/>
  <c r="AO358" i="1"/>
  <c r="AH358" i="1"/>
  <c r="BB358" i="1"/>
  <c r="AT358" i="1"/>
  <c r="AM358" i="1"/>
  <c r="AG358" i="1"/>
  <c r="AS358" i="1"/>
  <c r="BC359" i="1"/>
  <c r="BB359" i="1"/>
  <c r="AW359" i="1"/>
  <c r="AR359" i="1"/>
  <c r="AL359" i="1"/>
  <c r="AG359" i="1"/>
  <c r="BA359" i="1"/>
  <c r="AV359" i="1"/>
  <c r="AP359" i="1"/>
  <c r="AK359" i="1"/>
  <c r="AF359" i="1"/>
  <c r="AO359" i="1"/>
  <c r="AZ359" i="1"/>
  <c r="AN412" i="1"/>
  <c r="AY420" i="1"/>
  <c r="BE420" i="1"/>
  <c r="AW420" i="1"/>
  <c r="AO420" i="1"/>
  <c r="AH420" i="1"/>
  <c r="BC420" i="1"/>
  <c r="AT420" i="1"/>
  <c r="AM420" i="1"/>
  <c r="AG420" i="1"/>
  <c r="AS420" i="1"/>
  <c r="AF422" i="1"/>
  <c r="AL445" i="1"/>
  <c r="BE445" i="1"/>
  <c r="AR477" i="1"/>
  <c r="AJ49" i="1"/>
  <c r="AT49" i="1"/>
  <c r="BE49" i="1"/>
  <c r="BC166" i="1"/>
  <c r="AX166" i="1"/>
  <c r="AP166" i="1"/>
  <c r="AH166" i="1"/>
  <c r="AN166" i="1"/>
  <c r="AZ166" i="1"/>
  <c r="AL235" i="1"/>
  <c r="AZ235" i="1"/>
  <c r="AY319" i="1"/>
  <c r="AX319" i="1"/>
  <c r="AL12" i="1"/>
  <c r="AT12" i="1"/>
  <c r="BB12" i="1"/>
  <c r="BF11" i="1"/>
  <c r="AG20" i="1"/>
  <c r="AS20" i="1"/>
  <c r="AW20" i="1"/>
  <c r="BG19" i="1"/>
  <c r="AX48" i="1"/>
  <c r="AG49" i="1"/>
  <c r="AL49" i="1"/>
  <c r="AR49" i="1"/>
  <c r="AW49" i="1"/>
  <c r="BB49" i="1"/>
  <c r="AT104" i="1"/>
  <c r="BB104" i="1"/>
  <c r="AK110" i="1"/>
  <c r="BA110" i="1"/>
  <c r="BA113" i="1" s="1"/>
  <c r="AG111" i="1"/>
  <c r="AL111" i="1"/>
  <c r="AR111" i="1"/>
  <c r="AW111" i="1"/>
  <c r="BB111" i="1"/>
  <c r="AL142" i="1"/>
  <c r="AT142" i="1"/>
  <c r="BB142" i="1"/>
  <c r="BD165" i="1"/>
  <c r="BA165" i="1"/>
  <c r="AK165" i="1"/>
  <c r="AW165" i="1"/>
  <c r="AT166" i="1"/>
  <c r="BD166" i="1"/>
  <c r="BC173" i="1"/>
  <c r="BC175" i="1" s="1"/>
  <c r="BA173" i="1"/>
  <c r="AV173" i="1"/>
  <c r="AP173" i="1"/>
  <c r="AK173" i="1"/>
  <c r="AF173" i="1"/>
  <c r="AL173" i="1"/>
  <c r="AS173" i="1"/>
  <c r="AZ173" i="1"/>
  <c r="AT198" i="1"/>
  <c r="AU205" i="1"/>
  <c r="AP205" i="1"/>
  <c r="AH235" i="1"/>
  <c r="AO235" i="1"/>
  <c r="AW235" i="1"/>
  <c r="AY268" i="1"/>
  <c r="AG298" i="1"/>
  <c r="AG299" i="1" s="1"/>
  <c r="AR298" i="1"/>
  <c r="BA298" i="1"/>
  <c r="AP319" i="1"/>
  <c r="AH321" i="1"/>
  <c r="AO321" i="1"/>
  <c r="AW321" i="1"/>
  <c r="BD321" i="1"/>
  <c r="AY330" i="1"/>
  <c r="BC412" i="1"/>
  <c r="BB412" i="1"/>
  <c r="AW412" i="1"/>
  <c r="AR412" i="1"/>
  <c r="AL412" i="1"/>
  <c r="AG412" i="1"/>
  <c r="BA412" i="1"/>
  <c r="AV412" i="1"/>
  <c r="AP412" i="1"/>
  <c r="AK412" i="1"/>
  <c r="AF412" i="1"/>
  <c r="AO412" i="1"/>
  <c r="AZ412" i="1"/>
  <c r="AQ422" i="1"/>
  <c r="BE444" i="1"/>
  <c r="AS444" i="1"/>
  <c r="AX444" i="1"/>
  <c r="AM444" i="1"/>
  <c r="AH444" i="1"/>
  <c r="AN445" i="1"/>
  <c r="AJ111" i="1"/>
  <c r="AO111" i="1"/>
  <c r="AT111" i="1"/>
  <c r="AZ111" i="1"/>
  <c r="BE111" i="1"/>
  <c r="AU203" i="1"/>
  <c r="AO203" i="1"/>
  <c r="BC235" i="1"/>
  <c r="BA235" i="1"/>
  <c r="AV235" i="1"/>
  <c r="AP235" i="1"/>
  <c r="AK235" i="1"/>
  <c r="AF235" i="1"/>
  <c r="AS235" i="1"/>
  <c r="AX320" i="1"/>
  <c r="AP320" i="1"/>
  <c r="BF9" i="1"/>
  <c r="BF12" i="1" s="1"/>
  <c r="AX12" i="1"/>
  <c r="AK20" i="1"/>
  <c r="BA20" i="1"/>
  <c r="AJ40" i="1"/>
  <c r="AO40" i="1"/>
  <c r="AT40" i="1"/>
  <c r="AZ40" i="1"/>
  <c r="BE40" i="1"/>
  <c r="AL80" i="1"/>
  <c r="AT80" i="1"/>
  <c r="BB80" i="1"/>
  <c r="AS103" i="1"/>
  <c r="AL104" i="1"/>
  <c r="AS141" i="1"/>
  <c r="AJ166" i="1"/>
  <c r="AI12" i="1"/>
  <c r="AM12" i="1"/>
  <c r="AQ12" i="1"/>
  <c r="AU12" i="1"/>
  <c r="AY12" i="1"/>
  <c r="BC12" i="1"/>
  <c r="BG11" i="1"/>
  <c r="AH20" i="1"/>
  <c r="AL20" i="1"/>
  <c r="AP20" i="1"/>
  <c r="AT20" i="1"/>
  <c r="AX20" i="1"/>
  <c r="BB20" i="1"/>
  <c r="BF19" i="1"/>
  <c r="AF40" i="1"/>
  <c r="AF43" i="1" s="1"/>
  <c r="AK40" i="1"/>
  <c r="AP40" i="1"/>
  <c r="AV40" i="1"/>
  <c r="AV43" i="1" s="1"/>
  <c r="BA40" i="1"/>
  <c r="AK41" i="1"/>
  <c r="AR41" i="1"/>
  <c r="AN42" i="1"/>
  <c r="AY42" i="1"/>
  <c r="AH48" i="1"/>
  <c r="BC48" i="1"/>
  <c r="BC51" i="1" s="1"/>
  <c r="AH49" i="1"/>
  <c r="AN49" i="1"/>
  <c r="AS49" i="1"/>
  <c r="AX49" i="1"/>
  <c r="BD49" i="1"/>
  <c r="AM50" i="1"/>
  <c r="AL71" i="1"/>
  <c r="AT71" i="1"/>
  <c r="BF71" i="1" s="1"/>
  <c r="BB71" i="1"/>
  <c r="AK72" i="1"/>
  <c r="BA72" i="1"/>
  <c r="AG73" i="1"/>
  <c r="AL73" i="1"/>
  <c r="AR73" i="1"/>
  <c r="AW73" i="1"/>
  <c r="BB73" i="1"/>
  <c r="BF73" i="1" s="1"/>
  <c r="AI79" i="1"/>
  <c r="AF80" i="1"/>
  <c r="AN80" i="1"/>
  <c r="AV80" i="1"/>
  <c r="BD80" i="1"/>
  <c r="AG102" i="1"/>
  <c r="AL102" i="1"/>
  <c r="AR102" i="1"/>
  <c r="BF102" i="1" s="1"/>
  <c r="AW102" i="1"/>
  <c r="BB102" i="1"/>
  <c r="AG103" i="1"/>
  <c r="AW103" i="1"/>
  <c r="AF104" i="1"/>
  <c r="AN104" i="1"/>
  <c r="AV104" i="1"/>
  <c r="BD104" i="1"/>
  <c r="AO110" i="1"/>
  <c r="BE110" i="1"/>
  <c r="BE113" i="1" s="1"/>
  <c r="AH111" i="1"/>
  <c r="AN111" i="1"/>
  <c r="AS111" i="1"/>
  <c r="AX111" i="1"/>
  <c r="BD111" i="1"/>
  <c r="AK112" i="1"/>
  <c r="BA112" i="1"/>
  <c r="AH133" i="1"/>
  <c r="AP133" i="1"/>
  <c r="AX133" i="1"/>
  <c r="AG135" i="1"/>
  <c r="AL135" i="1"/>
  <c r="AR135" i="1"/>
  <c r="AW135" i="1"/>
  <c r="BB135" i="1"/>
  <c r="AG141" i="1"/>
  <c r="AW141" i="1"/>
  <c r="AF142" i="1"/>
  <c r="BF142" i="1" s="1"/>
  <c r="AN142" i="1"/>
  <c r="AV142" i="1"/>
  <c r="BD142" i="1"/>
  <c r="AG164" i="1"/>
  <c r="AL164" i="1"/>
  <c r="AR164" i="1"/>
  <c r="AW164" i="1"/>
  <c r="BB164" i="1"/>
  <c r="AG165" i="1"/>
  <c r="BE165" i="1"/>
  <c r="AL166" i="1"/>
  <c r="AV166" i="1"/>
  <c r="AG173" i="1"/>
  <c r="AN173" i="1"/>
  <c r="AT173" i="1"/>
  <c r="BB173" i="1"/>
  <c r="BC195" i="1"/>
  <c r="AV195" i="1"/>
  <c r="AN195" i="1"/>
  <c r="AH195" i="1"/>
  <c r="AM195" i="1"/>
  <c r="AX195" i="1"/>
  <c r="BC196" i="1"/>
  <c r="BE196" i="1"/>
  <c r="AT196" i="1"/>
  <c r="AI196" i="1"/>
  <c r="AQ196" i="1"/>
  <c r="BC197" i="1"/>
  <c r="BD197" i="1"/>
  <c r="AX197" i="1"/>
  <c r="AS197" i="1"/>
  <c r="AN197" i="1"/>
  <c r="AH197" i="1"/>
  <c r="AK197" i="1"/>
  <c r="AR197" i="1"/>
  <c r="AZ197" i="1"/>
  <c r="AM204" i="1"/>
  <c r="BC226" i="1"/>
  <c r="BD226" i="1"/>
  <c r="AX226" i="1"/>
  <c r="AS226" i="1"/>
  <c r="AN226" i="1"/>
  <c r="AH226" i="1"/>
  <c r="AK226" i="1"/>
  <c r="AR226" i="1"/>
  <c r="AZ226" i="1"/>
  <c r="BC227" i="1"/>
  <c r="AV227" i="1"/>
  <c r="AV229" i="1" s="1"/>
  <c r="AN227" i="1"/>
  <c r="AG227" i="1"/>
  <c r="AM227" i="1"/>
  <c r="AW227" i="1"/>
  <c r="BC228" i="1"/>
  <c r="BD228" i="1"/>
  <c r="AT228" i="1"/>
  <c r="AI228" i="1"/>
  <c r="AQ228" i="1"/>
  <c r="BE234" i="1"/>
  <c r="AS234" i="1"/>
  <c r="BC234" i="1"/>
  <c r="AJ235" i="1"/>
  <c r="AR235" i="1"/>
  <c r="AX235" i="1"/>
  <c r="BE235" i="1"/>
  <c r="BD265" i="1"/>
  <c r="AU265" i="1"/>
  <c r="AJ265" i="1"/>
  <c r="AO265" i="1"/>
  <c r="BA265" i="1"/>
  <c r="AI266" i="1"/>
  <c r="AR266" i="1"/>
  <c r="BB266" i="1"/>
  <c r="AO267" i="1"/>
  <c r="BC288" i="1"/>
  <c r="BC291" i="1" s="1"/>
  <c r="BB288" i="1"/>
  <c r="AW288" i="1"/>
  <c r="AR288" i="1"/>
  <c r="AL288" i="1"/>
  <c r="AG288" i="1"/>
  <c r="AK288" i="1"/>
  <c r="AS288" i="1"/>
  <c r="AZ288" i="1"/>
  <c r="AY289" i="1"/>
  <c r="AO289" i="1"/>
  <c r="AG289" i="1"/>
  <c r="AR289" i="1"/>
  <c r="BD289" i="1"/>
  <c r="AW299" i="1"/>
  <c r="AK298" i="1"/>
  <c r="AS298" i="1"/>
  <c r="BC298" i="1"/>
  <c r="BC299" i="1" s="1"/>
  <c r="BD319" i="1"/>
  <c r="BC320" i="1"/>
  <c r="AJ321" i="1"/>
  <c r="AR321" i="1"/>
  <c r="AX321" i="1"/>
  <c r="BE321" i="1"/>
  <c r="BB328" i="1"/>
  <c r="AT328" i="1"/>
  <c r="AM328" i="1"/>
  <c r="AF328" i="1"/>
  <c r="AN328" i="1"/>
  <c r="AX328" i="1"/>
  <c r="BC329" i="1"/>
  <c r="BB329" i="1"/>
  <c r="AQ329" i="1"/>
  <c r="AG329" i="1"/>
  <c r="AT329" i="1"/>
  <c r="BC350" i="1"/>
  <c r="BB350" i="1"/>
  <c r="AW350" i="1"/>
  <c r="AR350" i="1"/>
  <c r="AL350" i="1"/>
  <c r="BF350" i="1" s="1"/>
  <c r="AG350" i="1"/>
  <c r="AK350" i="1"/>
  <c r="AS350" i="1"/>
  <c r="AZ350" i="1"/>
  <c r="AR352" i="1"/>
  <c r="AL358" i="1"/>
  <c r="AY358" i="1"/>
  <c r="AJ359" i="1"/>
  <c r="AT359" i="1"/>
  <c r="BE359" i="1"/>
  <c r="AH412" i="1"/>
  <c r="AS412" i="1"/>
  <c r="BD412" i="1"/>
  <c r="AL420" i="1"/>
  <c r="BB420" i="1"/>
  <c r="AV422" i="1"/>
  <c r="BC444" i="1"/>
  <c r="AT445" i="1"/>
  <c r="BC546" i="1"/>
  <c r="BA546" i="1"/>
  <c r="AV546" i="1"/>
  <c r="AP546" i="1"/>
  <c r="AK546" i="1"/>
  <c r="AF546" i="1"/>
  <c r="BD546" i="1"/>
  <c r="AW546" i="1"/>
  <c r="AO546" i="1"/>
  <c r="AH546" i="1"/>
  <c r="AN546" i="1"/>
  <c r="AX546" i="1"/>
  <c r="BC599" i="1"/>
  <c r="BA599" i="1"/>
  <c r="AV599" i="1"/>
  <c r="AP599" i="1"/>
  <c r="AK599" i="1"/>
  <c r="AF599" i="1"/>
  <c r="BD599" i="1"/>
  <c r="AW599" i="1"/>
  <c r="AO599" i="1"/>
  <c r="AH599" i="1"/>
  <c r="BB599" i="1"/>
  <c r="AT599" i="1"/>
  <c r="AN599" i="1"/>
  <c r="AG599" i="1"/>
  <c r="AS599" i="1"/>
  <c r="BD762" i="1"/>
  <c r="BA762" i="1"/>
  <c r="AQ762" i="1"/>
  <c r="AF762" i="1"/>
  <c r="AV762" i="1"/>
  <c r="AK762" i="1"/>
  <c r="AR762" i="1"/>
  <c r="AM762" i="1"/>
  <c r="BC762" i="1"/>
  <c r="AW762" i="1"/>
  <c r="AG762" i="1"/>
  <c r="BB848" i="1"/>
  <c r="BE848" i="1"/>
  <c r="AN848" i="1"/>
  <c r="AZ848" i="1"/>
  <c r="AF848" i="1"/>
  <c r="AR848" i="1"/>
  <c r="AV848" i="1"/>
  <c r="AJ848" i="1"/>
  <c r="AK360" i="1"/>
  <c r="AR360" i="1"/>
  <c r="AY360" i="1"/>
  <c r="AJ383" i="1"/>
  <c r="AO383" i="1"/>
  <c r="AT383" i="1"/>
  <c r="AZ383" i="1"/>
  <c r="BE383" i="1"/>
  <c r="AL390" i="1"/>
  <c r="AR390" i="1"/>
  <c r="AY390" i="1"/>
  <c r="AO391" i="1"/>
  <c r="AY391" i="1"/>
  <c r="BE413" i="1"/>
  <c r="AJ505" i="1"/>
  <c r="AS505" i="1"/>
  <c r="BB505" i="1"/>
  <c r="AR544" i="1"/>
  <c r="AG546" i="1"/>
  <c r="AR546" i="1"/>
  <c r="AZ546" i="1"/>
  <c r="AI569" i="1"/>
  <c r="AY569" i="1"/>
  <c r="AJ599" i="1"/>
  <c r="AX599" i="1"/>
  <c r="AW174" i="1"/>
  <c r="AK236" i="1"/>
  <c r="AR236" i="1"/>
  <c r="AR257" i="1"/>
  <c r="AQ258" i="1"/>
  <c r="AJ259" i="1"/>
  <c r="AO259" i="1"/>
  <c r="AT259" i="1"/>
  <c r="AZ259" i="1"/>
  <c r="BE259" i="1"/>
  <c r="AM290" i="1"/>
  <c r="AL296" i="1"/>
  <c r="AS296" i="1"/>
  <c r="AS299" i="1" s="1"/>
  <c r="AJ297" i="1"/>
  <c r="BF297" i="1" s="1"/>
  <c r="AO297" i="1"/>
  <c r="AT297" i="1"/>
  <c r="AZ297" i="1"/>
  <c r="BE297" i="1"/>
  <c r="AF360" i="1"/>
  <c r="AM360" i="1"/>
  <c r="AS360" i="1"/>
  <c r="AF383" i="1"/>
  <c r="BF383" i="1" s="1"/>
  <c r="AK383" i="1"/>
  <c r="AP383" i="1"/>
  <c r="AV383" i="1"/>
  <c r="BA383" i="1"/>
  <c r="BC392" i="1"/>
  <c r="AN389" i="1"/>
  <c r="AY389" i="1"/>
  <c r="AF390" i="1"/>
  <c r="AM390" i="1"/>
  <c r="AT390" i="1"/>
  <c r="AG391" i="1"/>
  <c r="AQ391" i="1"/>
  <c r="AQ392" i="1" s="1"/>
  <c r="BB391" i="1"/>
  <c r="AX414" i="1"/>
  <c r="AU443" i="1"/>
  <c r="AP443" i="1"/>
  <c r="BC474" i="1"/>
  <c r="BD474" i="1"/>
  <c r="AX474" i="1"/>
  <c r="AS474" i="1"/>
  <c r="AN474" i="1"/>
  <c r="AH474" i="1"/>
  <c r="BB474" i="1"/>
  <c r="AV474" i="1"/>
  <c r="AV477" i="1" s="1"/>
  <c r="AO474" i="1"/>
  <c r="AG474" i="1"/>
  <c r="AL474" i="1"/>
  <c r="AW474" i="1"/>
  <c r="BC475" i="1"/>
  <c r="BA475" i="1"/>
  <c r="BA477" i="1" s="1"/>
  <c r="AJ475" i="1"/>
  <c r="AJ477" i="1" s="1"/>
  <c r="AN475" i="1"/>
  <c r="BC476" i="1"/>
  <c r="BD476" i="1"/>
  <c r="AX476" i="1"/>
  <c r="AS476" i="1"/>
  <c r="AN476" i="1"/>
  <c r="AH476" i="1"/>
  <c r="BA476" i="1"/>
  <c r="AT476" i="1"/>
  <c r="AL476" i="1"/>
  <c r="AF476" i="1"/>
  <c r="AO476" i="1"/>
  <c r="AW476" i="1"/>
  <c r="AL505" i="1"/>
  <c r="AT505" i="1"/>
  <c r="AK538" i="1"/>
  <c r="AZ538" i="1"/>
  <c r="AZ544" i="1"/>
  <c r="AJ546" i="1"/>
  <c r="AS546" i="1"/>
  <c r="BB546" i="1"/>
  <c r="AM569" i="1"/>
  <c r="AL599" i="1"/>
  <c r="AZ599" i="1"/>
  <c r="BD939" i="1"/>
  <c r="AX939" i="1"/>
  <c r="AS939" i="1"/>
  <c r="AN939" i="1"/>
  <c r="AH939" i="1"/>
  <c r="BB939" i="1"/>
  <c r="AW939" i="1"/>
  <c r="AR939" i="1"/>
  <c r="AL939" i="1"/>
  <c r="AG939" i="1"/>
  <c r="BA939" i="1"/>
  <c r="AP939" i="1"/>
  <c r="AF939" i="1"/>
  <c r="AV939" i="1"/>
  <c r="AK939" i="1"/>
  <c r="AO939" i="1"/>
  <c r="BE939" i="1"/>
  <c r="AJ939" i="1"/>
  <c r="AZ939" i="1"/>
  <c r="AT939" i="1"/>
  <c r="AF477" i="1"/>
  <c r="BC505" i="1"/>
  <c r="BA505" i="1"/>
  <c r="AV505" i="1"/>
  <c r="AP505" i="1"/>
  <c r="AK505" i="1"/>
  <c r="AF505" i="1"/>
  <c r="BD505" i="1"/>
  <c r="AW505" i="1"/>
  <c r="AO505" i="1"/>
  <c r="AH505" i="1"/>
  <c r="AN505" i="1"/>
  <c r="AX505" i="1"/>
  <c r="AL546" i="1"/>
  <c r="AT546" i="1"/>
  <c r="BE546" i="1"/>
  <c r="BC569" i="1"/>
  <c r="AW569" i="1"/>
  <c r="AO569" i="1"/>
  <c r="AH569" i="1"/>
  <c r="AX569" i="1"/>
  <c r="BE569" i="1"/>
  <c r="AT569" i="1"/>
  <c r="AL569" i="1"/>
  <c r="AQ569" i="1"/>
  <c r="AR599" i="1"/>
  <c r="BE599" i="1"/>
  <c r="BC723" i="1"/>
  <c r="BA723" i="1"/>
  <c r="AV723" i="1"/>
  <c r="AP723" i="1"/>
  <c r="AK723" i="1"/>
  <c r="AF723" i="1"/>
  <c r="BE723" i="1"/>
  <c r="BE725" i="1" s="1"/>
  <c r="AX723" i="1"/>
  <c r="AR723" i="1"/>
  <c r="AJ723" i="1"/>
  <c r="BD723" i="1"/>
  <c r="AW723" i="1"/>
  <c r="AO723" i="1"/>
  <c r="AH723" i="1"/>
  <c r="AS723" i="1"/>
  <c r="BD854" i="1"/>
  <c r="AP854" i="1"/>
  <c r="AR854" i="1"/>
  <c r="AY854" i="1"/>
  <c r="AI854" i="1"/>
  <c r="AX854" i="1"/>
  <c r="AX857" i="1" s="1"/>
  <c r="AJ421" i="1"/>
  <c r="BF421" i="1" s="1"/>
  <c r="AO421" i="1"/>
  <c r="AT421" i="1"/>
  <c r="AZ421" i="1"/>
  <c r="BE421" i="1"/>
  <c r="BD453" i="1"/>
  <c r="BE453" i="1"/>
  <c r="AW453" i="1"/>
  <c r="AO453" i="1"/>
  <c r="AG453" i="1"/>
  <c r="AP453" i="1"/>
  <c r="BA453" i="1"/>
  <c r="BC482" i="1"/>
  <c r="AR482" i="1"/>
  <c r="AG482" i="1"/>
  <c r="AS482" i="1"/>
  <c r="BD483" i="1"/>
  <c r="AL483" i="1"/>
  <c r="BB483" i="1"/>
  <c r="BC514" i="1"/>
  <c r="BB514" i="1"/>
  <c r="AW514" i="1"/>
  <c r="AR514" i="1"/>
  <c r="AL514" i="1"/>
  <c r="AG514" i="1"/>
  <c r="AK514" i="1"/>
  <c r="AS514" i="1"/>
  <c r="AZ514" i="1"/>
  <c r="BD515" i="1"/>
  <c r="BA515" i="1"/>
  <c r="AF515" i="1"/>
  <c r="BD536" i="1"/>
  <c r="AX536" i="1"/>
  <c r="AQ536" i="1"/>
  <c r="AI536" i="1"/>
  <c r="AM536" i="1"/>
  <c r="AV536" i="1"/>
  <c r="AX545" i="1"/>
  <c r="AI545" i="1"/>
  <c r="AY545" i="1"/>
  <c r="AJ575" i="1"/>
  <c r="AP575" i="1"/>
  <c r="AX575" i="1"/>
  <c r="AM576" i="1"/>
  <c r="AY577" i="1"/>
  <c r="BD629" i="1"/>
  <c r="AW629" i="1"/>
  <c r="AQ629" i="1"/>
  <c r="AI629" i="1"/>
  <c r="AM629" i="1"/>
  <c r="AV629" i="1"/>
  <c r="BD630" i="1"/>
  <c r="AQ630" i="1"/>
  <c r="BB630" i="1"/>
  <c r="AL631" i="1"/>
  <c r="AW631" i="1"/>
  <c r="AJ637" i="1"/>
  <c r="AR637" i="1"/>
  <c r="AX637" i="1"/>
  <c r="BC661" i="1"/>
  <c r="BB661" i="1"/>
  <c r="AW661" i="1"/>
  <c r="AR661" i="1"/>
  <c r="AL661" i="1"/>
  <c r="AG661" i="1"/>
  <c r="AK661" i="1"/>
  <c r="AS661" i="1"/>
  <c r="AZ661" i="1"/>
  <c r="BD662" i="1"/>
  <c r="BA662" i="1"/>
  <c r="AF662" i="1"/>
  <c r="BD668" i="1"/>
  <c r="AV668" i="1"/>
  <c r="AL668" i="1"/>
  <c r="AQ668" i="1"/>
  <c r="BC668" i="1"/>
  <c r="AZ692" i="1"/>
  <c r="AP692" i="1"/>
  <c r="AH692" i="1"/>
  <c r="AV692" i="1"/>
  <c r="AN692" i="1"/>
  <c r="AF692" i="1"/>
  <c r="AU692" i="1"/>
  <c r="AG723" i="1"/>
  <c r="AT723" i="1"/>
  <c r="BD786" i="1"/>
  <c r="BA786" i="1"/>
  <c r="AF786" i="1"/>
  <c r="AQ786" i="1"/>
  <c r="AV786" i="1"/>
  <c r="AJ854" i="1"/>
  <c r="BD916" i="1"/>
  <c r="AV916" i="1"/>
  <c r="AK916" i="1"/>
  <c r="BC916" i="1"/>
  <c r="AR916" i="1"/>
  <c r="AG916" i="1"/>
  <c r="BA916" i="1"/>
  <c r="AF916" i="1"/>
  <c r="AQ916" i="1"/>
  <c r="AW916" i="1"/>
  <c r="AM916" i="1"/>
  <c r="BC575" i="1"/>
  <c r="BB575" i="1"/>
  <c r="AW575" i="1"/>
  <c r="AR575" i="1"/>
  <c r="AL575" i="1"/>
  <c r="AG575" i="1"/>
  <c r="AK575" i="1"/>
  <c r="AS575" i="1"/>
  <c r="AZ575" i="1"/>
  <c r="BD576" i="1"/>
  <c r="BA576" i="1"/>
  <c r="AQ576" i="1"/>
  <c r="AF576" i="1"/>
  <c r="AR576" i="1"/>
  <c r="AU598" i="1"/>
  <c r="AG598" i="1"/>
  <c r="AW598" i="1"/>
  <c r="BF608" i="1"/>
  <c r="BB631" i="1"/>
  <c r="AT631" i="1"/>
  <c r="AM631" i="1"/>
  <c r="AG631" i="1"/>
  <c r="AO631" i="1"/>
  <c r="AX631" i="1"/>
  <c r="BC637" i="1"/>
  <c r="BA637" i="1"/>
  <c r="AV637" i="1"/>
  <c r="AP637" i="1"/>
  <c r="AK637" i="1"/>
  <c r="AF637" i="1"/>
  <c r="AL637" i="1"/>
  <c r="AS637" i="1"/>
  <c r="AZ637" i="1"/>
  <c r="BF661" i="1"/>
  <c r="BE691" i="1"/>
  <c r="AU691" i="1"/>
  <c r="AN691" i="1"/>
  <c r="AT701" i="1"/>
  <c r="AU701" i="1"/>
  <c r="AM701" i="1"/>
  <c r="AL723" i="1"/>
  <c r="AZ723" i="1"/>
  <c r="BC823" i="1"/>
  <c r="BA823" i="1"/>
  <c r="AV823" i="1"/>
  <c r="AP823" i="1"/>
  <c r="AK823" i="1"/>
  <c r="AF823" i="1"/>
  <c r="BE823" i="1"/>
  <c r="AX823" i="1"/>
  <c r="AR823" i="1"/>
  <c r="AJ823" i="1"/>
  <c r="BB823" i="1"/>
  <c r="AT823" i="1"/>
  <c r="AN823" i="1"/>
  <c r="AG823" i="1"/>
  <c r="BD823" i="1"/>
  <c r="AO823" i="1"/>
  <c r="AZ823" i="1"/>
  <c r="AL823" i="1"/>
  <c r="BB849" i="1"/>
  <c r="AL693" i="1"/>
  <c r="AS693" i="1"/>
  <c r="AY693" i="1"/>
  <c r="BC702" i="1"/>
  <c r="AJ699" i="1"/>
  <c r="AO699" i="1"/>
  <c r="AT699" i="1"/>
  <c r="AZ699" i="1"/>
  <c r="BE699" i="1"/>
  <c r="BC730" i="1"/>
  <c r="AU730" i="1"/>
  <c r="AJ730" i="1"/>
  <c r="AP730" i="1"/>
  <c r="AP733" i="1" s="1"/>
  <c r="BB730" i="1"/>
  <c r="BC732" i="1"/>
  <c r="BB732" i="1"/>
  <c r="AW732" i="1"/>
  <c r="AR732" i="1"/>
  <c r="AL732" i="1"/>
  <c r="AG732" i="1"/>
  <c r="AK732" i="1"/>
  <c r="AS732" i="1"/>
  <c r="AZ732" i="1"/>
  <c r="BA753" i="1"/>
  <c r="AS753" i="1"/>
  <c r="AM753" i="1"/>
  <c r="AF753" i="1"/>
  <c r="AN753" i="1"/>
  <c r="AW753" i="1"/>
  <c r="BB816" i="1"/>
  <c r="AQ816" i="1"/>
  <c r="AH816" i="1"/>
  <c r="AX816" i="1"/>
  <c r="AI816" i="1"/>
  <c r="AP816" i="1"/>
  <c r="BC856" i="1"/>
  <c r="BD856" i="1"/>
  <c r="AX856" i="1"/>
  <c r="AS856" i="1"/>
  <c r="AN856" i="1"/>
  <c r="AH856" i="1"/>
  <c r="BE856" i="1"/>
  <c r="AW856" i="1"/>
  <c r="AP856" i="1"/>
  <c r="AJ856" i="1"/>
  <c r="BA856" i="1"/>
  <c r="AT856" i="1"/>
  <c r="AL856" i="1"/>
  <c r="AF856" i="1"/>
  <c r="AR856" i="1"/>
  <c r="AK877" i="1"/>
  <c r="AV877" i="1"/>
  <c r="AJ877" i="1"/>
  <c r="BC885" i="1"/>
  <c r="BD885" i="1"/>
  <c r="AX885" i="1"/>
  <c r="AS885" i="1"/>
  <c r="AN885" i="1"/>
  <c r="AH885" i="1"/>
  <c r="BB885" i="1"/>
  <c r="AW885" i="1"/>
  <c r="AR885" i="1"/>
  <c r="AL885" i="1"/>
  <c r="AG885" i="1"/>
  <c r="BA885" i="1"/>
  <c r="AP885" i="1"/>
  <c r="AF885" i="1"/>
  <c r="AV885" i="1"/>
  <c r="AK885" i="1"/>
  <c r="AZ885" i="1"/>
  <c r="AO484" i="1"/>
  <c r="AK506" i="1"/>
  <c r="AR506" i="1"/>
  <c r="AW513" i="1"/>
  <c r="AK567" i="1"/>
  <c r="AR567" i="1"/>
  <c r="AM606" i="1"/>
  <c r="AX606" i="1"/>
  <c r="AJ608" i="1"/>
  <c r="AO608" i="1"/>
  <c r="AT608" i="1"/>
  <c r="AZ608" i="1"/>
  <c r="BE608" i="1"/>
  <c r="AM638" i="1"/>
  <c r="AW638" i="1"/>
  <c r="AW660" i="1"/>
  <c r="AJ670" i="1"/>
  <c r="BF670" i="1" s="1"/>
  <c r="AO670" i="1"/>
  <c r="AT670" i="1"/>
  <c r="AZ670" i="1"/>
  <c r="BE670" i="1"/>
  <c r="AG693" i="1"/>
  <c r="AM693" i="1"/>
  <c r="AT693" i="1"/>
  <c r="AF699" i="1"/>
  <c r="AK699" i="1"/>
  <c r="AP699" i="1"/>
  <c r="AV699" i="1"/>
  <c r="BA699" i="1"/>
  <c r="AM700" i="1"/>
  <c r="AV700" i="1"/>
  <c r="AF730" i="1"/>
  <c r="AQ730" i="1"/>
  <c r="AY731" i="1"/>
  <c r="BC731" i="1"/>
  <c r="AO731" i="1"/>
  <c r="AU731" i="1"/>
  <c r="AF732" i="1"/>
  <c r="BF732" i="1" s="1"/>
  <c r="AN732" i="1"/>
  <c r="AT732" i="1"/>
  <c r="BA732" i="1"/>
  <c r="AG753" i="1"/>
  <c r="AQ753" i="1"/>
  <c r="AY753" i="1"/>
  <c r="BD792" i="1"/>
  <c r="AV792" i="1"/>
  <c r="AL792" i="1"/>
  <c r="BB792" i="1"/>
  <c r="AQ792" i="1"/>
  <c r="AF792" i="1"/>
  <c r="AX792" i="1"/>
  <c r="AZ815" i="1"/>
  <c r="AV815" i="1"/>
  <c r="AF815" i="1"/>
  <c r="AQ815" i="1"/>
  <c r="BD815" i="1"/>
  <c r="AI815" i="1"/>
  <c r="AL816" i="1"/>
  <c r="BC855" i="1"/>
  <c r="AP855" i="1"/>
  <c r="AX855" i="1"/>
  <c r="AH855" i="1"/>
  <c r="AQ855" i="1"/>
  <c r="AG856" i="1"/>
  <c r="AV856" i="1"/>
  <c r="AU877" i="1"/>
  <c r="AJ885" i="1"/>
  <c r="BE885" i="1"/>
  <c r="BD941" i="1"/>
  <c r="AT941" i="1"/>
  <c r="AI941" i="1"/>
  <c r="BC941" i="1"/>
  <c r="AR941" i="1"/>
  <c r="AH941" i="1"/>
  <c r="AM941" i="1"/>
  <c r="AX941" i="1"/>
  <c r="AN724" i="1"/>
  <c r="AV724" i="1"/>
  <c r="AL755" i="1"/>
  <c r="AS755" i="1"/>
  <c r="AJ761" i="1"/>
  <c r="BF761" i="1" s="1"/>
  <c r="AO761" i="1"/>
  <c r="AT761" i="1"/>
  <c r="AZ761" i="1"/>
  <c r="BE761" i="1"/>
  <c r="AL784" i="1"/>
  <c r="AJ785" i="1"/>
  <c r="AO785" i="1"/>
  <c r="AT785" i="1"/>
  <c r="AZ785" i="1"/>
  <c r="BE785" i="1"/>
  <c r="AH793" i="1"/>
  <c r="AH795" i="1" s="1"/>
  <c r="AP793" i="1"/>
  <c r="AX793" i="1"/>
  <c r="BC794" i="1"/>
  <c r="BD794" i="1"/>
  <c r="AX794" i="1"/>
  <c r="AS794" i="1"/>
  <c r="AJ794" i="1"/>
  <c r="BF794" i="1" s="1"/>
  <c r="AO794" i="1"/>
  <c r="AV794" i="1"/>
  <c r="BB794" i="1"/>
  <c r="BD817" i="1"/>
  <c r="BA817" i="1"/>
  <c r="AS817" i="1"/>
  <c r="AK817" i="1"/>
  <c r="AO817" i="1"/>
  <c r="AX817" i="1"/>
  <c r="AK846" i="1"/>
  <c r="AT846" i="1"/>
  <c r="AN886" i="1"/>
  <c r="BE886" i="1"/>
  <c r="AJ886" i="1"/>
  <c r="AK910" i="1"/>
  <c r="BE918" i="1"/>
  <c r="BC918" i="1"/>
  <c r="AS918" i="1"/>
  <c r="AH918" i="1"/>
  <c r="BB918" i="1"/>
  <c r="AQ918" i="1"/>
  <c r="AG918" i="1"/>
  <c r="AX918" i="1"/>
  <c r="BC949" i="1"/>
  <c r="BE949" i="1"/>
  <c r="AW949" i="1"/>
  <c r="AO949" i="1"/>
  <c r="AG949" i="1"/>
  <c r="BD949" i="1"/>
  <c r="AV949" i="1"/>
  <c r="AN949" i="1"/>
  <c r="AF949" i="1"/>
  <c r="AS949" i="1"/>
  <c r="AW784" i="1"/>
  <c r="AL793" i="1"/>
  <c r="AT793" i="1"/>
  <c r="BB793" i="1"/>
  <c r="AG794" i="1"/>
  <c r="AL794" i="1"/>
  <c r="AR794" i="1"/>
  <c r="AZ794" i="1"/>
  <c r="AH817" i="1"/>
  <c r="AT817" i="1"/>
  <c r="BE817" i="1"/>
  <c r="BD846" i="1"/>
  <c r="AX846" i="1"/>
  <c r="AP846" i="1"/>
  <c r="AH846" i="1"/>
  <c r="AO846" i="1"/>
  <c r="BA846" i="1"/>
  <c r="AY886" i="1"/>
  <c r="BE910" i="1"/>
  <c r="AW910" i="1"/>
  <c r="AO910" i="1"/>
  <c r="AG910" i="1"/>
  <c r="BD910" i="1"/>
  <c r="AV910" i="1"/>
  <c r="AN910" i="1"/>
  <c r="AF910" i="1"/>
  <c r="AS910" i="1"/>
  <c r="AK949" i="1"/>
  <c r="BA949" i="1"/>
  <c r="AU940" i="1"/>
  <c r="AK948" i="1"/>
  <c r="AS948" i="1"/>
  <c r="BA948" i="1"/>
  <c r="BA950" i="1" s="1"/>
  <c r="AQ824" i="1"/>
  <c r="AP825" i="1"/>
  <c r="AJ847" i="1"/>
  <c r="BF847" i="1" s="1"/>
  <c r="AO847" i="1"/>
  <c r="AT847" i="1"/>
  <c r="AZ847" i="1"/>
  <c r="BE847" i="1"/>
  <c r="BE849" i="1" s="1"/>
  <c r="AL878" i="1"/>
  <c r="AR878" i="1"/>
  <c r="AM887" i="1"/>
  <c r="AX887" i="1"/>
  <c r="AJ909" i="1"/>
  <c r="AO909" i="1"/>
  <c r="AT909" i="1"/>
  <c r="AZ909" i="1"/>
  <c r="BE909" i="1"/>
  <c r="AU917" i="1"/>
  <c r="AF940" i="1"/>
  <c r="BA940" i="1"/>
  <c r="AF948" i="1"/>
  <c r="AL948" i="1"/>
  <c r="AT948" i="1"/>
  <c r="BB948" i="1"/>
  <c r="AT74" i="1"/>
  <c r="BF17" i="1"/>
  <c r="BF20" i="1" s="1"/>
  <c r="BF40" i="1"/>
  <c r="AG113" i="1"/>
  <c r="BB143" i="1"/>
  <c r="AX143" i="1"/>
  <c r="AT143" i="1"/>
  <c r="AP143" i="1"/>
  <c r="AL143" i="1"/>
  <c r="AH143" i="1"/>
  <c r="BE143" i="1"/>
  <c r="BA143" i="1"/>
  <c r="AW143" i="1"/>
  <c r="AS143" i="1"/>
  <c r="AO143" i="1"/>
  <c r="AK143" i="1"/>
  <c r="AG143" i="1"/>
  <c r="BD143" i="1"/>
  <c r="AZ143" i="1"/>
  <c r="AV143" i="1"/>
  <c r="AR143" i="1"/>
  <c r="AN143" i="1"/>
  <c r="AJ143" i="1"/>
  <c r="AF143" i="1"/>
  <c r="AU143" i="1"/>
  <c r="BF164" i="1"/>
  <c r="BG17" i="1"/>
  <c r="BG20" i="1" s="1"/>
  <c r="BB41" i="1"/>
  <c r="BB43" i="1" s="1"/>
  <c r="AX41" i="1"/>
  <c r="AX43" i="1" s="1"/>
  <c r="AT41" i="1"/>
  <c r="AT43" i="1" s="1"/>
  <c r="AP41" i="1"/>
  <c r="AP43" i="1" s="1"/>
  <c r="AL41" i="1"/>
  <c r="AL43" i="1" s="1"/>
  <c r="AH41" i="1"/>
  <c r="AJ41" i="1"/>
  <c r="AO41" i="1"/>
  <c r="BG41" i="1" s="1"/>
  <c r="AU41" i="1"/>
  <c r="AZ41" i="1"/>
  <c r="BE41" i="1"/>
  <c r="AH42" i="1"/>
  <c r="BF42" i="1" s="1"/>
  <c r="AM42" i="1"/>
  <c r="AR42" i="1"/>
  <c r="AR43" i="1" s="1"/>
  <c r="AX42" i="1"/>
  <c r="AI48" i="1"/>
  <c r="AO48" i="1"/>
  <c r="AT48" i="1"/>
  <c r="AY48" i="1"/>
  <c r="AI50" i="1"/>
  <c r="AN50" i="1"/>
  <c r="AS50" i="1"/>
  <c r="AS51" i="1" s="1"/>
  <c r="AY50" i="1"/>
  <c r="AI72" i="1"/>
  <c r="AQ72" i="1"/>
  <c r="AK79" i="1"/>
  <c r="AS79" i="1"/>
  <c r="AG81" i="1"/>
  <c r="AO81" i="1"/>
  <c r="AW81" i="1"/>
  <c r="BE81" i="1"/>
  <c r="BE105" i="1"/>
  <c r="AI103" i="1"/>
  <c r="BG103" i="1" s="1"/>
  <c r="AQ103" i="1"/>
  <c r="AI110" i="1"/>
  <c r="AQ110" i="1"/>
  <c r="BB134" i="1"/>
  <c r="BB136" i="1" s="1"/>
  <c r="AX134" i="1"/>
  <c r="AX136" i="1" s="1"/>
  <c r="AT134" i="1"/>
  <c r="AT136" i="1" s="1"/>
  <c r="AP134" i="1"/>
  <c r="AP136" i="1" s="1"/>
  <c r="AL134" i="1"/>
  <c r="AL136" i="1" s="1"/>
  <c r="AH134" i="1"/>
  <c r="AH136" i="1" s="1"/>
  <c r="BE134" i="1"/>
  <c r="BA134" i="1"/>
  <c r="AW134" i="1"/>
  <c r="AS134" i="1"/>
  <c r="AO134" i="1"/>
  <c r="AK134" i="1"/>
  <c r="AG134" i="1"/>
  <c r="BD134" i="1"/>
  <c r="AZ134" i="1"/>
  <c r="AV134" i="1"/>
  <c r="AV136" i="1" s="1"/>
  <c r="AR134" i="1"/>
  <c r="AN134" i="1"/>
  <c r="AN136" i="1" s="1"/>
  <c r="AJ134" i="1"/>
  <c r="AF134" i="1"/>
  <c r="AF136" i="1" s="1"/>
  <c r="AU134" i="1"/>
  <c r="AI143" i="1"/>
  <c r="AY143" i="1"/>
  <c r="BF197" i="1"/>
  <c r="BC229" i="1"/>
  <c r="AT229" i="1"/>
  <c r="BB351" i="1"/>
  <c r="AX351" i="1"/>
  <c r="AX353" i="1" s="1"/>
  <c r="AT351" i="1"/>
  <c r="AP351" i="1"/>
  <c r="AL351" i="1"/>
  <c r="AH351" i="1"/>
  <c r="AH353" i="1" s="1"/>
  <c r="BD351" i="1"/>
  <c r="AY351" i="1"/>
  <c r="AS351" i="1"/>
  <c r="AN351" i="1"/>
  <c r="AI351" i="1"/>
  <c r="BA351" i="1"/>
  <c r="AV351" i="1"/>
  <c r="AQ351" i="1"/>
  <c r="AK351" i="1"/>
  <c r="AF351" i="1"/>
  <c r="AW351" i="1"/>
  <c r="AM351" i="1"/>
  <c r="BE351" i="1"/>
  <c r="AU351" i="1"/>
  <c r="AJ351" i="1"/>
  <c r="BC351" i="1"/>
  <c r="BC353" i="1" s="1"/>
  <c r="AR351" i="1"/>
  <c r="AG351" i="1"/>
  <c r="BF133" i="1"/>
  <c r="BD136" i="1"/>
  <c r="AH12" i="1"/>
  <c r="BD48" i="1"/>
  <c r="BD51" i="1" s="1"/>
  <c r="AZ48" i="1"/>
  <c r="AV48" i="1"/>
  <c r="AR48" i="1"/>
  <c r="AR51" i="1" s="1"/>
  <c r="AN48" i="1"/>
  <c r="AN51" i="1" s="1"/>
  <c r="AJ48" i="1"/>
  <c r="AF48" i="1"/>
  <c r="AK48" i="1"/>
  <c r="AP48" i="1"/>
  <c r="AU48" i="1"/>
  <c r="BA48" i="1"/>
  <c r="BB50" i="1"/>
  <c r="AX50" i="1"/>
  <c r="AX51" i="1" s="1"/>
  <c r="AT50" i="1"/>
  <c r="AP50" i="1"/>
  <c r="AL50" i="1"/>
  <c r="AH50" i="1"/>
  <c r="AH51" i="1" s="1"/>
  <c r="AJ50" i="1"/>
  <c r="AO50" i="1"/>
  <c r="AU50" i="1"/>
  <c r="AZ50" i="1"/>
  <c r="BE50" i="1"/>
  <c r="BE51" i="1" s="1"/>
  <c r="BD79" i="1"/>
  <c r="AZ79" i="1"/>
  <c r="AV79" i="1"/>
  <c r="AR79" i="1"/>
  <c r="AN79" i="1"/>
  <c r="AJ79" i="1"/>
  <c r="AF79" i="1"/>
  <c r="BB79" i="1"/>
  <c r="AX79" i="1"/>
  <c r="AT79" i="1"/>
  <c r="AP79" i="1"/>
  <c r="AL79" i="1"/>
  <c r="AH79" i="1"/>
  <c r="AM79" i="1"/>
  <c r="AU79" i="1"/>
  <c r="BC79" i="1"/>
  <c r="AI81" i="1"/>
  <c r="AQ81" i="1"/>
  <c r="AJ136" i="1"/>
  <c r="AR136" i="1"/>
  <c r="AZ136" i="1"/>
  <c r="BD144" i="1"/>
  <c r="AM143" i="1"/>
  <c r="BC143" i="1"/>
  <c r="BF166" i="1"/>
  <c r="BB172" i="1"/>
  <c r="AX172" i="1"/>
  <c r="AT172" i="1"/>
  <c r="AP172" i="1"/>
  <c r="AL172" i="1"/>
  <c r="AH172" i="1"/>
  <c r="BE172" i="1"/>
  <c r="BA172" i="1"/>
  <c r="AW172" i="1"/>
  <c r="AW175" i="1" s="1"/>
  <c r="AS172" i="1"/>
  <c r="AO172" i="1"/>
  <c r="AK172" i="1"/>
  <c r="AG172" i="1"/>
  <c r="BD172" i="1"/>
  <c r="BD175" i="1" s="1"/>
  <c r="AZ172" i="1"/>
  <c r="AV172" i="1"/>
  <c r="AR172" i="1"/>
  <c r="AR175" i="1" s="1"/>
  <c r="AN172" i="1"/>
  <c r="AJ172" i="1"/>
  <c r="AF172" i="1"/>
  <c r="AU172" i="1"/>
  <c r="BB203" i="1"/>
  <c r="AX203" i="1"/>
  <c r="AX206" i="1" s="1"/>
  <c r="AT203" i="1"/>
  <c r="AP203" i="1"/>
  <c r="AL203" i="1"/>
  <c r="AH203" i="1"/>
  <c r="AH206" i="1" s="1"/>
  <c r="BD203" i="1"/>
  <c r="AY203" i="1"/>
  <c r="AS203" i="1"/>
  <c r="AN203" i="1"/>
  <c r="AN206" i="1" s="1"/>
  <c r="AI203" i="1"/>
  <c r="BC203" i="1"/>
  <c r="AW203" i="1"/>
  <c r="AR203" i="1"/>
  <c r="AM203" i="1"/>
  <c r="AG203" i="1"/>
  <c r="BA203" i="1"/>
  <c r="AV203" i="1"/>
  <c r="AQ203" i="1"/>
  <c r="AK203" i="1"/>
  <c r="AF203" i="1"/>
  <c r="AZ203" i="1"/>
  <c r="BD205" i="1"/>
  <c r="AZ205" i="1"/>
  <c r="AV205" i="1"/>
  <c r="AR205" i="1"/>
  <c r="AN205" i="1"/>
  <c r="AJ205" i="1"/>
  <c r="AF205" i="1"/>
  <c r="BE205" i="1"/>
  <c r="AY205" i="1"/>
  <c r="AT205" i="1"/>
  <c r="AO205" i="1"/>
  <c r="AI205" i="1"/>
  <c r="BC205" i="1"/>
  <c r="AX205" i="1"/>
  <c r="AS205" i="1"/>
  <c r="AM205" i="1"/>
  <c r="AH205" i="1"/>
  <c r="BB205" i="1"/>
  <c r="AW205" i="1"/>
  <c r="AQ205" i="1"/>
  <c r="AL205" i="1"/>
  <c r="AG205" i="1"/>
  <c r="BA205" i="1"/>
  <c r="AF229" i="1"/>
  <c r="BF226" i="1"/>
  <c r="BC260" i="1"/>
  <c r="AK291" i="1"/>
  <c r="BF288" i="1"/>
  <c r="AX322" i="1"/>
  <c r="BB327" i="1"/>
  <c r="BB330" i="1" s="1"/>
  <c r="AX327" i="1"/>
  <c r="AT327" i="1"/>
  <c r="AT330" i="1" s="1"/>
  <c r="AP327" i="1"/>
  <c r="AL327" i="1"/>
  <c r="AL330" i="1" s="1"/>
  <c r="AH327" i="1"/>
  <c r="BE327" i="1"/>
  <c r="AZ327" i="1"/>
  <c r="AU327" i="1"/>
  <c r="AO327" i="1"/>
  <c r="AJ327" i="1"/>
  <c r="BC327" i="1"/>
  <c r="BC330" i="1" s="1"/>
  <c r="AW327" i="1"/>
  <c r="AR327" i="1"/>
  <c r="AM327" i="1"/>
  <c r="AG327" i="1"/>
  <c r="AV327" i="1"/>
  <c r="AK327" i="1"/>
  <c r="BD327" i="1"/>
  <c r="AS327" i="1"/>
  <c r="AI327" i="1"/>
  <c r="AI330" i="1" s="1"/>
  <c r="BA327" i="1"/>
  <c r="AQ327" i="1"/>
  <c r="AQ330" i="1" s="1"/>
  <c r="AF327" i="1"/>
  <c r="AX384" i="1"/>
  <c r="BG9" i="1"/>
  <c r="BG12" i="1" s="1"/>
  <c r="BB81" i="1"/>
  <c r="AX81" i="1"/>
  <c r="AT81" i="1"/>
  <c r="AP81" i="1"/>
  <c r="AL81" i="1"/>
  <c r="AH81" i="1"/>
  <c r="BD81" i="1"/>
  <c r="AZ81" i="1"/>
  <c r="AV81" i="1"/>
  <c r="AR81" i="1"/>
  <c r="AN81" i="1"/>
  <c r="AJ81" i="1"/>
  <c r="AF81" i="1"/>
  <c r="AM81" i="1"/>
  <c r="AU81" i="1"/>
  <c r="BC81" i="1"/>
  <c r="BE42" i="1"/>
  <c r="BA42" i="1"/>
  <c r="BA43" i="1" s="1"/>
  <c r="AW42" i="1"/>
  <c r="AW43" i="1" s="1"/>
  <c r="AS42" i="1"/>
  <c r="AS43" i="1" s="1"/>
  <c r="AO42" i="1"/>
  <c r="AK42" i="1"/>
  <c r="AK43" i="1" s="1"/>
  <c r="AG42" i="1"/>
  <c r="AJ42" i="1"/>
  <c r="AP42" i="1"/>
  <c r="AU42" i="1"/>
  <c r="AZ42" i="1"/>
  <c r="AG48" i="1"/>
  <c r="AL48" i="1"/>
  <c r="AQ48" i="1"/>
  <c r="AW48" i="1"/>
  <c r="AW51" i="1" s="1"/>
  <c r="BB48" i="1"/>
  <c r="AF50" i="1"/>
  <c r="AK50" i="1"/>
  <c r="AQ50" i="1"/>
  <c r="AV50" i="1"/>
  <c r="BA50" i="1"/>
  <c r="BB72" i="1"/>
  <c r="BB74" i="1" s="1"/>
  <c r="AX72" i="1"/>
  <c r="AX74" i="1" s="1"/>
  <c r="AT72" i="1"/>
  <c r="AP72" i="1"/>
  <c r="AP74" i="1" s="1"/>
  <c r="AL72" i="1"/>
  <c r="AL74" i="1" s="1"/>
  <c r="AH72" i="1"/>
  <c r="AH74" i="1" s="1"/>
  <c r="BD72" i="1"/>
  <c r="BD74" i="1" s="1"/>
  <c r="AZ72" i="1"/>
  <c r="AZ74" i="1" s="1"/>
  <c r="AV72" i="1"/>
  <c r="AV74" i="1" s="1"/>
  <c r="AR72" i="1"/>
  <c r="AR74" i="1" s="1"/>
  <c r="AN72" i="1"/>
  <c r="AN74" i="1" s="1"/>
  <c r="AJ72" i="1"/>
  <c r="AJ74" i="1" s="1"/>
  <c r="AF72" i="1"/>
  <c r="AM72" i="1"/>
  <c r="AU72" i="1"/>
  <c r="BC72" i="1"/>
  <c r="BC74" i="1" s="1"/>
  <c r="AG79" i="1"/>
  <c r="AO79" i="1"/>
  <c r="AW79" i="1"/>
  <c r="BE79" i="1"/>
  <c r="AK81" i="1"/>
  <c r="AS81" i="1"/>
  <c r="BA81" i="1"/>
  <c r="BD103" i="1"/>
  <c r="BD105" i="1" s="1"/>
  <c r="AZ103" i="1"/>
  <c r="AZ105" i="1" s="1"/>
  <c r="AV103" i="1"/>
  <c r="AV105" i="1" s="1"/>
  <c r="AR103" i="1"/>
  <c r="AR105" i="1" s="1"/>
  <c r="AN103" i="1"/>
  <c r="AN105" i="1" s="1"/>
  <c r="AJ103" i="1"/>
  <c r="AJ105" i="1" s="1"/>
  <c r="AF103" i="1"/>
  <c r="AF105" i="1" s="1"/>
  <c r="BB103" i="1"/>
  <c r="BB105" i="1" s="1"/>
  <c r="AX103" i="1"/>
  <c r="AX105" i="1" s="1"/>
  <c r="AT103" i="1"/>
  <c r="AT105" i="1" s="1"/>
  <c r="AP103" i="1"/>
  <c r="AP105" i="1" s="1"/>
  <c r="AL103" i="1"/>
  <c r="AL105" i="1" s="1"/>
  <c r="AH103" i="1"/>
  <c r="AH105" i="1" s="1"/>
  <c r="AM103" i="1"/>
  <c r="AU103" i="1"/>
  <c r="BC103" i="1"/>
  <c r="BC105" i="1" s="1"/>
  <c r="BB110" i="1"/>
  <c r="AX110" i="1"/>
  <c r="AT110" i="1"/>
  <c r="AP110" i="1"/>
  <c r="AL110" i="1"/>
  <c r="AH110" i="1"/>
  <c r="BD110" i="1"/>
  <c r="BD113" i="1" s="1"/>
  <c r="AZ110" i="1"/>
  <c r="AV110" i="1"/>
  <c r="AR110" i="1"/>
  <c r="AN110" i="1"/>
  <c r="AJ110" i="1"/>
  <c r="AF110" i="1"/>
  <c r="AM110" i="1"/>
  <c r="AU110" i="1"/>
  <c r="BC110" i="1"/>
  <c r="AQ143" i="1"/>
  <c r="AI172" i="1"/>
  <c r="AY172" i="1"/>
  <c r="AJ203" i="1"/>
  <c r="BE203" i="1"/>
  <c r="AK205" i="1"/>
  <c r="BF235" i="1"/>
  <c r="AH299" i="1"/>
  <c r="AH539" i="1"/>
  <c r="AI40" i="1"/>
  <c r="AI43" i="1" s="1"/>
  <c r="AM40" i="1"/>
  <c r="AM43" i="1" s="1"/>
  <c r="AQ40" i="1"/>
  <c r="AQ43" i="1" s="1"/>
  <c r="AU40" i="1"/>
  <c r="AU43" i="1" s="1"/>
  <c r="AY40" i="1"/>
  <c r="AY43" i="1" s="1"/>
  <c r="AI49" i="1"/>
  <c r="AM49" i="1"/>
  <c r="AM51" i="1" s="1"/>
  <c r="AQ49" i="1"/>
  <c r="AU49" i="1"/>
  <c r="AY49" i="1"/>
  <c r="AG71" i="1"/>
  <c r="AK71" i="1"/>
  <c r="AK74" i="1" s="1"/>
  <c r="AO71" i="1"/>
  <c r="AO74" i="1" s="1"/>
  <c r="AS71" i="1"/>
  <c r="AS74" i="1" s="1"/>
  <c r="AW71" i="1"/>
  <c r="AW74" i="1" s="1"/>
  <c r="BA71" i="1"/>
  <c r="BA74" i="1" s="1"/>
  <c r="BE71" i="1"/>
  <c r="BE74" i="1" s="1"/>
  <c r="AI73" i="1"/>
  <c r="AM73" i="1"/>
  <c r="AQ73" i="1"/>
  <c r="AU73" i="1"/>
  <c r="AY73" i="1"/>
  <c r="AG80" i="1"/>
  <c r="AK80" i="1"/>
  <c r="AO80" i="1"/>
  <c r="AS80" i="1"/>
  <c r="AW80" i="1"/>
  <c r="BA80" i="1"/>
  <c r="BA82" i="1" s="1"/>
  <c r="BE80" i="1"/>
  <c r="AI102" i="1"/>
  <c r="AM102" i="1"/>
  <c r="AQ102" i="1"/>
  <c r="AU102" i="1"/>
  <c r="AY102" i="1"/>
  <c r="AG104" i="1"/>
  <c r="AK104" i="1"/>
  <c r="AK105" i="1" s="1"/>
  <c r="AO104" i="1"/>
  <c r="AO105" i="1" s="1"/>
  <c r="AS104" i="1"/>
  <c r="AS105" i="1" s="1"/>
  <c r="AW104" i="1"/>
  <c r="AW105" i="1" s="1"/>
  <c r="BA104" i="1"/>
  <c r="BA105" i="1" s="1"/>
  <c r="BE104" i="1"/>
  <c r="AI111" i="1"/>
  <c r="AM111" i="1"/>
  <c r="AQ111" i="1"/>
  <c r="AU111" i="1"/>
  <c r="AY111" i="1"/>
  <c r="AH112" i="1"/>
  <c r="AL112" i="1"/>
  <c r="AP112" i="1"/>
  <c r="AT112" i="1"/>
  <c r="AX112" i="1"/>
  <c r="BB112" i="1"/>
  <c r="AG133" i="1"/>
  <c r="AK133" i="1"/>
  <c r="AO133" i="1"/>
  <c r="AO136" i="1" s="1"/>
  <c r="AS133" i="1"/>
  <c r="AS136" i="1" s="1"/>
  <c r="AW133" i="1"/>
  <c r="AW136" i="1" s="1"/>
  <c r="BA133" i="1"/>
  <c r="BE133" i="1"/>
  <c r="BE136" i="1" s="1"/>
  <c r="AI135" i="1"/>
  <c r="AM135" i="1"/>
  <c r="AQ135" i="1"/>
  <c r="AU135" i="1"/>
  <c r="AY135" i="1"/>
  <c r="AH141" i="1"/>
  <c r="AH144" i="1" s="1"/>
  <c r="AL141" i="1"/>
  <c r="AP141" i="1"/>
  <c r="AP144" i="1" s="1"/>
  <c r="AT141" i="1"/>
  <c r="AT144" i="1" s="1"/>
  <c r="AX141" i="1"/>
  <c r="AX144" i="1" s="1"/>
  <c r="BB141" i="1"/>
  <c r="AG142" i="1"/>
  <c r="AK142" i="1"/>
  <c r="AK144" i="1" s="1"/>
  <c r="AO142" i="1"/>
  <c r="AO144" i="1" s="1"/>
  <c r="AS142" i="1"/>
  <c r="AS144" i="1" s="1"/>
  <c r="AW142" i="1"/>
  <c r="BA142" i="1"/>
  <c r="BA144" i="1" s="1"/>
  <c r="BE142" i="1"/>
  <c r="BE144" i="1" s="1"/>
  <c r="AI164" i="1"/>
  <c r="AM164" i="1"/>
  <c r="AQ164" i="1"/>
  <c r="AU164" i="1"/>
  <c r="AY164" i="1"/>
  <c r="AH165" i="1"/>
  <c r="AH167" i="1" s="1"/>
  <c r="AL165" i="1"/>
  <c r="AL167" i="1" s="1"/>
  <c r="AP165" i="1"/>
  <c r="AP167" i="1" s="1"/>
  <c r="AT165" i="1"/>
  <c r="AT167" i="1" s="1"/>
  <c r="AX165" i="1"/>
  <c r="AX167" i="1" s="1"/>
  <c r="BB165" i="1"/>
  <c r="BB167" i="1" s="1"/>
  <c r="AG166" i="1"/>
  <c r="AG167" i="1" s="1"/>
  <c r="AK166" i="1"/>
  <c r="AK167" i="1" s="1"/>
  <c r="AO166" i="1"/>
  <c r="AO167" i="1" s="1"/>
  <c r="AS166" i="1"/>
  <c r="AS167" i="1" s="1"/>
  <c r="AW166" i="1"/>
  <c r="AW167" i="1" s="1"/>
  <c r="BA166" i="1"/>
  <c r="BA167" i="1" s="1"/>
  <c r="BE166" i="1"/>
  <c r="BE167" i="1" s="1"/>
  <c r="AI173" i="1"/>
  <c r="AM173" i="1"/>
  <c r="AM175" i="1" s="1"/>
  <c r="AQ173" i="1"/>
  <c r="AU173" i="1"/>
  <c r="AY173" i="1"/>
  <c r="AI174" i="1"/>
  <c r="AN174" i="1"/>
  <c r="AS174" i="1"/>
  <c r="AY174" i="1"/>
  <c r="BE195" i="1"/>
  <c r="BE198" i="1" s="1"/>
  <c r="BA195" i="1"/>
  <c r="AW195" i="1"/>
  <c r="AW198" i="1" s="1"/>
  <c r="AS195" i="1"/>
  <c r="AO195" i="1"/>
  <c r="AO198" i="1" s="1"/>
  <c r="AK195" i="1"/>
  <c r="AG195" i="1"/>
  <c r="AJ195" i="1"/>
  <c r="AP195" i="1"/>
  <c r="AU195" i="1"/>
  <c r="AZ195" i="1"/>
  <c r="AH196" i="1"/>
  <c r="AH198" i="1" s="1"/>
  <c r="AM196" i="1"/>
  <c r="AS196" i="1"/>
  <c r="AX196" i="1"/>
  <c r="AX198" i="1" s="1"/>
  <c r="AI204" i="1"/>
  <c r="AN204" i="1"/>
  <c r="AT204" i="1"/>
  <c r="AY204" i="1"/>
  <c r="BB227" i="1"/>
  <c r="BB229" i="1" s="1"/>
  <c r="AX227" i="1"/>
  <c r="AT227" i="1"/>
  <c r="AP227" i="1"/>
  <c r="AL227" i="1"/>
  <c r="AL229" i="1" s="1"/>
  <c r="AH227" i="1"/>
  <c r="AH229" i="1" s="1"/>
  <c r="AJ227" i="1"/>
  <c r="AO227" i="1"/>
  <c r="AU227" i="1"/>
  <c r="AZ227" i="1"/>
  <c r="BE227" i="1"/>
  <c r="AH228" i="1"/>
  <c r="AM228" i="1"/>
  <c r="AR228" i="1"/>
  <c r="AR229" i="1" s="1"/>
  <c r="AX228" i="1"/>
  <c r="AI234" i="1"/>
  <c r="AO234" i="1"/>
  <c r="AT234" i="1"/>
  <c r="AY234" i="1"/>
  <c r="AI257" i="1"/>
  <c r="AP257" i="1"/>
  <c r="AX257" i="1"/>
  <c r="AX260" i="1" s="1"/>
  <c r="AH258" i="1"/>
  <c r="AH260" i="1" s="1"/>
  <c r="AP258" i="1"/>
  <c r="AW258" i="1"/>
  <c r="BF259" i="1"/>
  <c r="BB265" i="1"/>
  <c r="BB268" i="1" s="1"/>
  <c r="AX265" i="1"/>
  <c r="AT265" i="1"/>
  <c r="AP265" i="1"/>
  <c r="AL265" i="1"/>
  <c r="AH265" i="1"/>
  <c r="BC265" i="1"/>
  <c r="AW265" i="1"/>
  <c r="AR265" i="1"/>
  <c r="AM265" i="1"/>
  <c r="AG265" i="1"/>
  <c r="AK265" i="1"/>
  <c r="AS265" i="1"/>
  <c r="AZ265" i="1"/>
  <c r="AI267" i="1"/>
  <c r="AP267" i="1"/>
  <c r="AW267" i="1"/>
  <c r="BB289" i="1"/>
  <c r="BB291" i="1" s="1"/>
  <c r="AX289" i="1"/>
  <c r="AT289" i="1"/>
  <c r="AT291" i="1" s="1"/>
  <c r="AP289" i="1"/>
  <c r="AP291" i="1" s="1"/>
  <c r="AL289" i="1"/>
  <c r="AL291" i="1" s="1"/>
  <c r="AH289" i="1"/>
  <c r="BA289" i="1"/>
  <c r="BA291" i="1" s="1"/>
  <c r="AV289" i="1"/>
  <c r="AV291" i="1" s="1"/>
  <c r="AQ289" i="1"/>
  <c r="AK289" i="1"/>
  <c r="AF289" i="1"/>
  <c r="AF291" i="1" s="1"/>
  <c r="AM289" i="1"/>
  <c r="AS289" i="1"/>
  <c r="AS291" i="1" s="1"/>
  <c r="AZ289" i="1"/>
  <c r="BE290" i="1"/>
  <c r="BA290" i="1"/>
  <c r="AW290" i="1"/>
  <c r="AW291" i="1" s="1"/>
  <c r="AS290" i="1"/>
  <c r="AO290" i="1"/>
  <c r="AK290" i="1"/>
  <c r="AG290" i="1"/>
  <c r="BG290" i="1" s="1"/>
  <c r="BD290" i="1"/>
  <c r="BD291" i="1" s="1"/>
  <c r="AY290" i="1"/>
  <c r="AT290" i="1"/>
  <c r="AN290" i="1"/>
  <c r="AN291" i="1" s="1"/>
  <c r="AI290" i="1"/>
  <c r="AL290" i="1"/>
  <c r="AR290" i="1"/>
  <c r="AR291" i="1" s="1"/>
  <c r="AZ290" i="1"/>
  <c r="AZ291" i="1" s="1"/>
  <c r="AJ319" i="1"/>
  <c r="AR319" i="1"/>
  <c r="AK320" i="1"/>
  <c r="AQ320" i="1"/>
  <c r="AR353" i="1"/>
  <c r="AM382" i="1"/>
  <c r="AH415" i="1"/>
  <c r="BE452" i="1"/>
  <c r="BA452" i="1"/>
  <c r="AW452" i="1"/>
  <c r="AS452" i="1"/>
  <c r="AO452" i="1"/>
  <c r="AK452" i="1"/>
  <c r="AG452" i="1"/>
  <c r="BD452" i="1"/>
  <c r="BD454" i="1" s="1"/>
  <c r="AZ452" i="1"/>
  <c r="AV452" i="1"/>
  <c r="AR452" i="1"/>
  <c r="AR454" i="1" s="1"/>
  <c r="AN452" i="1"/>
  <c r="AJ452" i="1"/>
  <c r="AF452" i="1"/>
  <c r="BB452" i="1"/>
  <c r="AT452" i="1"/>
  <c r="AL452" i="1"/>
  <c r="AY452" i="1"/>
  <c r="AQ452" i="1"/>
  <c r="AI452" i="1"/>
  <c r="AX452" i="1"/>
  <c r="AP452" i="1"/>
  <c r="AH452" i="1"/>
  <c r="AI112" i="1"/>
  <c r="AM112" i="1"/>
  <c r="AQ112" i="1"/>
  <c r="AU112" i="1"/>
  <c r="AY112" i="1"/>
  <c r="AY113" i="1" s="1"/>
  <c r="BC112" i="1"/>
  <c r="AI141" i="1"/>
  <c r="AM141" i="1"/>
  <c r="AQ141" i="1"/>
  <c r="AU141" i="1"/>
  <c r="AY141" i="1"/>
  <c r="BC141" i="1"/>
  <c r="BC144" i="1" s="1"/>
  <c r="AI165" i="1"/>
  <c r="AM165" i="1"/>
  <c r="AQ165" i="1"/>
  <c r="AU165" i="1"/>
  <c r="AY165" i="1"/>
  <c r="BC165" i="1"/>
  <c r="BC167" i="1" s="1"/>
  <c r="BB174" i="1"/>
  <c r="AX174" i="1"/>
  <c r="AT174" i="1"/>
  <c r="AP174" i="1"/>
  <c r="AL174" i="1"/>
  <c r="AH174" i="1"/>
  <c r="AJ174" i="1"/>
  <c r="AO174" i="1"/>
  <c r="AU174" i="1"/>
  <c r="AZ174" i="1"/>
  <c r="BE174" i="1"/>
  <c r="BE204" i="1"/>
  <c r="BA204" i="1"/>
  <c r="AW204" i="1"/>
  <c r="AS204" i="1"/>
  <c r="AO204" i="1"/>
  <c r="AO206" i="1" s="1"/>
  <c r="AK204" i="1"/>
  <c r="AG204" i="1"/>
  <c r="AJ204" i="1"/>
  <c r="AP204" i="1"/>
  <c r="AU204" i="1"/>
  <c r="AU206" i="1" s="1"/>
  <c r="AZ204" i="1"/>
  <c r="BD234" i="1"/>
  <c r="BD237" i="1" s="1"/>
  <c r="AZ234" i="1"/>
  <c r="AV234" i="1"/>
  <c r="AV237" i="1" s="1"/>
  <c r="AR234" i="1"/>
  <c r="AR237" i="1" s="1"/>
  <c r="AN234" i="1"/>
  <c r="AN237" i="1" s="1"/>
  <c r="AJ234" i="1"/>
  <c r="AF234" i="1"/>
  <c r="AK234" i="1"/>
  <c r="AK237" i="1" s="1"/>
  <c r="AP234" i="1"/>
  <c r="AU234" i="1"/>
  <c r="BA234" i="1"/>
  <c r="BA237" i="1" s="1"/>
  <c r="AH291" i="1"/>
  <c r="AX291" i="1"/>
  <c r="AL299" i="1"/>
  <c r="BE319" i="1"/>
  <c r="BA319" i="1"/>
  <c r="AW319" i="1"/>
  <c r="AW322" i="1" s="1"/>
  <c r="AS319" i="1"/>
  <c r="AS322" i="1" s="1"/>
  <c r="AO319" i="1"/>
  <c r="AK319" i="1"/>
  <c r="AK322" i="1" s="1"/>
  <c r="AG319" i="1"/>
  <c r="BB319" i="1"/>
  <c r="AV319" i="1"/>
  <c r="AQ319" i="1"/>
  <c r="AL319" i="1"/>
  <c r="AF319" i="1"/>
  <c r="AM319" i="1"/>
  <c r="AT319" i="1"/>
  <c r="AZ319" i="1"/>
  <c r="BD320" i="1"/>
  <c r="BD322" i="1" s="1"/>
  <c r="AZ320" i="1"/>
  <c r="AV320" i="1"/>
  <c r="AR320" i="1"/>
  <c r="AN320" i="1"/>
  <c r="AJ320" i="1"/>
  <c r="AF320" i="1"/>
  <c r="BE320" i="1"/>
  <c r="AY320" i="1"/>
  <c r="AY322" i="1" s="1"/>
  <c r="AT320" i="1"/>
  <c r="AO320" i="1"/>
  <c r="AI320" i="1"/>
  <c r="AL320" i="1"/>
  <c r="AS320" i="1"/>
  <c r="BA320" i="1"/>
  <c r="BD382" i="1"/>
  <c r="AZ382" i="1"/>
  <c r="AV382" i="1"/>
  <c r="AR382" i="1"/>
  <c r="AR384" i="1" s="1"/>
  <c r="AN382" i="1"/>
  <c r="AJ382" i="1"/>
  <c r="AJ384" i="1" s="1"/>
  <c r="AF382" i="1"/>
  <c r="BB382" i="1"/>
  <c r="AW382" i="1"/>
  <c r="AQ382" i="1"/>
  <c r="AL382" i="1"/>
  <c r="AG382" i="1"/>
  <c r="BE382" i="1"/>
  <c r="AY382" i="1"/>
  <c r="AT382" i="1"/>
  <c r="AO382" i="1"/>
  <c r="AI382" i="1"/>
  <c r="AP382" i="1"/>
  <c r="BA382" i="1"/>
  <c r="AI71" i="1"/>
  <c r="AI74" i="1" s="1"/>
  <c r="AM71" i="1"/>
  <c r="AQ71" i="1"/>
  <c r="AU71" i="1"/>
  <c r="AY71" i="1"/>
  <c r="AY74" i="1" s="1"/>
  <c r="AI80" i="1"/>
  <c r="AI82" i="1" s="1"/>
  <c r="AM80" i="1"/>
  <c r="AQ80" i="1"/>
  <c r="AQ82" i="1" s="1"/>
  <c r="AU80" i="1"/>
  <c r="AY80" i="1"/>
  <c r="AY82" i="1" s="1"/>
  <c r="AI104" i="1"/>
  <c r="AM104" i="1"/>
  <c r="AQ104" i="1"/>
  <c r="AU104" i="1"/>
  <c r="AY104" i="1"/>
  <c r="AF112" i="1"/>
  <c r="AJ112" i="1"/>
  <c r="AN112" i="1"/>
  <c r="AR112" i="1"/>
  <c r="AV112" i="1"/>
  <c r="AZ112" i="1"/>
  <c r="AI133" i="1"/>
  <c r="AM133" i="1"/>
  <c r="AM136" i="1" s="1"/>
  <c r="AQ133" i="1"/>
  <c r="AQ136" i="1" s="1"/>
  <c r="AU133" i="1"/>
  <c r="AU136" i="1" s="1"/>
  <c r="AY133" i="1"/>
  <c r="AF141" i="1"/>
  <c r="AJ141" i="1"/>
  <c r="AN141" i="1"/>
  <c r="AN144" i="1" s="1"/>
  <c r="AR141" i="1"/>
  <c r="AR144" i="1" s="1"/>
  <c r="AV141" i="1"/>
  <c r="AV144" i="1" s="1"/>
  <c r="AZ141" i="1"/>
  <c r="AI142" i="1"/>
  <c r="AM142" i="1"/>
  <c r="AQ142" i="1"/>
  <c r="AU142" i="1"/>
  <c r="AY142" i="1"/>
  <c r="AF165" i="1"/>
  <c r="AJ165" i="1"/>
  <c r="AJ167" i="1" s="1"/>
  <c r="AN165" i="1"/>
  <c r="AN167" i="1" s="1"/>
  <c r="AR165" i="1"/>
  <c r="AR167" i="1" s="1"/>
  <c r="AV165" i="1"/>
  <c r="AV167" i="1" s="1"/>
  <c r="AZ165" i="1"/>
  <c r="AZ167" i="1" s="1"/>
  <c r="AI166" i="1"/>
  <c r="AM166" i="1"/>
  <c r="AQ166" i="1"/>
  <c r="AU166" i="1"/>
  <c r="AY166" i="1"/>
  <c r="AF174" i="1"/>
  <c r="AK174" i="1"/>
  <c r="AQ174" i="1"/>
  <c r="AV174" i="1"/>
  <c r="BA174" i="1"/>
  <c r="BC198" i="1"/>
  <c r="BD196" i="1"/>
  <c r="BD198" i="1" s="1"/>
  <c r="AZ196" i="1"/>
  <c r="AV196" i="1"/>
  <c r="AV198" i="1" s="1"/>
  <c r="AR196" i="1"/>
  <c r="AR198" i="1" s="1"/>
  <c r="AN196" i="1"/>
  <c r="AN198" i="1" s="1"/>
  <c r="AJ196" i="1"/>
  <c r="AF196" i="1"/>
  <c r="AK196" i="1"/>
  <c r="AP196" i="1"/>
  <c r="AU196" i="1"/>
  <c r="BA196" i="1"/>
  <c r="AF204" i="1"/>
  <c r="AL204" i="1"/>
  <c r="AQ204" i="1"/>
  <c r="AV204" i="1"/>
  <c r="BB204" i="1"/>
  <c r="BE228" i="1"/>
  <c r="BE229" i="1" s="1"/>
  <c r="BA228" i="1"/>
  <c r="BA229" i="1" s="1"/>
  <c r="AW228" i="1"/>
  <c r="AW229" i="1" s="1"/>
  <c r="AS228" i="1"/>
  <c r="AS229" i="1" s="1"/>
  <c r="AO228" i="1"/>
  <c r="AO229" i="1" s="1"/>
  <c r="AK228" i="1"/>
  <c r="AK229" i="1" s="1"/>
  <c r="AG228" i="1"/>
  <c r="BG228" i="1" s="1"/>
  <c r="AJ228" i="1"/>
  <c r="AP228" i="1"/>
  <c r="AU228" i="1"/>
  <c r="AZ228" i="1"/>
  <c r="AG234" i="1"/>
  <c r="AL234" i="1"/>
  <c r="AQ234" i="1"/>
  <c r="AW234" i="1"/>
  <c r="AW237" i="1" s="1"/>
  <c r="BB234" i="1"/>
  <c r="BE257" i="1"/>
  <c r="BA257" i="1"/>
  <c r="AW257" i="1"/>
  <c r="AW260" i="1" s="1"/>
  <c r="AS257" i="1"/>
  <c r="AO257" i="1"/>
  <c r="AK257" i="1"/>
  <c r="AK260" i="1" s="1"/>
  <c r="AG257" i="1"/>
  <c r="BB257" i="1"/>
  <c r="BB260" i="1" s="1"/>
  <c r="AV257" i="1"/>
  <c r="AQ257" i="1"/>
  <c r="AL257" i="1"/>
  <c r="AF257" i="1"/>
  <c r="AM257" i="1"/>
  <c r="AT257" i="1"/>
  <c r="AZ257" i="1"/>
  <c r="AZ260" i="1" s="1"/>
  <c r="BD258" i="1"/>
  <c r="BD260" i="1" s="1"/>
  <c r="AZ258" i="1"/>
  <c r="AV258" i="1"/>
  <c r="AR258" i="1"/>
  <c r="AR260" i="1" s="1"/>
  <c r="AN258" i="1"/>
  <c r="AN260" i="1" s="1"/>
  <c r="AJ258" i="1"/>
  <c r="AJ260" i="1" s="1"/>
  <c r="AF258" i="1"/>
  <c r="BE258" i="1"/>
  <c r="AY258" i="1"/>
  <c r="AY260" i="1" s="1"/>
  <c r="AT258" i="1"/>
  <c r="AO258" i="1"/>
  <c r="AI258" i="1"/>
  <c r="BG258" i="1" s="1"/>
  <c r="AL258" i="1"/>
  <c r="AS258" i="1"/>
  <c r="BA258" i="1"/>
  <c r="BD267" i="1"/>
  <c r="BD268" i="1" s="1"/>
  <c r="AZ267" i="1"/>
  <c r="AV267" i="1"/>
  <c r="AV268" i="1" s="1"/>
  <c r="AR267" i="1"/>
  <c r="AN267" i="1"/>
  <c r="AN268" i="1" s="1"/>
  <c r="AJ267" i="1"/>
  <c r="AF267" i="1"/>
  <c r="BC267" i="1"/>
  <c r="AX267" i="1"/>
  <c r="AS267" i="1"/>
  <c r="AM267" i="1"/>
  <c r="AH267" i="1"/>
  <c r="AL267" i="1"/>
  <c r="AT267" i="1"/>
  <c r="BA267" i="1"/>
  <c r="AO291" i="1"/>
  <c r="BE291" i="1"/>
  <c r="AH319" i="1"/>
  <c r="AH322" i="1" s="1"/>
  <c r="AN319" i="1"/>
  <c r="AU319" i="1"/>
  <c r="BC319" i="1"/>
  <c r="BC322" i="1" s="1"/>
  <c r="AG320" i="1"/>
  <c r="AM320" i="1"/>
  <c r="AU320" i="1"/>
  <c r="BB320" i="1"/>
  <c r="AJ353" i="1"/>
  <c r="BE352" i="1"/>
  <c r="BE353" i="1" s="1"/>
  <c r="BA352" i="1"/>
  <c r="AW352" i="1"/>
  <c r="AW353" i="1" s="1"/>
  <c r="AS352" i="1"/>
  <c r="AO352" i="1"/>
  <c r="AO353" i="1" s="1"/>
  <c r="AK352" i="1"/>
  <c r="AG352" i="1"/>
  <c r="BB352" i="1"/>
  <c r="AV352" i="1"/>
  <c r="AQ352" i="1"/>
  <c r="AL352" i="1"/>
  <c r="AF352" i="1"/>
  <c r="BD352" i="1"/>
  <c r="AY352" i="1"/>
  <c r="AT352" i="1"/>
  <c r="AN352" i="1"/>
  <c r="AI352" i="1"/>
  <c r="AP352" i="1"/>
  <c r="AZ352" i="1"/>
  <c r="AZ353" i="1" s="1"/>
  <c r="BE381" i="1"/>
  <c r="BA381" i="1"/>
  <c r="BA384" i="1" s="1"/>
  <c r="AW381" i="1"/>
  <c r="AS381" i="1"/>
  <c r="AS384" i="1" s="1"/>
  <c r="AO381" i="1"/>
  <c r="AO384" i="1" s="1"/>
  <c r="AK381" i="1"/>
  <c r="AK384" i="1" s="1"/>
  <c r="AG381" i="1"/>
  <c r="BD381" i="1"/>
  <c r="BD384" i="1" s="1"/>
  <c r="AY381" i="1"/>
  <c r="AT381" i="1"/>
  <c r="AT384" i="1" s="1"/>
  <c r="AN381" i="1"/>
  <c r="AI381" i="1"/>
  <c r="BB381" i="1"/>
  <c r="BB384" i="1" s="1"/>
  <c r="AV381" i="1"/>
  <c r="AV384" i="1" s="1"/>
  <c r="AQ381" i="1"/>
  <c r="AL381" i="1"/>
  <c r="AF381" i="1"/>
  <c r="AP381" i="1"/>
  <c r="AP384" i="1" s="1"/>
  <c r="AZ381" i="1"/>
  <c r="AZ384" i="1" s="1"/>
  <c r="AH382" i="1"/>
  <c r="AH384" i="1" s="1"/>
  <c r="AS382" i="1"/>
  <c r="BC382" i="1"/>
  <c r="BC384" i="1" s="1"/>
  <c r="AI392" i="1"/>
  <c r="BF412" i="1"/>
  <c r="BB413" i="1"/>
  <c r="AX413" i="1"/>
  <c r="AX415" i="1" s="1"/>
  <c r="AT413" i="1"/>
  <c r="AP413" i="1"/>
  <c r="AP415" i="1" s="1"/>
  <c r="AL413" i="1"/>
  <c r="AH413" i="1"/>
  <c r="BD413" i="1"/>
  <c r="BD415" i="1" s="1"/>
  <c r="AY413" i="1"/>
  <c r="AS413" i="1"/>
  <c r="AN413" i="1"/>
  <c r="AI413" i="1"/>
  <c r="BC413" i="1"/>
  <c r="BC415" i="1" s="1"/>
  <c r="AW413" i="1"/>
  <c r="AW415" i="1" s="1"/>
  <c r="AR413" i="1"/>
  <c r="AR415" i="1" s="1"/>
  <c r="AM413" i="1"/>
  <c r="AG413" i="1"/>
  <c r="AG415" i="1" s="1"/>
  <c r="BA413" i="1"/>
  <c r="AV413" i="1"/>
  <c r="AQ413" i="1"/>
  <c r="AK413" i="1"/>
  <c r="AF413" i="1"/>
  <c r="AZ413" i="1"/>
  <c r="BE443" i="1"/>
  <c r="BE446" i="1" s="1"/>
  <c r="BA443" i="1"/>
  <c r="AW443" i="1"/>
  <c r="AS443" i="1"/>
  <c r="AS446" i="1" s="1"/>
  <c r="AO443" i="1"/>
  <c r="AK443" i="1"/>
  <c r="AG443" i="1"/>
  <c r="BD443" i="1"/>
  <c r="AY443" i="1"/>
  <c r="AT443" i="1"/>
  <c r="AN443" i="1"/>
  <c r="AI443" i="1"/>
  <c r="BC443" i="1"/>
  <c r="BC446" i="1" s="1"/>
  <c r="AX443" i="1"/>
  <c r="AX446" i="1" s="1"/>
  <c r="AR443" i="1"/>
  <c r="AM443" i="1"/>
  <c r="AH443" i="1"/>
  <c r="AH446" i="1" s="1"/>
  <c r="BB443" i="1"/>
  <c r="AV443" i="1"/>
  <c r="AQ443" i="1"/>
  <c r="AL443" i="1"/>
  <c r="AF443" i="1"/>
  <c r="AZ443" i="1"/>
  <c r="AU452" i="1"/>
  <c r="AT508" i="1"/>
  <c r="BB236" i="1"/>
  <c r="AX236" i="1"/>
  <c r="AX237" i="1" s="1"/>
  <c r="AT236" i="1"/>
  <c r="AP236" i="1"/>
  <c r="AL236" i="1"/>
  <c r="AH236" i="1"/>
  <c r="AH237" i="1" s="1"/>
  <c r="AJ236" i="1"/>
  <c r="AO236" i="1"/>
  <c r="BG236" i="1" s="1"/>
  <c r="AU236" i="1"/>
  <c r="AZ236" i="1"/>
  <c r="BE236" i="1"/>
  <c r="BE237" i="1" s="1"/>
  <c r="BE266" i="1"/>
  <c r="BE268" i="1" s="1"/>
  <c r="BA266" i="1"/>
  <c r="BA268" i="1" s="1"/>
  <c r="AW266" i="1"/>
  <c r="AS266" i="1"/>
  <c r="AO266" i="1"/>
  <c r="AO268" i="1" s="1"/>
  <c r="AK266" i="1"/>
  <c r="AG266" i="1"/>
  <c r="AJ266" i="1"/>
  <c r="AJ268" i="1" s="1"/>
  <c r="AP266" i="1"/>
  <c r="AU266" i="1"/>
  <c r="AU268" i="1" s="1"/>
  <c r="AZ266" i="1"/>
  <c r="BD296" i="1"/>
  <c r="BD299" i="1" s="1"/>
  <c r="AZ296" i="1"/>
  <c r="AV296" i="1"/>
  <c r="AV299" i="1" s="1"/>
  <c r="AR296" i="1"/>
  <c r="AR299" i="1" s="1"/>
  <c r="AN296" i="1"/>
  <c r="AN299" i="1" s="1"/>
  <c r="AJ296" i="1"/>
  <c r="AF296" i="1"/>
  <c r="AK296" i="1"/>
  <c r="AP296" i="1"/>
  <c r="AU296" i="1"/>
  <c r="BA296" i="1"/>
  <c r="BA299" i="1" s="1"/>
  <c r="BB298" i="1"/>
  <c r="BB299" i="1" s="1"/>
  <c r="AX298" i="1"/>
  <c r="AX299" i="1" s="1"/>
  <c r="AT298" i="1"/>
  <c r="AT299" i="1" s="1"/>
  <c r="AP298" i="1"/>
  <c r="AL298" i="1"/>
  <c r="AH298" i="1"/>
  <c r="AJ298" i="1"/>
  <c r="AO298" i="1"/>
  <c r="AO299" i="1" s="1"/>
  <c r="AU298" i="1"/>
  <c r="AZ298" i="1"/>
  <c r="BE298" i="1"/>
  <c r="BE299" i="1" s="1"/>
  <c r="BE328" i="1"/>
  <c r="BA328" i="1"/>
  <c r="AW328" i="1"/>
  <c r="AS328" i="1"/>
  <c r="AO328" i="1"/>
  <c r="AK328" i="1"/>
  <c r="AG328" i="1"/>
  <c r="AJ328" i="1"/>
  <c r="BF328" i="1" s="1"/>
  <c r="AP328" i="1"/>
  <c r="AU328" i="1"/>
  <c r="AZ328" i="1"/>
  <c r="AH329" i="1"/>
  <c r="AM329" i="1"/>
  <c r="AS329" i="1"/>
  <c r="AX329" i="1"/>
  <c r="AS353" i="1"/>
  <c r="BD358" i="1"/>
  <c r="BD361" i="1" s="1"/>
  <c r="AZ358" i="1"/>
  <c r="AV358" i="1"/>
  <c r="AV361" i="1" s="1"/>
  <c r="AR358" i="1"/>
  <c r="AR361" i="1" s="1"/>
  <c r="AN358" i="1"/>
  <c r="AN361" i="1" s="1"/>
  <c r="AJ358" i="1"/>
  <c r="AF358" i="1"/>
  <c r="AK358" i="1"/>
  <c r="AK361" i="1" s="1"/>
  <c r="AP358" i="1"/>
  <c r="AU358" i="1"/>
  <c r="BA358" i="1"/>
  <c r="BA361" i="1" s="1"/>
  <c r="BB360" i="1"/>
  <c r="BB361" i="1" s="1"/>
  <c r="AX360" i="1"/>
  <c r="AT360" i="1"/>
  <c r="AT361" i="1" s="1"/>
  <c r="AP360" i="1"/>
  <c r="AL360" i="1"/>
  <c r="AL361" i="1" s="1"/>
  <c r="AH360" i="1"/>
  <c r="AJ360" i="1"/>
  <c r="AO360" i="1"/>
  <c r="AO361" i="1" s="1"/>
  <c r="AU360" i="1"/>
  <c r="AZ360" i="1"/>
  <c r="BE360" i="1"/>
  <c r="BE361" i="1" s="1"/>
  <c r="AG389" i="1"/>
  <c r="AM389" i="1"/>
  <c r="AR389" i="1"/>
  <c r="AW389" i="1"/>
  <c r="BE390" i="1"/>
  <c r="BA390" i="1"/>
  <c r="AW390" i="1"/>
  <c r="AS390" i="1"/>
  <c r="AO390" i="1"/>
  <c r="AK390" i="1"/>
  <c r="AK392" i="1" s="1"/>
  <c r="AG390" i="1"/>
  <c r="AJ390" i="1"/>
  <c r="BF390" i="1" s="1"/>
  <c r="AP390" i="1"/>
  <c r="AU390" i="1"/>
  <c r="AZ390" i="1"/>
  <c r="AH391" i="1"/>
  <c r="AM391" i="1"/>
  <c r="AS391" i="1"/>
  <c r="AX391" i="1"/>
  <c r="AI414" i="1"/>
  <c r="AN414" i="1"/>
  <c r="AT414" i="1"/>
  <c r="AY414" i="1"/>
  <c r="BD420" i="1"/>
  <c r="BD423" i="1" s="1"/>
  <c r="AZ420" i="1"/>
  <c r="AV420" i="1"/>
  <c r="AV423" i="1" s="1"/>
  <c r="AR420" i="1"/>
  <c r="AN420" i="1"/>
  <c r="AN423" i="1" s="1"/>
  <c r="AJ420" i="1"/>
  <c r="AF420" i="1"/>
  <c r="AK420" i="1"/>
  <c r="AK423" i="1" s="1"/>
  <c r="AP420" i="1"/>
  <c r="AU420" i="1"/>
  <c r="BA420" i="1"/>
  <c r="BA423" i="1" s="1"/>
  <c r="BB422" i="1"/>
  <c r="BB423" i="1" s="1"/>
  <c r="AX422" i="1"/>
  <c r="AT422" i="1"/>
  <c r="AT423" i="1" s="1"/>
  <c r="AP422" i="1"/>
  <c r="AL422" i="1"/>
  <c r="AL423" i="1" s="1"/>
  <c r="AH422" i="1"/>
  <c r="AJ422" i="1"/>
  <c r="AO422" i="1"/>
  <c r="AO423" i="1" s="1"/>
  <c r="AU422" i="1"/>
  <c r="AZ422" i="1"/>
  <c r="BE422" i="1"/>
  <c r="BE423" i="1" s="1"/>
  <c r="AI444" i="1"/>
  <c r="AO444" i="1"/>
  <c r="AT444" i="1"/>
  <c r="AY444" i="1"/>
  <c r="BB451" i="1"/>
  <c r="BB454" i="1" s="1"/>
  <c r="AX451" i="1"/>
  <c r="AX454" i="1" s="1"/>
  <c r="AT451" i="1"/>
  <c r="AP451" i="1"/>
  <c r="AP454" i="1" s="1"/>
  <c r="AL451" i="1"/>
  <c r="AL454" i="1" s="1"/>
  <c r="AH451" i="1"/>
  <c r="BE451" i="1"/>
  <c r="BE454" i="1" s="1"/>
  <c r="BA451" i="1"/>
  <c r="BA454" i="1" s="1"/>
  <c r="AW451" i="1"/>
  <c r="AW454" i="1" s="1"/>
  <c r="AS451" i="1"/>
  <c r="AS454" i="1" s="1"/>
  <c r="AO451" i="1"/>
  <c r="AO454" i="1" s="1"/>
  <c r="AK451" i="1"/>
  <c r="AK454" i="1" s="1"/>
  <c r="AG451" i="1"/>
  <c r="AM451" i="1"/>
  <c r="AU451" i="1"/>
  <c r="BC451" i="1"/>
  <c r="BF474" i="1"/>
  <c r="AZ578" i="1"/>
  <c r="BE414" i="1"/>
  <c r="BE415" i="1" s="1"/>
  <c r="BA414" i="1"/>
  <c r="BA415" i="1" s="1"/>
  <c r="AW414" i="1"/>
  <c r="AS414" i="1"/>
  <c r="AS415" i="1" s="1"/>
  <c r="AO414" i="1"/>
  <c r="AO415" i="1" s="1"/>
  <c r="AK414" i="1"/>
  <c r="AG414" i="1"/>
  <c r="AJ414" i="1"/>
  <c r="AJ415" i="1" s="1"/>
  <c r="AP414" i="1"/>
  <c r="AU414" i="1"/>
  <c r="AZ414" i="1"/>
  <c r="BD444" i="1"/>
  <c r="AZ444" i="1"/>
  <c r="AV444" i="1"/>
  <c r="AR444" i="1"/>
  <c r="AN444" i="1"/>
  <c r="AJ444" i="1"/>
  <c r="AJ446" i="1" s="1"/>
  <c r="AF444" i="1"/>
  <c r="AK444" i="1"/>
  <c r="AP444" i="1"/>
  <c r="AP446" i="1" s="1"/>
  <c r="AU444" i="1"/>
  <c r="AU446" i="1" s="1"/>
  <c r="BA444" i="1"/>
  <c r="BF514" i="1"/>
  <c r="BC537" i="1"/>
  <c r="BE537" i="1"/>
  <c r="AZ537" i="1"/>
  <c r="AV537" i="1"/>
  <c r="AR537" i="1"/>
  <c r="AN537" i="1"/>
  <c r="AN539" i="1" s="1"/>
  <c r="AJ537" i="1"/>
  <c r="AF537" i="1"/>
  <c r="AY537" i="1"/>
  <c r="AT537" i="1"/>
  <c r="AO537" i="1"/>
  <c r="AI537" i="1"/>
  <c r="BD537" i="1"/>
  <c r="AX537" i="1"/>
  <c r="AX539" i="1" s="1"/>
  <c r="AS537" i="1"/>
  <c r="AM537" i="1"/>
  <c r="AH537" i="1"/>
  <c r="BB537" i="1"/>
  <c r="BB539" i="1" s="1"/>
  <c r="AW537" i="1"/>
  <c r="AQ537" i="1"/>
  <c r="AL537" i="1"/>
  <c r="AG537" i="1"/>
  <c r="BA537" i="1"/>
  <c r="BE568" i="1"/>
  <c r="BA568" i="1"/>
  <c r="AW568" i="1"/>
  <c r="AW570" i="1" s="1"/>
  <c r="AS568" i="1"/>
  <c r="AS570" i="1" s="1"/>
  <c r="AO568" i="1"/>
  <c r="AK568" i="1"/>
  <c r="AG568" i="1"/>
  <c r="AG570" i="1" s="1"/>
  <c r="BC568" i="1"/>
  <c r="BC570" i="1" s="1"/>
  <c r="AX568" i="1"/>
  <c r="AR568" i="1"/>
  <c r="AM568" i="1"/>
  <c r="AM570" i="1" s="1"/>
  <c r="AH568" i="1"/>
  <c r="AY568" i="1"/>
  <c r="AQ568" i="1"/>
  <c r="AQ570" i="1" s="1"/>
  <c r="AJ568" i="1"/>
  <c r="BD568" i="1"/>
  <c r="AV568" i="1"/>
  <c r="AP568" i="1"/>
  <c r="AI568" i="1"/>
  <c r="BB568" i="1"/>
  <c r="AU568" i="1"/>
  <c r="AN568" i="1"/>
  <c r="AF568" i="1"/>
  <c r="AO640" i="1"/>
  <c r="BE639" i="1"/>
  <c r="BA639" i="1"/>
  <c r="BA640" i="1" s="1"/>
  <c r="AW639" i="1"/>
  <c r="AS639" i="1"/>
  <c r="AS640" i="1" s="1"/>
  <c r="AO639" i="1"/>
  <c r="AK639" i="1"/>
  <c r="AG639" i="1"/>
  <c r="BD639" i="1"/>
  <c r="BD640" i="1" s="1"/>
  <c r="AY639" i="1"/>
  <c r="AT639" i="1"/>
  <c r="AN639" i="1"/>
  <c r="AI639" i="1"/>
  <c r="BC639" i="1"/>
  <c r="BC640" i="1" s="1"/>
  <c r="AX639" i="1"/>
  <c r="AR639" i="1"/>
  <c r="AM639" i="1"/>
  <c r="AH639" i="1"/>
  <c r="BB639" i="1"/>
  <c r="AV639" i="1"/>
  <c r="AQ639" i="1"/>
  <c r="AL639" i="1"/>
  <c r="AF639" i="1"/>
  <c r="AU639" i="1"/>
  <c r="AP639" i="1"/>
  <c r="AJ639" i="1"/>
  <c r="BD329" i="1"/>
  <c r="AZ329" i="1"/>
  <c r="AV329" i="1"/>
  <c r="AR329" i="1"/>
  <c r="AN329" i="1"/>
  <c r="AN330" i="1" s="1"/>
  <c r="AJ329" i="1"/>
  <c r="AF329" i="1"/>
  <c r="AK329" i="1"/>
  <c r="AP329" i="1"/>
  <c r="AU329" i="1"/>
  <c r="BA329" i="1"/>
  <c r="AK353" i="1"/>
  <c r="BA353" i="1"/>
  <c r="AH361" i="1"/>
  <c r="AX361" i="1"/>
  <c r="BB389" i="1"/>
  <c r="BB392" i="1" s="1"/>
  <c r="AX389" i="1"/>
  <c r="AX392" i="1" s="1"/>
  <c r="AT389" i="1"/>
  <c r="AT392" i="1" s="1"/>
  <c r="AP389" i="1"/>
  <c r="AL389" i="1"/>
  <c r="AL392" i="1" s="1"/>
  <c r="AH389" i="1"/>
  <c r="AH392" i="1" s="1"/>
  <c r="AJ389" i="1"/>
  <c r="AO389" i="1"/>
  <c r="AU389" i="1"/>
  <c r="AZ389" i="1"/>
  <c r="AZ392" i="1" s="1"/>
  <c r="BE389" i="1"/>
  <c r="BD391" i="1"/>
  <c r="BD392" i="1" s="1"/>
  <c r="AZ391" i="1"/>
  <c r="AV391" i="1"/>
  <c r="AV392" i="1" s="1"/>
  <c r="AR391" i="1"/>
  <c r="AN391" i="1"/>
  <c r="AN392" i="1" s="1"/>
  <c r="AJ391" i="1"/>
  <c r="AF391" i="1"/>
  <c r="AK391" i="1"/>
  <c r="AP391" i="1"/>
  <c r="AU391" i="1"/>
  <c r="BA391" i="1"/>
  <c r="AF414" i="1"/>
  <c r="AL414" i="1"/>
  <c r="AQ414" i="1"/>
  <c r="AV414" i="1"/>
  <c r="BB414" i="1"/>
  <c r="AH423" i="1"/>
  <c r="AX423" i="1"/>
  <c r="AG422" i="1"/>
  <c r="AM422" i="1"/>
  <c r="AR422" i="1"/>
  <c r="BF422" i="1" s="1"/>
  <c r="AW422" i="1"/>
  <c r="AW423" i="1" s="1"/>
  <c r="BC422" i="1"/>
  <c r="BC423" i="1" s="1"/>
  <c r="AG444" i="1"/>
  <c r="AL444" i="1"/>
  <c r="AQ444" i="1"/>
  <c r="AW444" i="1"/>
  <c r="BB444" i="1"/>
  <c r="AI451" i="1"/>
  <c r="AQ451" i="1"/>
  <c r="AY451" i="1"/>
  <c r="AN477" i="1"/>
  <c r="AF508" i="1"/>
  <c r="BE507" i="1"/>
  <c r="BA507" i="1"/>
  <c r="AW507" i="1"/>
  <c r="AS507" i="1"/>
  <c r="AO507" i="1"/>
  <c r="AK507" i="1"/>
  <c r="AG507" i="1"/>
  <c r="BD507" i="1"/>
  <c r="BD508" i="1" s="1"/>
  <c r="AY507" i="1"/>
  <c r="AT507" i="1"/>
  <c r="AN507" i="1"/>
  <c r="AN508" i="1" s="1"/>
  <c r="AI507" i="1"/>
  <c r="BC507" i="1"/>
  <c r="BC508" i="1" s="1"/>
  <c r="AX507" i="1"/>
  <c r="AR507" i="1"/>
  <c r="AR508" i="1" s="1"/>
  <c r="AM507" i="1"/>
  <c r="AH507" i="1"/>
  <c r="BB507" i="1"/>
  <c r="AV507" i="1"/>
  <c r="AV508" i="1" s="1"/>
  <c r="AQ507" i="1"/>
  <c r="AL507" i="1"/>
  <c r="AF507" i="1"/>
  <c r="AZ507" i="1"/>
  <c r="AK537" i="1"/>
  <c r="BB538" i="1"/>
  <c r="AX538" i="1"/>
  <c r="AT538" i="1"/>
  <c r="AP538" i="1"/>
  <c r="AL538" i="1"/>
  <c r="AH538" i="1"/>
  <c r="BC538" i="1"/>
  <c r="AW538" i="1"/>
  <c r="AR538" i="1"/>
  <c r="AR539" i="1" s="1"/>
  <c r="AM538" i="1"/>
  <c r="AG538" i="1"/>
  <c r="BE538" i="1"/>
  <c r="AY538" i="1"/>
  <c r="AQ538" i="1"/>
  <c r="AJ538" i="1"/>
  <c r="BD538" i="1"/>
  <c r="AV538" i="1"/>
  <c r="AO538" i="1"/>
  <c r="AI538" i="1"/>
  <c r="BA538" i="1"/>
  <c r="AU538" i="1"/>
  <c r="AN538" i="1"/>
  <c r="AF538" i="1"/>
  <c r="BE544" i="1"/>
  <c r="BE547" i="1" s="1"/>
  <c r="BA544" i="1"/>
  <c r="AW544" i="1"/>
  <c r="AS544" i="1"/>
  <c r="AS547" i="1" s="1"/>
  <c r="AO544" i="1"/>
  <c r="AK544" i="1"/>
  <c r="AK547" i="1" s="1"/>
  <c r="AG544" i="1"/>
  <c r="BD544" i="1"/>
  <c r="AY544" i="1"/>
  <c r="AT544" i="1"/>
  <c r="AN544" i="1"/>
  <c r="AI544" i="1"/>
  <c r="AX544" i="1"/>
  <c r="AX547" i="1" s="1"/>
  <c r="AQ544" i="1"/>
  <c r="AJ544" i="1"/>
  <c r="BC544" i="1"/>
  <c r="AV544" i="1"/>
  <c r="AP544" i="1"/>
  <c r="AP547" i="1" s="1"/>
  <c r="AH544" i="1"/>
  <c r="BB544" i="1"/>
  <c r="AU544" i="1"/>
  <c r="AM544" i="1"/>
  <c r="AF544" i="1"/>
  <c r="AL568" i="1"/>
  <c r="AZ639" i="1"/>
  <c r="AI453" i="1"/>
  <c r="BG453" i="1" s="1"/>
  <c r="AM453" i="1"/>
  <c r="AQ453" i="1"/>
  <c r="AU453" i="1"/>
  <c r="AY453" i="1"/>
  <c r="BC453" i="1"/>
  <c r="AG475" i="1"/>
  <c r="AK475" i="1"/>
  <c r="AK477" i="1" s="1"/>
  <c r="AO475" i="1"/>
  <c r="AO477" i="1" s="1"/>
  <c r="AS475" i="1"/>
  <c r="AS477" i="1" s="1"/>
  <c r="AW475" i="1"/>
  <c r="AW477" i="1" s="1"/>
  <c r="BB475" i="1"/>
  <c r="BB477" i="1" s="1"/>
  <c r="BB482" i="1"/>
  <c r="AX482" i="1"/>
  <c r="AT482" i="1"/>
  <c r="AP482" i="1"/>
  <c r="AL482" i="1"/>
  <c r="AH482" i="1"/>
  <c r="AJ482" i="1"/>
  <c r="AO482" i="1"/>
  <c r="AU482" i="1"/>
  <c r="AZ482" i="1"/>
  <c r="BE482" i="1"/>
  <c r="AH483" i="1"/>
  <c r="AM483" i="1"/>
  <c r="AM485" i="1" s="1"/>
  <c r="AR483" i="1"/>
  <c r="AX483" i="1"/>
  <c r="BC483" i="1"/>
  <c r="BC485" i="1" s="1"/>
  <c r="BD484" i="1"/>
  <c r="BD485" i="1" s="1"/>
  <c r="AZ484" i="1"/>
  <c r="AV484" i="1"/>
  <c r="AR484" i="1"/>
  <c r="AN484" i="1"/>
  <c r="AJ484" i="1"/>
  <c r="AF484" i="1"/>
  <c r="AK484" i="1"/>
  <c r="AP484" i="1"/>
  <c r="AU484" i="1"/>
  <c r="BA484" i="1"/>
  <c r="AK508" i="1"/>
  <c r="BA508" i="1"/>
  <c r="BF505" i="1"/>
  <c r="AH513" i="1"/>
  <c r="AM513" i="1"/>
  <c r="AS513" i="1"/>
  <c r="AX513" i="1"/>
  <c r="BC513" i="1"/>
  <c r="AG515" i="1"/>
  <c r="AM515" i="1"/>
  <c r="AR515" i="1"/>
  <c r="AW515" i="1"/>
  <c r="AW516" i="1" s="1"/>
  <c r="BC515" i="1"/>
  <c r="BD545" i="1"/>
  <c r="AZ545" i="1"/>
  <c r="AZ547" i="1" s="1"/>
  <c r="AV545" i="1"/>
  <c r="AR545" i="1"/>
  <c r="AR547" i="1" s="1"/>
  <c r="AN545" i="1"/>
  <c r="AJ545" i="1"/>
  <c r="AF545" i="1"/>
  <c r="BB545" i="1"/>
  <c r="AW545" i="1"/>
  <c r="AQ545" i="1"/>
  <c r="AL545" i="1"/>
  <c r="AL547" i="1" s="1"/>
  <c r="AG545" i="1"/>
  <c r="AM545" i="1"/>
  <c r="AT545" i="1"/>
  <c r="BA545" i="1"/>
  <c r="BF575" i="1"/>
  <c r="AP578" i="1"/>
  <c r="BE577" i="1"/>
  <c r="BA577" i="1"/>
  <c r="AW577" i="1"/>
  <c r="AS577" i="1"/>
  <c r="AO577" i="1"/>
  <c r="AK577" i="1"/>
  <c r="AG577" i="1"/>
  <c r="BC577" i="1"/>
  <c r="BC578" i="1" s="1"/>
  <c r="AX577" i="1"/>
  <c r="AR577" i="1"/>
  <c r="AR578" i="1" s="1"/>
  <c r="AM577" i="1"/>
  <c r="AH577" i="1"/>
  <c r="BB577" i="1"/>
  <c r="AV577" i="1"/>
  <c r="AV578" i="1" s="1"/>
  <c r="AQ577" i="1"/>
  <c r="AL577" i="1"/>
  <c r="AF577" i="1"/>
  <c r="AP577" i="1"/>
  <c r="AZ577" i="1"/>
  <c r="AJ600" i="1"/>
  <c r="AU600" i="1"/>
  <c r="BE600" i="1"/>
  <c r="BD607" i="1"/>
  <c r="BD609" i="1" s="1"/>
  <c r="AZ607" i="1"/>
  <c r="AV607" i="1"/>
  <c r="AV609" i="1" s="1"/>
  <c r="AR607" i="1"/>
  <c r="AN607" i="1"/>
  <c r="AJ607" i="1"/>
  <c r="AF607" i="1"/>
  <c r="BC607" i="1"/>
  <c r="AX607" i="1"/>
  <c r="AX609" i="1" s="1"/>
  <c r="AS607" i="1"/>
  <c r="AM607" i="1"/>
  <c r="AH607" i="1"/>
  <c r="BB607" i="1"/>
  <c r="BB609" i="1" s="1"/>
  <c r="AW607" i="1"/>
  <c r="AQ607" i="1"/>
  <c r="AL607" i="1"/>
  <c r="AL609" i="1" s="1"/>
  <c r="AG607" i="1"/>
  <c r="AP607" i="1"/>
  <c r="BA607" i="1"/>
  <c r="AV640" i="1"/>
  <c r="AJ733" i="1"/>
  <c r="BE754" i="1"/>
  <c r="BA754" i="1"/>
  <c r="AW754" i="1"/>
  <c r="AS754" i="1"/>
  <c r="AO754" i="1"/>
  <c r="AK754" i="1"/>
  <c r="AG754" i="1"/>
  <c r="BD754" i="1"/>
  <c r="BD756" i="1" s="1"/>
  <c r="AY754" i="1"/>
  <c r="AY756" i="1" s="1"/>
  <c r="AT754" i="1"/>
  <c r="AN754" i="1"/>
  <c r="AI754" i="1"/>
  <c r="AI756" i="1" s="1"/>
  <c r="BC754" i="1"/>
  <c r="BC756" i="1" s="1"/>
  <c r="AX754" i="1"/>
  <c r="AR754" i="1"/>
  <c r="AM754" i="1"/>
  <c r="AM756" i="1" s="1"/>
  <c r="AH754" i="1"/>
  <c r="AV754" i="1"/>
  <c r="AL754" i="1"/>
  <c r="AU754" i="1"/>
  <c r="AJ754" i="1"/>
  <c r="BB754" i="1"/>
  <c r="AQ754" i="1"/>
  <c r="AQ756" i="1" s="1"/>
  <c r="AF754" i="1"/>
  <c r="AZ754" i="1"/>
  <c r="AP754" i="1"/>
  <c r="AI197" i="1"/>
  <c r="AM197" i="1"/>
  <c r="AM198" i="1" s="1"/>
  <c r="AQ197" i="1"/>
  <c r="AQ198" i="1" s="1"/>
  <c r="AU197" i="1"/>
  <c r="AY197" i="1"/>
  <c r="AY198" i="1" s="1"/>
  <c r="AI226" i="1"/>
  <c r="AI229" i="1" s="1"/>
  <c r="AM226" i="1"/>
  <c r="AQ226" i="1"/>
  <c r="AQ229" i="1" s="1"/>
  <c r="AU226" i="1"/>
  <c r="AY226" i="1"/>
  <c r="AY229" i="1" s="1"/>
  <c r="AI235" i="1"/>
  <c r="AM235" i="1"/>
  <c r="AM237" i="1" s="1"/>
  <c r="AQ235" i="1"/>
  <c r="AU235" i="1"/>
  <c r="AY235" i="1"/>
  <c r="AI259" i="1"/>
  <c r="AM259" i="1"/>
  <c r="AQ259" i="1"/>
  <c r="AU259" i="1"/>
  <c r="AU260" i="1" s="1"/>
  <c r="AY259" i="1"/>
  <c r="AI288" i="1"/>
  <c r="AI291" i="1" s="1"/>
  <c r="AM288" i="1"/>
  <c r="AM291" i="1" s="1"/>
  <c r="AQ288" i="1"/>
  <c r="AU288" i="1"/>
  <c r="AU291" i="1" s="1"/>
  <c r="AY288" i="1"/>
  <c r="AY291" i="1" s="1"/>
  <c r="AI297" i="1"/>
  <c r="AI299" i="1" s="1"/>
  <c r="AM297" i="1"/>
  <c r="AM299" i="1" s="1"/>
  <c r="AQ297" i="1"/>
  <c r="AQ299" i="1" s="1"/>
  <c r="AU297" i="1"/>
  <c r="AY297" i="1"/>
  <c r="AY299" i="1" s="1"/>
  <c r="AI321" i="1"/>
  <c r="AM321" i="1"/>
  <c r="AQ321" i="1"/>
  <c r="AU321" i="1"/>
  <c r="AY321" i="1"/>
  <c r="AI350" i="1"/>
  <c r="AM350" i="1"/>
  <c r="AQ350" i="1"/>
  <c r="AU350" i="1"/>
  <c r="AU353" i="1" s="1"/>
  <c r="AY350" i="1"/>
  <c r="AY353" i="1" s="1"/>
  <c r="AI359" i="1"/>
  <c r="AI361" i="1" s="1"/>
  <c r="AM359" i="1"/>
  <c r="AM361" i="1" s="1"/>
  <c r="AQ359" i="1"/>
  <c r="AQ361" i="1" s="1"/>
  <c r="AU359" i="1"/>
  <c r="AY359" i="1"/>
  <c r="AY361" i="1" s="1"/>
  <c r="AI383" i="1"/>
  <c r="AM383" i="1"/>
  <c r="AM384" i="1" s="1"/>
  <c r="AQ383" i="1"/>
  <c r="AU383" i="1"/>
  <c r="AU384" i="1" s="1"/>
  <c r="AY383" i="1"/>
  <c r="AI412" i="1"/>
  <c r="AI415" i="1" s="1"/>
  <c r="AM412" i="1"/>
  <c r="AQ412" i="1"/>
  <c r="AU412" i="1"/>
  <c r="AY412" i="1"/>
  <c r="AI421" i="1"/>
  <c r="AI423" i="1" s="1"/>
  <c r="AM421" i="1"/>
  <c r="AM423" i="1" s="1"/>
  <c r="AQ421" i="1"/>
  <c r="AQ423" i="1" s="1"/>
  <c r="AU421" i="1"/>
  <c r="AY421" i="1"/>
  <c r="AY423" i="1" s="1"/>
  <c r="AI445" i="1"/>
  <c r="AM445" i="1"/>
  <c r="AQ445" i="1"/>
  <c r="AU445" i="1"/>
  <c r="AY445" i="1"/>
  <c r="AF453" i="1"/>
  <c r="AJ453" i="1"/>
  <c r="AJ454" i="1" s="1"/>
  <c r="AN453" i="1"/>
  <c r="AR453" i="1"/>
  <c r="AV453" i="1"/>
  <c r="AV454" i="1" s="1"/>
  <c r="AZ453" i="1"/>
  <c r="AZ454" i="1" s="1"/>
  <c r="AI474" i="1"/>
  <c r="AM474" i="1"/>
  <c r="AQ474" i="1"/>
  <c r="AU474" i="1"/>
  <c r="AY474" i="1"/>
  <c r="AH475" i="1"/>
  <c r="AH477" i="1" s="1"/>
  <c r="AL475" i="1"/>
  <c r="AL477" i="1" s="1"/>
  <c r="AP475" i="1"/>
  <c r="AP477" i="1" s="1"/>
  <c r="AT475" i="1"/>
  <c r="AT477" i="1" s="1"/>
  <c r="AX475" i="1"/>
  <c r="AX477" i="1" s="1"/>
  <c r="AF482" i="1"/>
  <c r="AK482" i="1"/>
  <c r="AQ482" i="1"/>
  <c r="AQ485" i="1" s="1"/>
  <c r="AV482" i="1"/>
  <c r="AV485" i="1" s="1"/>
  <c r="BA482" i="1"/>
  <c r="AI483" i="1"/>
  <c r="AI485" i="1" s="1"/>
  <c r="AN483" i="1"/>
  <c r="AT483" i="1"/>
  <c r="AY483" i="1"/>
  <c r="AY485" i="1" s="1"/>
  <c r="AG484" i="1"/>
  <c r="AL484" i="1"/>
  <c r="AQ484" i="1"/>
  <c r="AW484" i="1"/>
  <c r="BB484" i="1"/>
  <c r="AW508" i="1"/>
  <c r="BB506" i="1"/>
  <c r="BB508" i="1" s="1"/>
  <c r="AX506" i="1"/>
  <c r="AX508" i="1" s="1"/>
  <c r="AT506" i="1"/>
  <c r="AP506" i="1"/>
  <c r="AL506" i="1"/>
  <c r="AL508" i="1" s="1"/>
  <c r="AH506" i="1"/>
  <c r="AH508" i="1" s="1"/>
  <c r="AJ506" i="1"/>
  <c r="AJ508" i="1" s="1"/>
  <c r="AO506" i="1"/>
  <c r="AU506" i="1"/>
  <c r="AZ506" i="1"/>
  <c r="BE506" i="1"/>
  <c r="BE508" i="1" s="1"/>
  <c r="AI513" i="1"/>
  <c r="AO513" i="1"/>
  <c r="AT513" i="1"/>
  <c r="AY513" i="1"/>
  <c r="AI515" i="1"/>
  <c r="AN515" i="1"/>
  <c r="AS515" i="1"/>
  <c r="AY515" i="1"/>
  <c r="BE536" i="1"/>
  <c r="BA536" i="1"/>
  <c r="AW536" i="1"/>
  <c r="AW539" i="1" s="1"/>
  <c r="AS536" i="1"/>
  <c r="AS539" i="1" s="1"/>
  <c r="AO536" i="1"/>
  <c r="AO539" i="1" s="1"/>
  <c r="AK536" i="1"/>
  <c r="AG536" i="1"/>
  <c r="AJ536" i="1"/>
  <c r="AP536" i="1"/>
  <c r="AU536" i="1"/>
  <c r="AU539" i="1" s="1"/>
  <c r="AZ536" i="1"/>
  <c r="AZ539" i="1" s="1"/>
  <c r="AH545" i="1"/>
  <c r="AO545" i="1"/>
  <c r="AU545" i="1"/>
  <c r="BC545" i="1"/>
  <c r="AI570" i="1"/>
  <c r="AF578" i="1"/>
  <c r="AI577" i="1"/>
  <c r="AT577" i="1"/>
  <c r="BD577" i="1"/>
  <c r="BD578" i="1" s="1"/>
  <c r="BD598" i="1"/>
  <c r="AZ598" i="1"/>
  <c r="AV598" i="1"/>
  <c r="AV601" i="1" s="1"/>
  <c r="AR598" i="1"/>
  <c r="AN598" i="1"/>
  <c r="AJ598" i="1"/>
  <c r="AF598" i="1"/>
  <c r="BE598" i="1"/>
  <c r="BE601" i="1" s="1"/>
  <c r="AY598" i="1"/>
  <c r="AT598" i="1"/>
  <c r="AO598" i="1"/>
  <c r="AI598" i="1"/>
  <c r="BC598" i="1"/>
  <c r="AX598" i="1"/>
  <c r="AS598" i="1"/>
  <c r="AM598" i="1"/>
  <c r="AH598" i="1"/>
  <c r="AP598" i="1"/>
  <c r="BA598" i="1"/>
  <c r="BA601" i="1" s="1"/>
  <c r="AK600" i="1"/>
  <c r="AK601" i="1" s="1"/>
  <c r="AI607" i="1"/>
  <c r="AT607" i="1"/>
  <c r="BE607" i="1"/>
  <c r="AF609" i="1"/>
  <c r="BD669" i="1"/>
  <c r="BD671" i="1" s="1"/>
  <c r="AZ669" i="1"/>
  <c r="AV669" i="1"/>
  <c r="AV671" i="1" s="1"/>
  <c r="AR669" i="1"/>
  <c r="AR671" i="1" s="1"/>
  <c r="AN669" i="1"/>
  <c r="AJ669" i="1"/>
  <c r="AF669" i="1"/>
  <c r="BE669" i="1"/>
  <c r="AY669" i="1"/>
  <c r="AT669" i="1"/>
  <c r="AO669" i="1"/>
  <c r="AI669" i="1"/>
  <c r="BC669" i="1"/>
  <c r="BC671" i="1" s="1"/>
  <c r="AX669" i="1"/>
  <c r="AX671" i="1" s="1"/>
  <c r="AS669" i="1"/>
  <c r="AM669" i="1"/>
  <c r="AH669" i="1"/>
  <c r="AH671" i="1" s="1"/>
  <c r="BB669" i="1"/>
  <c r="BB671" i="1" s="1"/>
  <c r="AW669" i="1"/>
  <c r="AQ669" i="1"/>
  <c r="AL669" i="1"/>
  <c r="AL671" i="1" s="1"/>
  <c r="AG669" i="1"/>
  <c r="BA669" i="1"/>
  <c r="BD475" i="1"/>
  <c r="BD477" i="1" s="1"/>
  <c r="AZ475" i="1"/>
  <c r="AZ477" i="1" s="1"/>
  <c r="AI475" i="1"/>
  <c r="AM475" i="1"/>
  <c r="AQ475" i="1"/>
  <c r="AU475" i="1"/>
  <c r="AY475" i="1"/>
  <c r="BE475" i="1"/>
  <c r="BE477" i="1" s="1"/>
  <c r="AR485" i="1"/>
  <c r="BE483" i="1"/>
  <c r="BA483" i="1"/>
  <c r="AW483" i="1"/>
  <c r="AS483" i="1"/>
  <c r="AS485" i="1" s="1"/>
  <c r="AO483" i="1"/>
  <c r="AK483" i="1"/>
  <c r="AG483" i="1"/>
  <c r="AG485" i="1" s="1"/>
  <c r="AJ483" i="1"/>
  <c r="AP483" i="1"/>
  <c r="AU483" i="1"/>
  <c r="AZ483" i="1"/>
  <c r="AS508" i="1"/>
  <c r="BD513" i="1"/>
  <c r="BD516" i="1" s="1"/>
  <c r="AZ513" i="1"/>
  <c r="AV513" i="1"/>
  <c r="AV516" i="1" s="1"/>
  <c r="AR513" i="1"/>
  <c r="AR516" i="1" s="1"/>
  <c r="AN513" i="1"/>
  <c r="AN516" i="1" s="1"/>
  <c r="AJ513" i="1"/>
  <c r="AF513" i="1"/>
  <c r="AK513" i="1"/>
  <c r="AK516" i="1" s="1"/>
  <c r="AP513" i="1"/>
  <c r="AU513" i="1"/>
  <c r="BA513" i="1"/>
  <c r="BA516" i="1" s="1"/>
  <c r="BB515" i="1"/>
  <c r="BB516" i="1" s="1"/>
  <c r="AX515" i="1"/>
  <c r="AT515" i="1"/>
  <c r="AP515" i="1"/>
  <c r="AL515" i="1"/>
  <c r="AL516" i="1" s="1"/>
  <c r="AH515" i="1"/>
  <c r="AJ515" i="1"/>
  <c r="AO515" i="1"/>
  <c r="AU515" i="1"/>
  <c r="AZ515" i="1"/>
  <c r="BE515" i="1"/>
  <c r="BE516" i="1" s="1"/>
  <c r="AL539" i="1"/>
  <c r="AV539" i="1"/>
  <c r="AY570" i="1"/>
  <c r="AG601" i="1"/>
  <c r="BF599" i="1"/>
  <c r="BB600" i="1"/>
  <c r="BB601" i="1" s="1"/>
  <c r="AX600" i="1"/>
  <c r="AT600" i="1"/>
  <c r="AP600" i="1"/>
  <c r="AL600" i="1"/>
  <c r="AH600" i="1"/>
  <c r="BD600" i="1"/>
  <c r="AY600" i="1"/>
  <c r="AS600" i="1"/>
  <c r="AN600" i="1"/>
  <c r="AI600" i="1"/>
  <c r="BC600" i="1"/>
  <c r="AW600" i="1"/>
  <c r="AW601" i="1" s="1"/>
  <c r="AR600" i="1"/>
  <c r="AM600" i="1"/>
  <c r="AG600" i="1"/>
  <c r="AO600" i="1"/>
  <c r="AZ600" i="1"/>
  <c r="AH609" i="1"/>
  <c r="AR609" i="1"/>
  <c r="BC609" i="1"/>
  <c r="AR640" i="1"/>
  <c r="AW663" i="1"/>
  <c r="AI476" i="1"/>
  <c r="AM476" i="1"/>
  <c r="AQ476" i="1"/>
  <c r="AU476" i="1"/>
  <c r="AY476" i="1"/>
  <c r="AI505" i="1"/>
  <c r="AI508" i="1" s="1"/>
  <c r="AM505" i="1"/>
  <c r="AQ505" i="1"/>
  <c r="AU505" i="1"/>
  <c r="AU508" i="1" s="1"/>
  <c r="AY505" i="1"/>
  <c r="AY508" i="1" s="1"/>
  <c r="AI514" i="1"/>
  <c r="AM514" i="1"/>
  <c r="AQ514" i="1"/>
  <c r="AQ516" i="1" s="1"/>
  <c r="AU514" i="1"/>
  <c r="AY514" i="1"/>
  <c r="BB567" i="1"/>
  <c r="AX567" i="1"/>
  <c r="AX570" i="1" s="1"/>
  <c r="AT567" i="1"/>
  <c r="AT570" i="1" s="1"/>
  <c r="AP567" i="1"/>
  <c r="AL567" i="1"/>
  <c r="AH567" i="1"/>
  <c r="AJ567" i="1"/>
  <c r="AO567" i="1"/>
  <c r="AO570" i="1" s="1"/>
  <c r="AU567" i="1"/>
  <c r="AZ567" i="1"/>
  <c r="BE567" i="1"/>
  <c r="BE570" i="1" s="1"/>
  <c r="BD569" i="1"/>
  <c r="BD570" i="1" s="1"/>
  <c r="AZ569" i="1"/>
  <c r="AV569" i="1"/>
  <c r="AV570" i="1" s="1"/>
  <c r="AR569" i="1"/>
  <c r="AN569" i="1"/>
  <c r="AJ569" i="1"/>
  <c r="AF569" i="1"/>
  <c r="AF570" i="1" s="1"/>
  <c r="AK569" i="1"/>
  <c r="BG569" i="1" s="1"/>
  <c r="AP569" i="1"/>
  <c r="AU569" i="1"/>
  <c r="BA569" i="1"/>
  <c r="AK578" i="1"/>
  <c r="BA578" i="1"/>
  <c r="AI576" i="1"/>
  <c r="AN576" i="1"/>
  <c r="AN578" i="1" s="1"/>
  <c r="AS576" i="1"/>
  <c r="AS578" i="1" s="1"/>
  <c r="AY576" i="1"/>
  <c r="AI606" i="1"/>
  <c r="AN606" i="1"/>
  <c r="AT606" i="1"/>
  <c r="AT609" i="1" s="1"/>
  <c r="AY606" i="1"/>
  <c r="BB629" i="1"/>
  <c r="BB632" i="1" s="1"/>
  <c r="AX629" i="1"/>
  <c r="AT629" i="1"/>
  <c r="AP629" i="1"/>
  <c r="AL629" i="1"/>
  <c r="AL632" i="1" s="1"/>
  <c r="AH629" i="1"/>
  <c r="AJ629" i="1"/>
  <c r="AO629" i="1"/>
  <c r="AU629" i="1"/>
  <c r="AZ629" i="1"/>
  <c r="BE629" i="1"/>
  <c r="AH630" i="1"/>
  <c r="AM630" i="1"/>
  <c r="AM632" i="1" s="1"/>
  <c r="AR630" i="1"/>
  <c r="AX630" i="1"/>
  <c r="BC630" i="1"/>
  <c r="BC632" i="1" s="1"/>
  <c r="BD631" i="1"/>
  <c r="BD632" i="1" s="1"/>
  <c r="AZ631" i="1"/>
  <c r="AV631" i="1"/>
  <c r="AV632" i="1" s="1"/>
  <c r="AR631" i="1"/>
  <c r="AR632" i="1" s="1"/>
  <c r="AN631" i="1"/>
  <c r="AJ631" i="1"/>
  <c r="AF631" i="1"/>
  <c r="AK631" i="1"/>
  <c r="AP631" i="1"/>
  <c r="AU631" i="1"/>
  <c r="BA631" i="1"/>
  <c r="AK640" i="1"/>
  <c r="BF637" i="1"/>
  <c r="AI638" i="1"/>
  <c r="AN638" i="1"/>
  <c r="AN640" i="1" s="1"/>
  <c r="AS638" i="1"/>
  <c r="AY638" i="1"/>
  <c r="AH660" i="1"/>
  <c r="AM660" i="1"/>
  <c r="AM663" i="1" s="1"/>
  <c r="AS660" i="1"/>
  <c r="AX660" i="1"/>
  <c r="BC660" i="1"/>
  <c r="AG662" i="1"/>
  <c r="AG663" i="1" s="1"/>
  <c r="AM662" i="1"/>
  <c r="AR662" i="1"/>
  <c r="AW662" i="1"/>
  <c r="BC662" i="1"/>
  <c r="AI668" i="1"/>
  <c r="AN668" i="1"/>
  <c r="AT668" i="1"/>
  <c r="AY668" i="1"/>
  <c r="AY671" i="1" s="1"/>
  <c r="AI691" i="1"/>
  <c r="AI694" i="1" s="1"/>
  <c r="AO691" i="1"/>
  <c r="AV691" i="1"/>
  <c r="BD691" i="1"/>
  <c r="BE701" i="1"/>
  <c r="BE702" i="1" s="1"/>
  <c r="BA701" i="1"/>
  <c r="AW701" i="1"/>
  <c r="AW702" i="1" s="1"/>
  <c r="AS701" i="1"/>
  <c r="AO701" i="1"/>
  <c r="AO702" i="1" s="1"/>
  <c r="AK701" i="1"/>
  <c r="AG701" i="1"/>
  <c r="BB701" i="1"/>
  <c r="AV701" i="1"/>
  <c r="AV702" i="1" s="1"/>
  <c r="AQ701" i="1"/>
  <c r="AL701" i="1"/>
  <c r="AF701" i="1"/>
  <c r="AF702" i="1" s="1"/>
  <c r="AY701" i="1"/>
  <c r="AR701" i="1"/>
  <c r="AJ701" i="1"/>
  <c r="AN701" i="1"/>
  <c r="AX701" i="1"/>
  <c r="BD722" i="1"/>
  <c r="BD725" i="1" s="1"/>
  <c r="AZ722" i="1"/>
  <c r="AV722" i="1"/>
  <c r="AV725" i="1" s="1"/>
  <c r="AR722" i="1"/>
  <c r="AN722" i="1"/>
  <c r="AN725" i="1" s="1"/>
  <c r="AJ722" i="1"/>
  <c r="AJ725" i="1" s="1"/>
  <c r="AF722" i="1"/>
  <c r="BC722" i="1"/>
  <c r="AX722" i="1"/>
  <c r="AS722" i="1"/>
  <c r="AM722" i="1"/>
  <c r="AH722" i="1"/>
  <c r="AY722" i="1"/>
  <c r="AQ722" i="1"/>
  <c r="AK722" i="1"/>
  <c r="AO722" i="1"/>
  <c r="AO725" i="1" s="1"/>
  <c r="AW722" i="1"/>
  <c r="AS756" i="1"/>
  <c r="AG578" i="1"/>
  <c r="AW578" i="1"/>
  <c r="BB576" i="1"/>
  <c r="BB578" i="1" s="1"/>
  <c r="AX576" i="1"/>
  <c r="AX578" i="1" s="1"/>
  <c r="AT576" i="1"/>
  <c r="AT578" i="1" s="1"/>
  <c r="AP576" i="1"/>
  <c r="AL576" i="1"/>
  <c r="AH576" i="1"/>
  <c r="AJ576" i="1"/>
  <c r="AJ578" i="1" s="1"/>
  <c r="AO576" i="1"/>
  <c r="AO578" i="1" s="1"/>
  <c r="AU576" i="1"/>
  <c r="AZ576" i="1"/>
  <c r="BE576" i="1"/>
  <c r="BE578" i="1" s="1"/>
  <c r="BE606" i="1"/>
  <c r="BA606" i="1"/>
  <c r="BA609" i="1" s="1"/>
  <c r="AW606" i="1"/>
  <c r="AS606" i="1"/>
  <c r="AS609" i="1" s="1"/>
  <c r="AO606" i="1"/>
  <c r="AO609" i="1" s="1"/>
  <c r="AK606" i="1"/>
  <c r="AK609" i="1" s="1"/>
  <c r="AG606" i="1"/>
  <c r="AJ606" i="1"/>
  <c r="AJ609" i="1" s="1"/>
  <c r="AP606" i="1"/>
  <c r="AU606" i="1"/>
  <c r="AZ606" i="1"/>
  <c r="AF632" i="1"/>
  <c r="AI630" i="1"/>
  <c r="AI632" i="1" s="1"/>
  <c r="AN630" i="1"/>
  <c r="AN632" i="1" s="1"/>
  <c r="AT630" i="1"/>
  <c r="AY630" i="1"/>
  <c r="AY632" i="1" s="1"/>
  <c r="AG640" i="1"/>
  <c r="AW640" i="1"/>
  <c r="BB638" i="1"/>
  <c r="BB640" i="1" s="1"/>
  <c r="AX638" i="1"/>
  <c r="AX640" i="1" s="1"/>
  <c r="AT638" i="1"/>
  <c r="AP638" i="1"/>
  <c r="AL638" i="1"/>
  <c r="AL640" i="1" s="1"/>
  <c r="AH638" i="1"/>
  <c r="AH640" i="1" s="1"/>
  <c r="AJ638" i="1"/>
  <c r="AJ640" i="1" s="1"/>
  <c r="AO638" i="1"/>
  <c r="AU638" i="1"/>
  <c r="AZ638" i="1"/>
  <c r="AZ640" i="1" s="1"/>
  <c r="BE638" i="1"/>
  <c r="BE640" i="1" s="1"/>
  <c r="AI660" i="1"/>
  <c r="AO660" i="1"/>
  <c r="AT660" i="1"/>
  <c r="AY660" i="1"/>
  <c r="AI662" i="1"/>
  <c r="AN662" i="1"/>
  <c r="AS662" i="1"/>
  <c r="AY662" i="1"/>
  <c r="BE668" i="1"/>
  <c r="BE671" i="1" s="1"/>
  <c r="BA668" i="1"/>
  <c r="BA671" i="1" s="1"/>
  <c r="AW668" i="1"/>
  <c r="AW671" i="1" s="1"/>
  <c r="AS668" i="1"/>
  <c r="AS671" i="1" s="1"/>
  <c r="AO668" i="1"/>
  <c r="AO671" i="1" s="1"/>
  <c r="AK668" i="1"/>
  <c r="AK671" i="1" s="1"/>
  <c r="AG668" i="1"/>
  <c r="AJ668" i="1"/>
  <c r="BF668" i="1" s="1"/>
  <c r="AP668" i="1"/>
  <c r="AP671" i="1" s="1"/>
  <c r="AU668" i="1"/>
  <c r="AZ668" i="1"/>
  <c r="AZ671" i="1" s="1"/>
  <c r="AJ691" i="1"/>
  <c r="AQ691" i="1"/>
  <c r="AY691" i="1"/>
  <c r="AH701" i="1"/>
  <c r="AP701" i="1"/>
  <c r="AZ701" i="1"/>
  <c r="AG722" i="1"/>
  <c r="AP722" i="1"/>
  <c r="BA722" i="1"/>
  <c r="BA725" i="1" s="1"/>
  <c r="AX733" i="1"/>
  <c r="BE630" i="1"/>
  <c r="BA630" i="1"/>
  <c r="BA632" i="1" s="1"/>
  <c r="AW630" i="1"/>
  <c r="AW632" i="1" s="1"/>
  <c r="AS630" i="1"/>
  <c r="AS632" i="1" s="1"/>
  <c r="AO630" i="1"/>
  <c r="AK630" i="1"/>
  <c r="AK632" i="1" s="1"/>
  <c r="AG630" i="1"/>
  <c r="AJ630" i="1"/>
  <c r="AP630" i="1"/>
  <c r="AU630" i="1"/>
  <c r="AZ630" i="1"/>
  <c r="BD660" i="1"/>
  <c r="BD663" i="1" s="1"/>
  <c r="AZ660" i="1"/>
  <c r="AV660" i="1"/>
  <c r="AV663" i="1" s="1"/>
  <c r="AR660" i="1"/>
  <c r="AR663" i="1" s="1"/>
  <c r="AN660" i="1"/>
  <c r="AN663" i="1" s="1"/>
  <c r="AJ660" i="1"/>
  <c r="AF660" i="1"/>
  <c r="AK660" i="1"/>
  <c r="AK663" i="1" s="1"/>
  <c r="AP660" i="1"/>
  <c r="AP663" i="1" s="1"/>
  <c r="AU660" i="1"/>
  <c r="BA660" i="1"/>
  <c r="BA663" i="1" s="1"/>
  <c r="BB662" i="1"/>
  <c r="BB663" i="1" s="1"/>
  <c r="AX662" i="1"/>
  <c r="AT662" i="1"/>
  <c r="AP662" i="1"/>
  <c r="AL662" i="1"/>
  <c r="AL663" i="1" s="1"/>
  <c r="AH662" i="1"/>
  <c r="AJ662" i="1"/>
  <c r="AO662" i="1"/>
  <c r="AU662" i="1"/>
  <c r="AZ662" i="1"/>
  <c r="BE662" i="1"/>
  <c r="BE663" i="1" s="1"/>
  <c r="BB691" i="1"/>
  <c r="BB694" i="1" s="1"/>
  <c r="AX691" i="1"/>
  <c r="AT691" i="1"/>
  <c r="AT694" i="1" s="1"/>
  <c r="AP691" i="1"/>
  <c r="AL691" i="1"/>
  <c r="AL694" i="1" s="1"/>
  <c r="AH691" i="1"/>
  <c r="AH694" i="1" s="1"/>
  <c r="BC691" i="1"/>
  <c r="AW691" i="1"/>
  <c r="AR691" i="1"/>
  <c r="AM691" i="1"/>
  <c r="AG691" i="1"/>
  <c r="AK691" i="1"/>
  <c r="AS691" i="1"/>
  <c r="AZ691" i="1"/>
  <c r="AJ702" i="1"/>
  <c r="AZ702" i="1"/>
  <c r="AW756" i="1"/>
  <c r="AI546" i="1"/>
  <c r="BG546" i="1" s="1"/>
  <c r="AM546" i="1"/>
  <c r="AQ546" i="1"/>
  <c r="AU546" i="1"/>
  <c r="AY546" i="1"/>
  <c r="AI575" i="1"/>
  <c r="AI578" i="1" s="1"/>
  <c r="AM575" i="1"/>
  <c r="AM578" i="1" s="1"/>
  <c r="AQ575" i="1"/>
  <c r="AQ578" i="1" s="1"/>
  <c r="AU575" i="1"/>
  <c r="AY575" i="1"/>
  <c r="AY578" i="1" s="1"/>
  <c r="AI599" i="1"/>
  <c r="AM599" i="1"/>
  <c r="AQ599" i="1"/>
  <c r="AQ601" i="1" s="1"/>
  <c r="AU599" i="1"/>
  <c r="AU601" i="1" s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U637" i="1"/>
  <c r="AY637" i="1"/>
  <c r="AY640" i="1" s="1"/>
  <c r="AI661" i="1"/>
  <c r="BG661" i="1" s="1"/>
  <c r="AM661" i="1"/>
  <c r="AQ661" i="1"/>
  <c r="AQ663" i="1" s="1"/>
  <c r="AU661" i="1"/>
  <c r="AY661" i="1"/>
  <c r="AI670" i="1"/>
  <c r="AM670" i="1"/>
  <c r="AM671" i="1" s="1"/>
  <c r="AQ670" i="1"/>
  <c r="AQ671" i="1" s="1"/>
  <c r="AU670" i="1"/>
  <c r="AY670" i="1"/>
  <c r="BE692" i="1"/>
  <c r="BE694" i="1" s="1"/>
  <c r="BA692" i="1"/>
  <c r="BA694" i="1" s="1"/>
  <c r="AW692" i="1"/>
  <c r="AS692" i="1"/>
  <c r="AO692" i="1"/>
  <c r="AK692" i="1"/>
  <c r="AG692" i="1"/>
  <c r="BC692" i="1"/>
  <c r="AX692" i="1"/>
  <c r="AR692" i="1"/>
  <c r="AM692" i="1"/>
  <c r="AJ692" i="1"/>
  <c r="AQ692" i="1"/>
  <c r="AY692" i="1"/>
  <c r="BF699" i="1"/>
  <c r="BB700" i="1"/>
  <c r="BB702" i="1" s="1"/>
  <c r="AX700" i="1"/>
  <c r="AX702" i="1" s="1"/>
  <c r="AT700" i="1"/>
  <c r="AT702" i="1" s="1"/>
  <c r="AP700" i="1"/>
  <c r="AP702" i="1" s="1"/>
  <c r="AL700" i="1"/>
  <c r="AH700" i="1"/>
  <c r="BD700" i="1"/>
  <c r="BD702" i="1" s="1"/>
  <c r="AY700" i="1"/>
  <c r="AS700" i="1"/>
  <c r="AS702" i="1" s="1"/>
  <c r="AN700" i="1"/>
  <c r="AN702" i="1" s="1"/>
  <c r="AI700" i="1"/>
  <c r="AK700" i="1"/>
  <c r="AK702" i="1" s="1"/>
  <c r="AR700" i="1"/>
  <c r="AR702" i="1" s="1"/>
  <c r="AZ700" i="1"/>
  <c r="BB724" i="1"/>
  <c r="BB725" i="1" s="1"/>
  <c r="AX724" i="1"/>
  <c r="AT724" i="1"/>
  <c r="AT725" i="1" s="1"/>
  <c r="AP724" i="1"/>
  <c r="AL724" i="1"/>
  <c r="AL725" i="1" s="1"/>
  <c r="AH724" i="1"/>
  <c r="BC724" i="1"/>
  <c r="AW724" i="1"/>
  <c r="AR724" i="1"/>
  <c r="AM724" i="1"/>
  <c r="AG724" i="1"/>
  <c r="AK724" i="1"/>
  <c r="AS724" i="1"/>
  <c r="AZ724" i="1"/>
  <c r="BE730" i="1"/>
  <c r="BE733" i="1" s="1"/>
  <c r="BA730" i="1"/>
  <c r="AW730" i="1"/>
  <c r="AS730" i="1"/>
  <c r="AS733" i="1" s="1"/>
  <c r="AO730" i="1"/>
  <c r="AO733" i="1" s="1"/>
  <c r="AK730" i="1"/>
  <c r="AG730" i="1"/>
  <c r="BD730" i="1"/>
  <c r="AY730" i="1"/>
  <c r="AT730" i="1"/>
  <c r="AT733" i="1" s="1"/>
  <c r="AN730" i="1"/>
  <c r="AI730" i="1"/>
  <c r="AL730" i="1"/>
  <c r="AR730" i="1"/>
  <c r="AZ730" i="1"/>
  <c r="AK731" i="1"/>
  <c r="AS731" i="1"/>
  <c r="AP763" i="1"/>
  <c r="BD731" i="1"/>
  <c r="AZ731" i="1"/>
  <c r="AV731" i="1"/>
  <c r="AV733" i="1" s="1"/>
  <c r="AR731" i="1"/>
  <c r="AN731" i="1"/>
  <c r="AJ731" i="1"/>
  <c r="AF731" i="1"/>
  <c r="BB731" i="1"/>
  <c r="BB733" i="1" s="1"/>
  <c r="AW731" i="1"/>
  <c r="AQ731" i="1"/>
  <c r="AL731" i="1"/>
  <c r="AG731" i="1"/>
  <c r="AM731" i="1"/>
  <c r="AM733" i="1" s="1"/>
  <c r="AT731" i="1"/>
  <c r="BA731" i="1"/>
  <c r="BF785" i="1"/>
  <c r="BE908" i="1"/>
  <c r="BE911" i="1" s="1"/>
  <c r="BA908" i="1"/>
  <c r="BA911" i="1" s="1"/>
  <c r="AW908" i="1"/>
  <c r="AW911" i="1" s="1"/>
  <c r="AS908" i="1"/>
  <c r="AS911" i="1" s="1"/>
  <c r="AO908" i="1"/>
  <c r="AO911" i="1" s="1"/>
  <c r="AK908" i="1"/>
  <c r="AK911" i="1" s="1"/>
  <c r="AG908" i="1"/>
  <c r="AG911" i="1" s="1"/>
  <c r="BD908" i="1"/>
  <c r="BD911" i="1" s="1"/>
  <c r="AZ908" i="1"/>
  <c r="AZ911" i="1" s="1"/>
  <c r="AV908" i="1"/>
  <c r="AV911" i="1" s="1"/>
  <c r="AR908" i="1"/>
  <c r="AR911" i="1" s="1"/>
  <c r="AN908" i="1"/>
  <c r="AN911" i="1" s="1"/>
  <c r="AJ908" i="1"/>
  <c r="AJ911" i="1" s="1"/>
  <c r="AF908" i="1"/>
  <c r="AF911" i="1" s="1"/>
  <c r="BB908" i="1"/>
  <c r="AT908" i="1"/>
  <c r="AL908" i="1"/>
  <c r="AY908" i="1"/>
  <c r="AQ908" i="1"/>
  <c r="AI908" i="1"/>
  <c r="AX908" i="1"/>
  <c r="AP908" i="1"/>
  <c r="AH908" i="1"/>
  <c r="BC908" i="1"/>
  <c r="AU908" i="1"/>
  <c r="AM908" i="1"/>
  <c r="BE763" i="1"/>
  <c r="BA763" i="1"/>
  <c r="BA764" i="1" s="1"/>
  <c r="AW763" i="1"/>
  <c r="AS763" i="1"/>
  <c r="AO763" i="1"/>
  <c r="AK763" i="1"/>
  <c r="AG763" i="1"/>
  <c r="AG764" i="1" s="1"/>
  <c r="BD763" i="1"/>
  <c r="BD764" i="1" s="1"/>
  <c r="AY763" i="1"/>
  <c r="AT763" i="1"/>
  <c r="AN763" i="1"/>
  <c r="AI763" i="1"/>
  <c r="BC763" i="1"/>
  <c r="BC764" i="1" s="1"/>
  <c r="AX763" i="1"/>
  <c r="AR763" i="1"/>
  <c r="AR764" i="1" s="1"/>
  <c r="AM763" i="1"/>
  <c r="AH763" i="1"/>
  <c r="BB763" i="1"/>
  <c r="AV763" i="1"/>
  <c r="AV764" i="1" s="1"/>
  <c r="AQ763" i="1"/>
  <c r="AL763" i="1"/>
  <c r="AF763" i="1"/>
  <c r="AZ763" i="1"/>
  <c r="AX849" i="1"/>
  <c r="BD693" i="1"/>
  <c r="AZ693" i="1"/>
  <c r="AV693" i="1"/>
  <c r="AR693" i="1"/>
  <c r="AN693" i="1"/>
  <c r="AN694" i="1" s="1"/>
  <c r="AJ693" i="1"/>
  <c r="AF693" i="1"/>
  <c r="AF694" i="1" s="1"/>
  <c r="AK693" i="1"/>
  <c r="BG693" i="1" s="1"/>
  <c r="AP693" i="1"/>
  <c r="AU693" i="1"/>
  <c r="AU694" i="1" s="1"/>
  <c r="BA693" i="1"/>
  <c r="BA702" i="1"/>
  <c r="BB753" i="1"/>
  <c r="BB756" i="1" s="1"/>
  <c r="AX753" i="1"/>
  <c r="AX756" i="1" s="1"/>
  <c r="AT753" i="1"/>
  <c r="AT756" i="1" s="1"/>
  <c r="AP753" i="1"/>
  <c r="AL753" i="1"/>
  <c r="AL756" i="1" s="1"/>
  <c r="AH753" i="1"/>
  <c r="AJ753" i="1"/>
  <c r="AJ756" i="1" s="1"/>
  <c r="AO753" i="1"/>
  <c r="BG753" i="1" s="1"/>
  <c r="AU753" i="1"/>
  <c r="AZ753" i="1"/>
  <c r="BE753" i="1"/>
  <c r="BE756" i="1" s="1"/>
  <c r="BD755" i="1"/>
  <c r="AZ755" i="1"/>
  <c r="AV755" i="1"/>
  <c r="AR755" i="1"/>
  <c r="AN755" i="1"/>
  <c r="AN756" i="1" s="1"/>
  <c r="AJ755" i="1"/>
  <c r="AF755" i="1"/>
  <c r="AK755" i="1"/>
  <c r="BG755" i="1" s="1"/>
  <c r="AP755" i="1"/>
  <c r="AU755" i="1"/>
  <c r="BA755" i="1"/>
  <c r="BA756" i="1" s="1"/>
  <c r="AK764" i="1"/>
  <c r="AI762" i="1"/>
  <c r="AN762" i="1"/>
  <c r="AS762" i="1"/>
  <c r="AY762" i="1"/>
  <c r="AH784" i="1"/>
  <c r="AM784" i="1"/>
  <c r="AS784" i="1"/>
  <c r="AX784" i="1"/>
  <c r="BC784" i="1"/>
  <c r="AG786" i="1"/>
  <c r="AG787" i="1" s="1"/>
  <c r="AM786" i="1"/>
  <c r="AR786" i="1"/>
  <c r="AW786" i="1"/>
  <c r="AW787" i="1" s="1"/>
  <c r="BC786" i="1"/>
  <c r="AI792" i="1"/>
  <c r="AN792" i="1"/>
  <c r="AT792" i="1"/>
  <c r="AT795" i="1" s="1"/>
  <c r="AY792" i="1"/>
  <c r="AJ815" i="1"/>
  <c r="AR815" i="1"/>
  <c r="BE816" i="1"/>
  <c r="BA816" i="1"/>
  <c r="AW816" i="1"/>
  <c r="AS816" i="1"/>
  <c r="AO816" i="1"/>
  <c r="AK816" i="1"/>
  <c r="AG816" i="1"/>
  <c r="BD816" i="1"/>
  <c r="BD818" i="1" s="1"/>
  <c r="AZ816" i="1"/>
  <c r="AZ818" i="1" s="1"/>
  <c r="AV816" i="1"/>
  <c r="AR816" i="1"/>
  <c r="AN816" i="1"/>
  <c r="AJ816" i="1"/>
  <c r="AF816" i="1"/>
  <c r="AM816" i="1"/>
  <c r="AU816" i="1"/>
  <c r="BC816" i="1"/>
  <c r="AJ824" i="1"/>
  <c r="AR824" i="1"/>
  <c r="AR826" i="1" s="1"/>
  <c r="BE825" i="1"/>
  <c r="BA825" i="1"/>
  <c r="AW825" i="1"/>
  <c r="AS825" i="1"/>
  <c r="AO825" i="1"/>
  <c r="AK825" i="1"/>
  <c r="AG825" i="1"/>
  <c r="BD825" i="1"/>
  <c r="BD826" i="1" s="1"/>
  <c r="AZ825" i="1"/>
  <c r="AZ826" i="1" s="1"/>
  <c r="AV825" i="1"/>
  <c r="AR825" i="1"/>
  <c r="AN825" i="1"/>
  <c r="AN826" i="1" s="1"/>
  <c r="AJ825" i="1"/>
  <c r="AF825" i="1"/>
  <c r="AF826" i="1" s="1"/>
  <c r="AM825" i="1"/>
  <c r="AU825" i="1"/>
  <c r="BC825" i="1"/>
  <c r="AP888" i="1"/>
  <c r="BF885" i="1"/>
  <c r="AF756" i="1"/>
  <c r="AV756" i="1"/>
  <c r="AW764" i="1"/>
  <c r="BB762" i="1"/>
  <c r="BB764" i="1" s="1"/>
  <c r="AX762" i="1"/>
  <c r="AX764" i="1" s="1"/>
  <c r="AT762" i="1"/>
  <c r="AT764" i="1" s="1"/>
  <c r="AP762" i="1"/>
  <c r="AL762" i="1"/>
  <c r="AH762" i="1"/>
  <c r="AH764" i="1" s="1"/>
  <c r="AJ762" i="1"/>
  <c r="AJ764" i="1" s="1"/>
  <c r="AO762" i="1"/>
  <c r="AU762" i="1"/>
  <c r="AZ762" i="1"/>
  <c r="AZ764" i="1" s="1"/>
  <c r="BE762" i="1"/>
  <c r="AI784" i="1"/>
  <c r="AO784" i="1"/>
  <c r="AT784" i="1"/>
  <c r="AY784" i="1"/>
  <c r="AI786" i="1"/>
  <c r="AN786" i="1"/>
  <c r="AS786" i="1"/>
  <c r="AY786" i="1"/>
  <c r="BE792" i="1"/>
  <c r="BE795" i="1" s="1"/>
  <c r="BA792" i="1"/>
  <c r="BA795" i="1" s="1"/>
  <c r="AW792" i="1"/>
  <c r="AW795" i="1" s="1"/>
  <c r="AS792" i="1"/>
  <c r="AS795" i="1" s="1"/>
  <c r="AO792" i="1"/>
  <c r="AO795" i="1" s="1"/>
  <c r="AK792" i="1"/>
  <c r="AK795" i="1" s="1"/>
  <c r="AG792" i="1"/>
  <c r="AJ792" i="1"/>
  <c r="AP792" i="1"/>
  <c r="AP795" i="1" s="1"/>
  <c r="AU792" i="1"/>
  <c r="AU795" i="1" s="1"/>
  <c r="AZ792" i="1"/>
  <c r="AZ795" i="1" s="1"/>
  <c r="BB815" i="1"/>
  <c r="BB818" i="1" s="1"/>
  <c r="AX815" i="1"/>
  <c r="AX818" i="1" s="1"/>
  <c r="AT815" i="1"/>
  <c r="AT818" i="1" s="1"/>
  <c r="AP815" i="1"/>
  <c r="AP818" i="1" s="1"/>
  <c r="AL815" i="1"/>
  <c r="AL818" i="1" s="1"/>
  <c r="AH815" i="1"/>
  <c r="AH818" i="1" s="1"/>
  <c r="BE815" i="1"/>
  <c r="BA815" i="1"/>
  <c r="BA818" i="1" s="1"/>
  <c r="AW815" i="1"/>
  <c r="AS815" i="1"/>
  <c r="AO815" i="1"/>
  <c r="AK815" i="1"/>
  <c r="AK818" i="1" s="1"/>
  <c r="AG815" i="1"/>
  <c r="AM815" i="1"/>
  <c r="AU815" i="1"/>
  <c r="BC815" i="1"/>
  <c r="BC818" i="1" s="1"/>
  <c r="BF823" i="1"/>
  <c r="AV826" i="1"/>
  <c r="BB824" i="1"/>
  <c r="BB826" i="1" s="1"/>
  <c r="AX824" i="1"/>
  <c r="AX826" i="1" s="1"/>
  <c r="AT824" i="1"/>
  <c r="AT826" i="1" s="1"/>
  <c r="AP824" i="1"/>
  <c r="AP826" i="1" s="1"/>
  <c r="AL824" i="1"/>
  <c r="AL826" i="1" s="1"/>
  <c r="AH824" i="1"/>
  <c r="AH826" i="1" s="1"/>
  <c r="BE824" i="1"/>
  <c r="BE826" i="1" s="1"/>
  <c r="BA824" i="1"/>
  <c r="BA826" i="1" s="1"/>
  <c r="AW824" i="1"/>
  <c r="AS824" i="1"/>
  <c r="AS826" i="1" s="1"/>
  <c r="AO824" i="1"/>
  <c r="AO826" i="1" s="1"/>
  <c r="AK824" i="1"/>
  <c r="AK826" i="1" s="1"/>
  <c r="AG824" i="1"/>
  <c r="AM824" i="1"/>
  <c r="AU824" i="1"/>
  <c r="BC824" i="1"/>
  <c r="BD784" i="1"/>
  <c r="BD787" i="1" s="1"/>
  <c r="AZ784" i="1"/>
  <c r="AV784" i="1"/>
  <c r="AV787" i="1" s="1"/>
  <c r="AR784" i="1"/>
  <c r="AN784" i="1"/>
  <c r="AN787" i="1" s="1"/>
  <c r="AJ784" i="1"/>
  <c r="AF784" i="1"/>
  <c r="AK784" i="1"/>
  <c r="AK787" i="1" s="1"/>
  <c r="AP784" i="1"/>
  <c r="AP787" i="1" s="1"/>
  <c r="AU784" i="1"/>
  <c r="BA784" i="1"/>
  <c r="BA787" i="1" s="1"/>
  <c r="BB786" i="1"/>
  <c r="BB787" i="1" s="1"/>
  <c r="AX786" i="1"/>
  <c r="AT786" i="1"/>
  <c r="AP786" i="1"/>
  <c r="AL786" i="1"/>
  <c r="AL787" i="1" s="1"/>
  <c r="AH786" i="1"/>
  <c r="AJ786" i="1"/>
  <c r="AO786" i="1"/>
  <c r="AU786" i="1"/>
  <c r="AZ786" i="1"/>
  <c r="BE786" i="1"/>
  <c r="BE787" i="1" s="1"/>
  <c r="AL795" i="1"/>
  <c r="BB795" i="1"/>
  <c r="AN818" i="1"/>
  <c r="AG826" i="1"/>
  <c r="AW826" i="1"/>
  <c r="AI793" i="1"/>
  <c r="AM793" i="1"/>
  <c r="AQ793" i="1"/>
  <c r="AQ795" i="1" s="1"/>
  <c r="AU793" i="1"/>
  <c r="AY793" i="1"/>
  <c r="BC793" i="1"/>
  <c r="BC795" i="1" s="1"/>
  <c r="AI817" i="1"/>
  <c r="AI818" i="1" s="1"/>
  <c r="AM817" i="1"/>
  <c r="AQ817" i="1"/>
  <c r="AQ818" i="1" s="1"/>
  <c r="AU817" i="1"/>
  <c r="AY817" i="1"/>
  <c r="AY818" i="1" s="1"/>
  <c r="BC817" i="1"/>
  <c r="AI846" i="1"/>
  <c r="AM846" i="1"/>
  <c r="AQ846" i="1"/>
  <c r="AU846" i="1"/>
  <c r="AY846" i="1"/>
  <c r="BC846" i="1"/>
  <c r="AG848" i="1"/>
  <c r="AG849" i="1" s="1"/>
  <c r="AK848" i="1"/>
  <c r="AK849" i="1" s="1"/>
  <c r="AO848" i="1"/>
  <c r="AO849" i="1" s="1"/>
  <c r="AS848" i="1"/>
  <c r="AS849" i="1" s="1"/>
  <c r="AW848" i="1"/>
  <c r="AW849" i="1" s="1"/>
  <c r="BA848" i="1"/>
  <c r="BA849" i="1" s="1"/>
  <c r="BE854" i="1"/>
  <c r="BA854" i="1"/>
  <c r="AW854" i="1"/>
  <c r="AW857" i="1" s="1"/>
  <c r="AS854" i="1"/>
  <c r="AO854" i="1"/>
  <c r="AK854" i="1"/>
  <c r="AK857" i="1" s="1"/>
  <c r="AG854" i="1"/>
  <c r="BB854" i="1"/>
  <c r="AV854" i="1"/>
  <c r="AQ854" i="1"/>
  <c r="AQ857" i="1" s="1"/>
  <c r="AL854" i="1"/>
  <c r="AF854" i="1"/>
  <c r="AM854" i="1"/>
  <c r="AT854" i="1"/>
  <c r="AT857" i="1" s="1"/>
  <c r="AZ854" i="1"/>
  <c r="BD855" i="1"/>
  <c r="BD857" i="1" s="1"/>
  <c r="AZ855" i="1"/>
  <c r="AV855" i="1"/>
  <c r="AR855" i="1"/>
  <c r="AR857" i="1" s="1"/>
  <c r="AN855" i="1"/>
  <c r="AJ855" i="1"/>
  <c r="AJ857" i="1" s="1"/>
  <c r="AF855" i="1"/>
  <c r="BE855" i="1"/>
  <c r="AY855" i="1"/>
  <c r="AT855" i="1"/>
  <c r="AO855" i="1"/>
  <c r="AI855" i="1"/>
  <c r="AL855" i="1"/>
  <c r="AS855" i="1"/>
  <c r="BA855" i="1"/>
  <c r="BB877" i="1"/>
  <c r="AX877" i="1"/>
  <c r="AT877" i="1"/>
  <c r="AP877" i="1"/>
  <c r="AL877" i="1"/>
  <c r="AL880" i="1" s="1"/>
  <c r="AH877" i="1"/>
  <c r="BD877" i="1"/>
  <c r="AY877" i="1"/>
  <c r="AY880" i="1" s="1"/>
  <c r="AS877" i="1"/>
  <c r="AN877" i="1"/>
  <c r="AI877" i="1"/>
  <c r="AI880" i="1" s="1"/>
  <c r="BC877" i="1"/>
  <c r="BC880" i="1" s="1"/>
  <c r="AW877" i="1"/>
  <c r="AR877" i="1"/>
  <c r="AM877" i="1"/>
  <c r="AM880" i="1" s="1"/>
  <c r="AG877" i="1"/>
  <c r="AO877" i="1"/>
  <c r="AZ877" i="1"/>
  <c r="BD879" i="1"/>
  <c r="AZ879" i="1"/>
  <c r="AV879" i="1"/>
  <c r="AV880" i="1" s="1"/>
  <c r="AR879" i="1"/>
  <c r="AN879" i="1"/>
  <c r="AJ879" i="1"/>
  <c r="AF879" i="1"/>
  <c r="BE879" i="1"/>
  <c r="AY879" i="1"/>
  <c r="AT879" i="1"/>
  <c r="AO879" i="1"/>
  <c r="AI879" i="1"/>
  <c r="BC879" i="1"/>
  <c r="AX879" i="1"/>
  <c r="AS879" i="1"/>
  <c r="AM879" i="1"/>
  <c r="AH879" i="1"/>
  <c r="AP879" i="1"/>
  <c r="BA879" i="1"/>
  <c r="BB886" i="1"/>
  <c r="BB888" i="1" s="1"/>
  <c r="AX886" i="1"/>
  <c r="AX888" i="1" s="1"/>
  <c r="AT886" i="1"/>
  <c r="AP886" i="1"/>
  <c r="AL886" i="1"/>
  <c r="AL888" i="1" s="1"/>
  <c r="AH886" i="1"/>
  <c r="AH888" i="1" s="1"/>
  <c r="BC886" i="1"/>
  <c r="BC888" i="1" s="1"/>
  <c r="AW886" i="1"/>
  <c r="AR886" i="1"/>
  <c r="AR888" i="1" s="1"/>
  <c r="AM886" i="1"/>
  <c r="AG886" i="1"/>
  <c r="BA886" i="1"/>
  <c r="AV886" i="1"/>
  <c r="AV888" i="1" s="1"/>
  <c r="AQ886" i="1"/>
  <c r="AK886" i="1"/>
  <c r="AF886" i="1"/>
  <c r="AF888" i="1" s="1"/>
  <c r="AO886" i="1"/>
  <c r="AZ886" i="1"/>
  <c r="AZ888" i="1" s="1"/>
  <c r="AI699" i="1"/>
  <c r="AI702" i="1" s="1"/>
  <c r="AM699" i="1"/>
  <c r="AM702" i="1" s="1"/>
  <c r="AQ699" i="1"/>
  <c r="AQ702" i="1" s="1"/>
  <c r="AU699" i="1"/>
  <c r="AU702" i="1" s="1"/>
  <c r="AY699" i="1"/>
  <c r="AY702" i="1" s="1"/>
  <c r="AI723" i="1"/>
  <c r="AI725" i="1" s="1"/>
  <c r="AM723" i="1"/>
  <c r="AQ723" i="1"/>
  <c r="AU723" i="1"/>
  <c r="BG723" i="1" s="1"/>
  <c r="AY723" i="1"/>
  <c r="AI732" i="1"/>
  <c r="AM732" i="1"/>
  <c r="AQ732" i="1"/>
  <c r="AQ733" i="1" s="1"/>
  <c r="AU732" i="1"/>
  <c r="AU733" i="1" s="1"/>
  <c r="AY732" i="1"/>
  <c r="AI761" i="1"/>
  <c r="AM761" i="1"/>
  <c r="AM764" i="1" s="1"/>
  <c r="AQ761" i="1"/>
  <c r="AU761" i="1"/>
  <c r="AY761" i="1"/>
  <c r="AI785" i="1"/>
  <c r="AM785" i="1"/>
  <c r="AQ785" i="1"/>
  <c r="AQ787" i="1" s="1"/>
  <c r="AU785" i="1"/>
  <c r="AY785" i="1"/>
  <c r="AF793" i="1"/>
  <c r="AJ793" i="1"/>
  <c r="AN793" i="1"/>
  <c r="AR793" i="1"/>
  <c r="AR795" i="1" s="1"/>
  <c r="AV793" i="1"/>
  <c r="AV795" i="1" s="1"/>
  <c r="AZ793" i="1"/>
  <c r="AI794" i="1"/>
  <c r="AM794" i="1"/>
  <c r="AQ794" i="1"/>
  <c r="AU794" i="1"/>
  <c r="AY794" i="1"/>
  <c r="AF817" i="1"/>
  <c r="BF817" i="1" s="1"/>
  <c r="AJ817" i="1"/>
  <c r="AN817" i="1"/>
  <c r="AR817" i="1"/>
  <c r="AV817" i="1"/>
  <c r="AV818" i="1" s="1"/>
  <c r="AZ817" i="1"/>
  <c r="AI823" i="1"/>
  <c r="AI826" i="1" s="1"/>
  <c r="AM823" i="1"/>
  <c r="AM826" i="1" s="1"/>
  <c r="AQ823" i="1"/>
  <c r="AQ826" i="1" s="1"/>
  <c r="AU823" i="1"/>
  <c r="AY823" i="1"/>
  <c r="AY826" i="1" s="1"/>
  <c r="AF846" i="1"/>
  <c r="AJ846" i="1"/>
  <c r="AJ849" i="1" s="1"/>
  <c r="AN846" i="1"/>
  <c r="AN849" i="1" s="1"/>
  <c r="AR846" i="1"/>
  <c r="AR849" i="1" s="1"/>
  <c r="AV846" i="1"/>
  <c r="AV849" i="1" s="1"/>
  <c r="AZ846" i="1"/>
  <c r="AZ849" i="1" s="1"/>
  <c r="AI847" i="1"/>
  <c r="AM847" i="1"/>
  <c r="AQ847" i="1"/>
  <c r="AU847" i="1"/>
  <c r="BG847" i="1" s="1"/>
  <c r="AY847" i="1"/>
  <c r="AH848" i="1"/>
  <c r="AL848" i="1"/>
  <c r="AL849" i="1" s="1"/>
  <c r="AP848" i="1"/>
  <c r="AP849" i="1" s="1"/>
  <c r="AT848" i="1"/>
  <c r="AT849" i="1" s="1"/>
  <c r="AX848" i="1"/>
  <c r="BC848" i="1"/>
  <c r="AH854" i="1"/>
  <c r="AH857" i="1" s="1"/>
  <c r="AN854" i="1"/>
  <c r="AN857" i="1" s="1"/>
  <c r="AU854" i="1"/>
  <c r="BC854" i="1"/>
  <c r="BC857" i="1" s="1"/>
  <c r="AG855" i="1"/>
  <c r="BG855" i="1" s="1"/>
  <c r="AM855" i="1"/>
  <c r="AU855" i="1"/>
  <c r="BB855" i="1"/>
  <c r="AF877" i="1"/>
  <c r="AQ877" i="1"/>
  <c r="BA877" i="1"/>
  <c r="AG879" i="1"/>
  <c r="AQ879" i="1"/>
  <c r="BB879" i="1"/>
  <c r="AI886" i="1"/>
  <c r="AS886" i="1"/>
  <c r="BD886" i="1"/>
  <c r="BD888" i="1" s="1"/>
  <c r="AI848" i="1"/>
  <c r="AM848" i="1"/>
  <c r="AQ848" i="1"/>
  <c r="AU848" i="1"/>
  <c r="AY848" i="1"/>
  <c r="BD848" i="1"/>
  <c r="BD849" i="1" s="1"/>
  <c r="BF856" i="1"/>
  <c r="BD947" i="1"/>
  <c r="BD950" i="1" s="1"/>
  <c r="AZ947" i="1"/>
  <c r="AV947" i="1"/>
  <c r="AR947" i="1"/>
  <c r="AN947" i="1"/>
  <c r="AJ947" i="1"/>
  <c r="AF947" i="1"/>
  <c r="BC947" i="1"/>
  <c r="AX947" i="1"/>
  <c r="AS947" i="1"/>
  <c r="AS950" i="1" s="1"/>
  <c r="AM947" i="1"/>
  <c r="AH947" i="1"/>
  <c r="BB947" i="1"/>
  <c r="AW947" i="1"/>
  <c r="AW950" i="1" s="1"/>
  <c r="AQ947" i="1"/>
  <c r="AL947" i="1"/>
  <c r="AG947" i="1"/>
  <c r="AY947" i="1"/>
  <c r="AO947" i="1"/>
  <c r="AO950" i="1" s="1"/>
  <c r="AU947" i="1"/>
  <c r="AK947" i="1"/>
  <c r="AK950" i="1" s="1"/>
  <c r="BE947" i="1"/>
  <c r="BE950" i="1" s="1"/>
  <c r="AT947" i="1"/>
  <c r="AI947" i="1"/>
  <c r="BE878" i="1"/>
  <c r="BE880" i="1" s="1"/>
  <c r="BA878" i="1"/>
  <c r="AW878" i="1"/>
  <c r="AS878" i="1"/>
  <c r="AO878" i="1"/>
  <c r="AK878" i="1"/>
  <c r="AK880" i="1" s="1"/>
  <c r="AG878" i="1"/>
  <c r="AJ878" i="1"/>
  <c r="AJ880" i="1" s="1"/>
  <c r="AP878" i="1"/>
  <c r="AU878" i="1"/>
  <c r="AU880" i="1" s="1"/>
  <c r="AZ878" i="1"/>
  <c r="AI887" i="1"/>
  <c r="AN887" i="1"/>
  <c r="AN888" i="1" s="1"/>
  <c r="AT887" i="1"/>
  <c r="AY887" i="1"/>
  <c r="AN917" i="1"/>
  <c r="AK940" i="1"/>
  <c r="AV940" i="1"/>
  <c r="AV942" i="1" s="1"/>
  <c r="BE887" i="1"/>
  <c r="BE888" i="1" s="1"/>
  <c r="BA887" i="1"/>
  <c r="AW887" i="1"/>
  <c r="AS887" i="1"/>
  <c r="AO887" i="1"/>
  <c r="AO888" i="1" s="1"/>
  <c r="AK887" i="1"/>
  <c r="AG887" i="1"/>
  <c r="AJ887" i="1"/>
  <c r="AJ888" i="1" s="1"/>
  <c r="AP887" i="1"/>
  <c r="AU887" i="1"/>
  <c r="AZ887" i="1"/>
  <c r="AM919" i="1"/>
  <c r="BE917" i="1"/>
  <c r="BA917" i="1"/>
  <c r="AW917" i="1"/>
  <c r="AW919" i="1" s="1"/>
  <c r="AS917" i="1"/>
  <c r="AO917" i="1"/>
  <c r="AK917" i="1"/>
  <c r="AK919" i="1" s="1"/>
  <c r="AG917" i="1"/>
  <c r="BC917" i="1"/>
  <c r="BC919" i="1" s="1"/>
  <c r="AX917" i="1"/>
  <c r="AR917" i="1"/>
  <c r="AR919" i="1" s="1"/>
  <c r="AM917" i="1"/>
  <c r="AH917" i="1"/>
  <c r="BB917" i="1"/>
  <c r="AV917" i="1"/>
  <c r="AV919" i="1" s="1"/>
  <c r="AQ917" i="1"/>
  <c r="AQ919" i="1" s="1"/>
  <c r="AL917" i="1"/>
  <c r="AF917" i="1"/>
  <c r="AP917" i="1"/>
  <c r="AZ917" i="1"/>
  <c r="BB940" i="1"/>
  <c r="BB942" i="1" s="1"/>
  <c r="AX940" i="1"/>
  <c r="AX942" i="1" s="1"/>
  <c r="AT940" i="1"/>
  <c r="AT942" i="1" s="1"/>
  <c r="AP940" i="1"/>
  <c r="AL940" i="1"/>
  <c r="AL942" i="1" s="1"/>
  <c r="AH940" i="1"/>
  <c r="AH942" i="1" s="1"/>
  <c r="BD940" i="1"/>
  <c r="BD942" i="1" s="1"/>
  <c r="AY940" i="1"/>
  <c r="AS940" i="1"/>
  <c r="AN940" i="1"/>
  <c r="AI940" i="1"/>
  <c r="BC940" i="1"/>
  <c r="AW940" i="1"/>
  <c r="AW942" i="1" s="1"/>
  <c r="AR940" i="1"/>
  <c r="AR942" i="1" s="1"/>
  <c r="AM940" i="1"/>
  <c r="AG940" i="1"/>
  <c r="AO940" i="1"/>
  <c r="AO942" i="1" s="1"/>
  <c r="AZ940" i="1"/>
  <c r="AN942" i="1"/>
  <c r="AI856" i="1"/>
  <c r="AM856" i="1"/>
  <c r="AQ856" i="1"/>
  <c r="AU856" i="1"/>
  <c r="AY856" i="1"/>
  <c r="AY857" i="1" s="1"/>
  <c r="AI885" i="1"/>
  <c r="AI888" i="1" s="1"/>
  <c r="AM885" i="1"/>
  <c r="AQ885" i="1"/>
  <c r="AU885" i="1"/>
  <c r="AY885" i="1"/>
  <c r="AY888" i="1" s="1"/>
  <c r="AI909" i="1"/>
  <c r="AM909" i="1"/>
  <c r="AQ909" i="1"/>
  <c r="AU909" i="1"/>
  <c r="AY909" i="1"/>
  <c r="BC909" i="1"/>
  <c r="AH910" i="1"/>
  <c r="AL910" i="1"/>
  <c r="AP910" i="1"/>
  <c r="AT910" i="1"/>
  <c r="AX910" i="1"/>
  <c r="BB910" i="1"/>
  <c r="AI916" i="1"/>
  <c r="AN916" i="1"/>
  <c r="AN919" i="1" s="1"/>
  <c r="AS916" i="1"/>
  <c r="AY916" i="1"/>
  <c r="AI918" i="1"/>
  <c r="AO918" i="1"/>
  <c r="AT918" i="1"/>
  <c r="AY918" i="1"/>
  <c r="BE941" i="1"/>
  <c r="BE942" i="1" s="1"/>
  <c r="BA941" i="1"/>
  <c r="AW941" i="1"/>
  <c r="AS941" i="1"/>
  <c r="AO941" i="1"/>
  <c r="AK941" i="1"/>
  <c r="AG941" i="1"/>
  <c r="AJ941" i="1"/>
  <c r="AJ942" i="1" s="1"/>
  <c r="AP941" i="1"/>
  <c r="AP942" i="1" s="1"/>
  <c r="AU941" i="1"/>
  <c r="AZ941" i="1"/>
  <c r="AI910" i="1"/>
  <c r="AM910" i="1"/>
  <c r="AQ910" i="1"/>
  <c r="AU910" i="1"/>
  <c r="AY910" i="1"/>
  <c r="BC910" i="1"/>
  <c r="BB916" i="1"/>
  <c r="AX916" i="1"/>
  <c r="AX919" i="1" s="1"/>
  <c r="AT916" i="1"/>
  <c r="AT919" i="1" s="1"/>
  <c r="AP916" i="1"/>
  <c r="AL916" i="1"/>
  <c r="AL919" i="1" s="1"/>
  <c r="AH916" i="1"/>
  <c r="AH919" i="1" s="1"/>
  <c r="AJ916" i="1"/>
  <c r="AO916" i="1"/>
  <c r="AU916" i="1"/>
  <c r="AZ916" i="1"/>
  <c r="AZ919" i="1" s="1"/>
  <c r="BE916" i="1"/>
  <c r="BD918" i="1"/>
  <c r="BD919" i="1" s="1"/>
  <c r="AZ918" i="1"/>
  <c r="AV918" i="1"/>
  <c r="AR918" i="1"/>
  <c r="AN918" i="1"/>
  <c r="AJ918" i="1"/>
  <c r="AF918" i="1"/>
  <c r="AK918" i="1"/>
  <c r="AP918" i="1"/>
  <c r="AU918" i="1"/>
  <c r="BA918" i="1"/>
  <c r="AK942" i="1"/>
  <c r="BA942" i="1"/>
  <c r="AF941" i="1"/>
  <c r="AF942" i="1" s="1"/>
  <c r="AL941" i="1"/>
  <c r="AQ941" i="1"/>
  <c r="AV941" i="1"/>
  <c r="BB941" i="1"/>
  <c r="AI939" i="1"/>
  <c r="AM939" i="1"/>
  <c r="AQ939" i="1"/>
  <c r="AU939" i="1"/>
  <c r="AU942" i="1" s="1"/>
  <c r="AY939" i="1"/>
  <c r="AY942" i="1" s="1"/>
  <c r="BC939" i="1"/>
  <c r="AI948" i="1"/>
  <c r="AM948" i="1"/>
  <c r="AQ948" i="1"/>
  <c r="AU948" i="1"/>
  <c r="AY948" i="1"/>
  <c r="BC948" i="1"/>
  <c r="AH949" i="1"/>
  <c r="AL949" i="1"/>
  <c r="AP949" i="1"/>
  <c r="AP950" i="1" s="1"/>
  <c r="AT949" i="1"/>
  <c r="AX949" i="1"/>
  <c r="BB949" i="1"/>
  <c r="AJ948" i="1"/>
  <c r="AN948" i="1"/>
  <c r="AR948" i="1"/>
  <c r="AV948" i="1"/>
  <c r="AZ948" i="1"/>
  <c r="AI949" i="1"/>
  <c r="AM949" i="1"/>
  <c r="AQ949" i="1"/>
  <c r="AU949" i="1"/>
  <c r="AY949" i="1"/>
  <c r="BF949" i="1" l="1"/>
  <c r="BG785" i="1"/>
  <c r="AK888" i="1"/>
  <c r="AT787" i="1"/>
  <c r="BF724" i="1"/>
  <c r="BG949" i="1"/>
  <c r="BG948" i="1"/>
  <c r="BF918" i="1"/>
  <c r="AS942" i="1"/>
  <c r="BG856" i="1"/>
  <c r="BF917" i="1"/>
  <c r="AY764" i="1"/>
  <c r="BF855" i="1"/>
  <c r="AM849" i="1"/>
  <c r="BG793" i="1"/>
  <c r="AL764" i="1"/>
  <c r="BC826" i="1"/>
  <c r="BG383" i="1"/>
  <c r="BG420" i="1"/>
  <c r="AG942" i="1"/>
  <c r="BF878" i="1"/>
  <c r="AQ950" i="1"/>
  <c r="AV950" i="1"/>
  <c r="BF848" i="1"/>
  <c r="BG732" i="1"/>
  <c r="AM857" i="1"/>
  <c r="BE857" i="1"/>
  <c r="AY849" i="1"/>
  <c r="AI849" i="1"/>
  <c r="AR787" i="1"/>
  <c r="AO764" i="1"/>
  <c r="AP764" i="1"/>
  <c r="AI795" i="1"/>
  <c r="AS764" i="1"/>
  <c r="BF755" i="1"/>
  <c r="BC911" i="1"/>
  <c r="AR733" i="1"/>
  <c r="AK733" i="1"/>
  <c r="BA733" i="1"/>
  <c r="AH702" i="1"/>
  <c r="AU640" i="1"/>
  <c r="BG608" i="1"/>
  <c r="AL578" i="1"/>
  <c r="BG267" i="1"/>
  <c r="AI268" i="1"/>
  <c r="AQ167" i="1"/>
  <c r="BG135" i="1"/>
  <c r="BD694" i="1"/>
  <c r="AT353" i="1"/>
  <c r="BF948" i="1"/>
  <c r="AU888" i="1"/>
  <c r="BG879" i="1"/>
  <c r="BG794" i="1"/>
  <c r="AI764" i="1"/>
  <c r="BC849" i="1"/>
  <c r="BG700" i="1"/>
  <c r="BF662" i="1"/>
  <c r="AI454" i="1"/>
  <c r="AQ942" i="1"/>
  <c r="AQ888" i="1"/>
  <c r="BG878" i="1"/>
  <c r="BC942" i="1"/>
  <c r="AZ942" i="1"/>
  <c r="BF887" i="1"/>
  <c r="AS888" i="1"/>
  <c r="AQ764" i="1"/>
  <c r="BA888" i="1"/>
  <c r="AW888" i="1"/>
  <c r="AW818" i="1"/>
  <c r="BE764" i="1"/>
  <c r="AJ826" i="1"/>
  <c r="AN764" i="1"/>
  <c r="BF763" i="1"/>
  <c r="AL702" i="1"/>
  <c r="BF692" i="1"/>
  <c r="BG670" i="1"/>
  <c r="AQ640" i="1"/>
  <c r="BG599" i="1"/>
  <c r="AR570" i="1"/>
  <c r="BG289" i="1"/>
  <c r="AT663" i="1"/>
  <c r="AP609" i="1"/>
  <c r="BE609" i="1"/>
  <c r="BG631" i="1"/>
  <c r="BF630" i="1"/>
  <c r="AO632" i="1"/>
  <c r="AP632" i="1"/>
  <c r="AY609" i="1"/>
  <c r="AN570" i="1"/>
  <c r="BG514" i="1"/>
  <c r="AM508" i="1"/>
  <c r="BG476" i="1"/>
  <c r="BF515" i="1"/>
  <c r="BG669" i="1"/>
  <c r="AM601" i="1"/>
  <c r="AI601" i="1"/>
  <c r="AR601" i="1"/>
  <c r="AK485" i="1"/>
  <c r="AU477" i="1"/>
  <c r="BG445" i="1"/>
  <c r="AY415" i="1"/>
  <c r="BG321" i="1"/>
  <c r="AQ291" i="1"/>
  <c r="BG235" i="1"/>
  <c r="AM229" i="1"/>
  <c r="AM609" i="1"/>
  <c r="AX485" i="1"/>
  <c r="AT547" i="1"/>
  <c r="AQ454" i="1"/>
  <c r="AK415" i="1"/>
  <c r="AM454" i="1"/>
  <c r="AH454" i="1"/>
  <c r="AL415" i="1"/>
  <c r="BB415" i="1"/>
  <c r="BE384" i="1"/>
  <c r="AS260" i="1"/>
  <c r="AQ74" i="1"/>
  <c r="BG204" i="1"/>
  <c r="AN454" i="1"/>
  <c r="AX229" i="1"/>
  <c r="AU105" i="1"/>
  <c r="BG72" i="1"/>
  <c r="BG42" i="1"/>
  <c r="AM82" i="1"/>
  <c r="AJ82" i="1"/>
  <c r="AZ82" i="1"/>
  <c r="BC733" i="1"/>
  <c r="AQ632" i="1"/>
  <c r="BC477" i="1"/>
  <c r="BF546" i="1"/>
  <c r="AO113" i="1"/>
  <c r="BF173" i="1"/>
  <c r="BD167" i="1"/>
  <c r="BF359" i="1"/>
  <c r="AG361" i="1"/>
  <c r="AN43" i="1"/>
  <c r="AS113" i="1"/>
  <c r="AV206" i="1"/>
  <c r="AP353" i="1"/>
  <c r="BG50" i="1"/>
  <c r="BD795" i="1"/>
  <c r="AP857" i="1"/>
  <c r="AS694" i="1"/>
  <c r="BG638" i="1"/>
  <c r="AP640" i="1"/>
  <c r="AZ609" i="1"/>
  <c r="AW609" i="1"/>
  <c r="AX632" i="1"/>
  <c r="BA570" i="1"/>
  <c r="AW485" i="1"/>
  <c r="AP601" i="1"/>
  <c r="AJ601" i="1"/>
  <c r="AK539" i="1"/>
  <c r="BA539" i="1"/>
  <c r="AU229" i="1"/>
  <c r="BG197" i="1"/>
  <c r="AR756" i="1"/>
  <c r="AM516" i="1"/>
  <c r="BF483" i="1"/>
  <c r="AO485" i="1"/>
  <c r="AP485" i="1"/>
  <c r="BB547" i="1"/>
  <c r="BC547" i="1"/>
  <c r="AI547" i="1"/>
  <c r="BD547" i="1"/>
  <c r="BF538" i="1"/>
  <c r="AT539" i="1"/>
  <c r="AZ508" i="1"/>
  <c r="BG507" i="1"/>
  <c r="AJ392" i="1"/>
  <c r="BD539" i="1"/>
  <c r="BC539" i="1"/>
  <c r="BF360" i="1"/>
  <c r="BF298" i="1"/>
  <c r="AP299" i="1"/>
  <c r="AM446" i="1"/>
  <c r="AI446" i="1"/>
  <c r="BD446" i="1"/>
  <c r="AT415" i="1"/>
  <c r="AN384" i="1"/>
  <c r="AW384" i="1"/>
  <c r="BF258" i="1"/>
  <c r="AT260" i="1"/>
  <c r="AQ260" i="1"/>
  <c r="BF174" i="1"/>
  <c r="AI322" i="1"/>
  <c r="AZ322" i="1"/>
  <c r="AU237" i="1"/>
  <c r="AJ237" i="1"/>
  <c r="AM268" i="1"/>
  <c r="AH268" i="1"/>
  <c r="AI260" i="1"/>
  <c r="BF228" i="1"/>
  <c r="BG227" i="1"/>
  <c r="AP229" i="1"/>
  <c r="BG174" i="1"/>
  <c r="BG173" i="1"/>
  <c r="AW144" i="1"/>
  <c r="AV113" i="1"/>
  <c r="BE43" i="1"/>
  <c r="AJ43" i="1"/>
  <c r="BF723" i="1"/>
  <c r="AY392" i="1"/>
  <c r="AS237" i="1"/>
  <c r="BD229" i="1"/>
  <c r="AP322" i="1"/>
  <c r="AK113" i="1"/>
  <c r="AW361" i="1"/>
  <c r="BF111" i="1"/>
  <c r="BF445" i="1"/>
  <c r="AM725" i="1"/>
  <c r="AN671" i="1"/>
  <c r="AQ508" i="1"/>
  <c r="BF600" i="1"/>
  <c r="BC601" i="1"/>
  <c r="AP539" i="1"/>
  <c r="BE539" i="1"/>
  <c r="BG506" i="1"/>
  <c r="BF506" i="1"/>
  <c r="BF508" i="1" s="1"/>
  <c r="AN485" i="1"/>
  <c r="BG474" i="1"/>
  <c r="BG350" i="1"/>
  <c r="BG259" i="1"/>
  <c r="AK756" i="1"/>
  <c r="BF391" i="1"/>
  <c r="BF639" i="1"/>
  <c r="AQ539" i="1"/>
  <c r="AM539" i="1"/>
  <c r="AI539" i="1"/>
  <c r="BF537" i="1"/>
  <c r="AP423" i="1"/>
  <c r="AS392" i="1"/>
  <c r="AJ361" i="1"/>
  <c r="BG266" i="1"/>
  <c r="AZ415" i="1"/>
  <c r="AN322" i="1"/>
  <c r="BF320" i="1"/>
  <c r="AT322" i="1"/>
  <c r="AQ322" i="1"/>
  <c r="BG165" i="1"/>
  <c r="AQ144" i="1"/>
  <c r="BG112" i="1"/>
  <c r="AR322" i="1"/>
  <c r="AQ175" i="1"/>
  <c r="BG164" i="1"/>
  <c r="BB144" i="1"/>
  <c r="AL144" i="1"/>
  <c r="BA136" i="1"/>
  <c r="AK136" i="1"/>
  <c r="BG111" i="1"/>
  <c r="BG73" i="1"/>
  <c r="BG49" i="1"/>
  <c r="AO43" i="1"/>
  <c r="AZ330" i="1"/>
  <c r="AN175" i="1"/>
  <c r="AH175" i="1"/>
  <c r="AX175" i="1"/>
  <c r="AP51" i="1"/>
  <c r="AN353" i="1"/>
  <c r="AK82" i="1"/>
  <c r="AH43" i="1"/>
  <c r="AX795" i="1"/>
  <c r="BF476" i="1"/>
  <c r="AN229" i="1"/>
  <c r="BF80" i="1"/>
  <c r="BC237" i="1"/>
  <c r="AS423" i="1"/>
  <c r="AS361" i="1"/>
  <c r="AW113" i="1"/>
  <c r="BF49" i="1"/>
  <c r="BF321" i="1"/>
  <c r="AT950" i="1"/>
  <c r="AM950" i="1"/>
  <c r="AF880" i="1"/>
  <c r="BF877" i="1"/>
  <c r="BG886" i="1"/>
  <c r="BF786" i="1"/>
  <c r="BG575" i="1"/>
  <c r="AF725" i="1"/>
  <c r="BF722" i="1"/>
  <c r="BF725" i="1" s="1"/>
  <c r="AP570" i="1"/>
  <c r="AI516" i="1"/>
  <c r="BG513" i="1"/>
  <c r="BG516" i="1" s="1"/>
  <c r="AL601" i="1"/>
  <c r="BG515" i="1"/>
  <c r="BG538" i="1"/>
  <c r="AG392" i="1"/>
  <c r="BG389" i="1"/>
  <c r="BG359" i="1"/>
  <c r="BF296" i="1"/>
  <c r="BF299" i="1" s="1"/>
  <c r="AF299" i="1"/>
  <c r="AQ446" i="1"/>
  <c r="BA260" i="1"/>
  <c r="BF382" i="1"/>
  <c r="BA322" i="1"/>
  <c r="AZ237" i="1"/>
  <c r="AG291" i="1"/>
  <c r="AZ268" i="1"/>
  <c r="AX268" i="1"/>
  <c r="AI237" i="1"/>
  <c r="AZ198" i="1"/>
  <c r="BG195" i="1"/>
  <c r="AG198" i="1"/>
  <c r="AF113" i="1"/>
  <c r="BF110" i="1"/>
  <c r="AL113" i="1"/>
  <c r="BB113" i="1"/>
  <c r="AO82" i="1"/>
  <c r="AF330" i="1"/>
  <c r="BF327" i="1"/>
  <c r="BF330" i="1" s="1"/>
  <c r="AS330" i="1"/>
  <c r="AG330" i="1"/>
  <c r="BG327" i="1"/>
  <c r="AP330" i="1"/>
  <c r="AZ206" i="1"/>
  <c r="AR206" i="1"/>
  <c r="AS175" i="1"/>
  <c r="AT82" i="1"/>
  <c r="AI113" i="1"/>
  <c r="AY51" i="1"/>
  <c r="BG40" i="1"/>
  <c r="AZ756" i="1"/>
  <c r="AH756" i="1"/>
  <c r="BF693" i="1"/>
  <c r="AH911" i="1"/>
  <c r="AI911" i="1"/>
  <c r="AL911" i="1"/>
  <c r="BG731" i="1"/>
  <c r="AL733" i="1"/>
  <c r="AY733" i="1"/>
  <c r="BG724" i="1"/>
  <c r="AU578" i="1"/>
  <c r="AK694" i="1"/>
  <c r="AW694" i="1"/>
  <c r="AP694" i="1"/>
  <c r="BF638" i="1"/>
  <c r="AY694" i="1"/>
  <c r="AU671" i="1"/>
  <c r="AO663" i="1"/>
  <c r="BG629" i="1"/>
  <c r="AG609" i="1"/>
  <c r="BG606" i="1"/>
  <c r="AH578" i="1"/>
  <c r="AQ725" i="1"/>
  <c r="AS725" i="1"/>
  <c r="AZ725" i="1"/>
  <c r="BF701" i="1"/>
  <c r="BF700" i="1"/>
  <c r="BG699" i="1"/>
  <c r="AV694" i="1"/>
  <c r="AT671" i="1"/>
  <c r="BC663" i="1"/>
  <c r="AH663" i="1"/>
  <c r="BF631" i="1"/>
  <c r="BE632" i="1"/>
  <c r="AJ632" i="1"/>
  <c r="AT632" i="1"/>
  <c r="AJ570" i="1"/>
  <c r="AU725" i="1"/>
  <c r="BG600" i="1"/>
  <c r="AK570" i="1"/>
  <c r="AU516" i="1"/>
  <c r="AJ516" i="1"/>
  <c r="AZ516" i="1"/>
  <c r="BG483" i="1"/>
  <c r="AS601" i="1"/>
  <c r="AO601" i="1"/>
  <c r="AF601" i="1"/>
  <c r="BF598" i="1"/>
  <c r="BF601" i="1" s="1"/>
  <c r="AJ539" i="1"/>
  <c r="AY516" i="1"/>
  <c r="BG505" i="1"/>
  <c r="BG508" i="1" s="1"/>
  <c r="BA485" i="1"/>
  <c r="AF485" i="1"/>
  <c r="BF482" i="1"/>
  <c r="AQ477" i="1"/>
  <c r="BF453" i="1"/>
  <c r="AU415" i="1"/>
  <c r="AQ353" i="1"/>
  <c r="BF754" i="1"/>
  <c r="BG577" i="1"/>
  <c r="BC516" i="1"/>
  <c r="AH516" i="1"/>
  <c r="BF484" i="1"/>
  <c r="BE485" i="1"/>
  <c r="AJ485" i="1"/>
  <c r="AT485" i="1"/>
  <c r="BG475" i="1"/>
  <c r="AF547" i="1"/>
  <c r="BF544" i="1"/>
  <c r="AH547" i="1"/>
  <c r="AJ547" i="1"/>
  <c r="AN547" i="1"/>
  <c r="AG547" i="1"/>
  <c r="BG544" i="1"/>
  <c r="AW547" i="1"/>
  <c r="BF507" i="1"/>
  <c r="AP508" i="1"/>
  <c r="BG444" i="1"/>
  <c r="BF414" i="1"/>
  <c r="AU392" i="1"/>
  <c r="BG329" i="1"/>
  <c r="BF568" i="1"/>
  <c r="BG568" i="1"/>
  <c r="AO508" i="1"/>
  <c r="AG477" i="1"/>
  <c r="BF444" i="1"/>
  <c r="BG451" i="1"/>
  <c r="AG454" i="1"/>
  <c r="BG421" i="1"/>
  <c r="BG423" i="1" s="1"/>
  <c r="AR423" i="1"/>
  <c r="AW392" i="1"/>
  <c r="AF361" i="1"/>
  <c r="BF358" i="1"/>
  <c r="BF361" i="1" s="1"/>
  <c r="BG328" i="1"/>
  <c r="AU299" i="1"/>
  <c r="AJ299" i="1"/>
  <c r="AZ299" i="1"/>
  <c r="AZ446" i="1"/>
  <c r="AV446" i="1"/>
  <c r="AR446" i="1"/>
  <c r="AN446" i="1"/>
  <c r="AG446" i="1"/>
  <c r="BG443" i="1"/>
  <c r="AW446" i="1"/>
  <c r="AV415" i="1"/>
  <c r="AN415" i="1"/>
  <c r="AF384" i="1"/>
  <c r="BF381" i="1"/>
  <c r="AY384" i="1"/>
  <c r="BF352" i="1"/>
  <c r="BG320" i="1"/>
  <c r="BF266" i="1"/>
  <c r="AM260" i="1"/>
  <c r="AV260" i="1"/>
  <c r="AO260" i="1"/>
  <c r="BE260" i="1"/>
  <c r="AQ237" i="1"/>
  <c r="BF204" i="1"/>
  <c r="AZ144" i="1"/>
  <c r="AJ144" i="1"/>
  <c r="BF112" i="1"/>
  <c r="AU74" i="1"/>
  <c r="AM322" i="1"/>
  <c r="AV322" i="1"/>
  <c r="AO322" i="1"/>
  <c r="BE322" i="1"/>
  <c r="BF265" i="1"/>
  <c r="AP237" i="1"/>
  <c r="AM144" i="1"/>
  <c r="BG452" i="1"/>
  <c r="BG358" i="1"/>
  <c r="AJ322" i="1"/>
  <c r="AS268" i="1"/>
  <c r="AR268" i="1"/>
  <c r="AL268" i="1"/>
  <c r="AY237" i="1"/>
  <c r="AJ229" i="1"/>
  <c r="BG226" i="1"/>
  <c r="BG229" i="1" s="1"/>
  <c r="AU198" i="1"/>
  <c r="AK198" i="1"/>
  <c r="BA198" i="1"/>
  <c r="AM167" i="1"/>
  <c r="BG142" i="1"/>
  <c r="BG104" i="1"/>
  <c r="AQ105" i="1"/>
  <c r="BE206" i="1"/>
  <c r="AI198" i="1"/>
  <c r="BC113" i="1"/>
  <c r="AJ113" i="1"/>
  <c r="AZ113" i="1"/>
  <c r="AP113" i="1"/>
  <c r="AG82" i="1"/>
  <c r="BG79" i="1"/>
  <c r="BF72" i="1"/>
  <c r="BF74" i="1" s="1"/>
  <c r="AF74" i="1"/>
  <c r="AQ51" i="1"/>
  <c r="BD330" i="1"/>
  <c r="AM330" i="1"/>
  <c r="AJ330" i="1"/>
  <c r="BE330" i="1"/>
  <c r="BG298" i="1"/>
  <c r="BF205" i="1"/>
  <c r="AF206" i="1"/>
  <c r="BF203" i="1"/>
  <c r="BA206" i="1"/>
  <c r="AW206" i="1"/>
  <c r="AS206" i="1"/>
  <c r="AL206" i="1"/>
  <c r="BB206" i="1"/>
  <c r="AU175" i="1"/>
  <c r="AG175" i="1"/>
  <c r="BG172" i="1"/>
  <c r="AL175" i="1"/>
  <c r="BB175" i="1"/>
  <c r="AH82" i="1"/>
  <c r="AX82" i="1"/>
  <c r="AN82" i="1"/>
  <c r="BD82" i="1"/>
  <c r="AK51" i="1"/>
  <c r="BF41" i="1"/>
  <c r="BF136" i="1"/>
  <c r="AV353" i="1"/>
  <c r="AL353" i="1"/>
  <c r="BB353" i="1"/>
  <c r="BG134" i="1"/>
  <c r="AT51" i="1"/>
  <c r="AZ43" i="1"/>
  <c r="AG43" i="1"/>
  <c r="AF950" i="1"/>
  <c r="BF947" i="1"/>
  <c r="BF950" i="1" s="1"/>
  <c r="AT888" i="1"/>
  <c r="AI857" i="1"/>
  <c r="AG880" i="1"/>
  <c r="BG877" i="1"/>
  <c r="BA857" i="1"/>
  <c r="BG823" i="1"/>
  <c r="AS787" i="1"/>
  <c r="AM795" i="1"/>
  <c r="BG762" i="1"/>
  <c r="BG692" i="1"/>
  <c r="AR694" i="1"/>
  <c r="AK725" i="1"/>
  <c r="BG662" i="1"/>
  <c r="BF513" i="1"/>
  <c r="BF516" i="1" s="1"/>
  <c r="AF516" i="1"/>
  <c r="BG482" i="1"/>
  <c r="BG607" i="1"/>
  <c r="BF545" i="1"/>
  <c r="BF536" i="1"/>
  <c r="BF539" i="1" s="1"/>
  <c r="AU919" i="1"/>
  <c r="BB919" i="1"/>
  <c r="AI919" i="1"/>
  <c r="AY950" i="1"/>
  <c r="AZ950" i="1"/>
  <c r="BG916" i="1"/>
  <c r="AF849" i="1"/>
  <c r="BF846" i="1"/>
  <c r="BF849" i="1" s="1"/>
  <c r="AT880" i="1"/>
  <c r="AV857" i="1"/>
  <c r="BF824" i="1"/>
  <c r="BF826" i="1" s="1"/>
  <c r="AO818" i="1"/>
  <c r="AR818" i="1"/>
  <c r="AM787" i="1"/>
  <c r="AM942" i="1"/>
  <c r="AO919" i="1"/>
  <c r="AP919" i="1"/>
  <c r="AY919" i="1"/>
  <c r="AM888" i="1"/>
  <c r="BF916" i="1"/>
  <c r="BF919" i="1" s="1"/>
  <c r="BG917" i="1"/>
  <c r="AG950" i="1"/>
  <c r="BG947" i="1"/>
  <c r="BG950" i="1" s="1"/>
  <c r="BB950" i="1"/>
  <c r="AX950" i="1"/>
  <c r="AN950" i="1"/>
  <c r="AG919" i="1"/>
  <c r="BA880" i="1"/>
  <c r="AU857" i="1"/>
  <c r="AU764" i="1"/>
  <c r="AG888" i="1"/>
  <c r="AZ880" i="1"/>
  <c r="AR880" i="1"/>
  <c r="AN880" i="1"/>
  <c r="AH880" i="1"/>
  <c r="AX880" i="1"/>
  <c r="AF857" i="1"/>
  <c r="BF854" i="1"/>
  <c r="BF857" i="1" s="1"/>
  <c r="BB857" i="1"/>
  <c r="AS857" i="1"/>
  <c r="AU849" i="1"/>
  <c r="AF818" i="1"/>
  <c r="BF784" i="1"/>
  <c r="AF787" i="1"/>
  <c r="BG824" i="1"/>
  <c r="AM818" i="1"/>
  <c r="AS818" i="1"/>
  <c r="AI787" i="1"/>
  <c r="BG784" i="1"/>
  <c r="BF753" i="1"/>
  <c r="BG825" i="1"/>
  <c r="BG816" i="1"/>
  <c r="AJ818" i="1"/>
  <c r="BC787" i="1"/>
  <c r="AH787" i="1"/>
  <c r="AU756" i="1"/>
  <c r="AH849" i="1"/>
  <c r="AM911" i="1"/>
  <c r="AP911" i="1"/>
  <c r="AQ911" i="1"/>
  <c r="AT911" i="1"/>
  <c r="BF731" i="1"/>
  <c r="AF733" i="1"/>
  <c r="AI733" i="1"/>
  <c r="BD733" i="1"/>
  <c r="AG694" i="1"/>
  <c r="BG691" i="1"/>
  <c r="BG694" i="1" s="1"/>
  <c r="BC694" i="1"/>
  <c r="BF660" i="1"/>
  <c r="BF663" i="1" s="1"/>
  <c r="AF663" i="1"/>
  <c r="AP725" i="1"/>
  <c r="AQ694" i="1"/>
  <c r="AI663" i="1"/>
  <c r="AU609" i="1"/>
  <c r="AW725" i="1"/>
  <c r="AY725" i="1"/>
  <c r="AX725" i="1"/>
  <c r="BG701" i="1"/>
  <c r="AG702" i="1"/>
  <c r="AO694" i="1"/>
  <c r="AX663" i="1"/>
  <c r="BF640" i="1"/>
  <c r="AZ632" i="1"/>
  <c r="AH632" i="1"/>
  <c r="AN609" i="1"/>
  <c r="BF569" i="1"/>
  <c r="AZ570" i="1"/>
  <c r="AH570" i="1"/>
  <c r="BG567" i="1"/>
  <c r="AP516" i="1"/>
  <c r="AX601" i="1"/>
  <c r="AT601" i="1"/>
  <c r="AZ601" i="1"/>
  <c r="BG536" i="1"/>
  <c r="AG539" i="1"/>
  <c r="AT516" i="1"/>
  <c r="AG508" i="1"/>
  <c r="BF475" i="1"/>
  <c r="BF477" i="1" s="1"/>
  <c r="AM477" i="1"/>
  <c r="AQ415" i="1"/>
  <c r="AM353" i="1"/>
  <c r="BG754" i="1"/>
  <c r="BG756" i="1" s="1"/>
  <c r="AG756" i="1"/>
  <c r="BF607" i="1"/>
  <c r="AX516" i="1"/>
  <c r="AZ485" i="1"/>
  <c r="AH485" i="1"/>
  <c r="AM547" i="1"/>
  <c r="AQ547" i="1"/>
  <c r="BA547" i="1"/>
  <c r="AY454" i="1"/>
  <c r="BG422" i="1"/>
  <c r="AG423" i="1"/>
  <c r="AO392" i="1"/>
  <c r="AP392" i="1"/>
  <c r="BF329" i="1"/>
  <c r="BG537" i="1"/>
  <c r="BF451" i="1"/>
  <c r="BF454" i="1" s="1"/>
  <c r="BC454" i="1"/>
  <c r="AF423" i="1"/>
  <c r="BF420" i="1"/>
  <c r="BF423" i="1" s="1"/>
  <c r="BG390" i="1"/>
  <c r="AR392" i="1"/>
  <c r="AU361" i="1"/>
  <c r="AZ361" i="1"/>
  <c r="AF446" i="1"/>
  <c r="BF443" i="1"/>
  <c r="BB446" i="1"/>
  <c r="AT446" i="1"/>
  <c r="AK446" i="1"/>
  <c r="BA446" i="1"/>
  <c r="BF413" i="1"/>
  <c r="BF415" i="1" s="1"/>
  <c r="AF415" i="1"/>
  <c r="AL384" i="1"/>
  <c r="AI384" i="1"/>
  <c r="BG352" i="1"/>
  <c r="BF267" i="1"/>
  <c r="BF257" i="1"/>
  <c r="BF260" i="1" s="1"/>
  <c r="AF260" i="1"/>
  <c r="BF236" i="1"/>
  <c r="AL237" i="1"/>
  <c r="BG196" i="1"/>
  <c r="AF144" i="1"/>
  <c r="BF141" i="1"/>
  <c r="BF389" i="1"/>
  <c r="BF392" i="1" s="1"/>
  <c r="BF319" i="1"/>
  <c r="BF322" i="1" s="1"/>
  <c r="AF322" i="1"/>
  <c r="BB322" i="1"/>
  <c r="AF268" i="1"/>
  <c r="BF227" i="1"/>
  <c r="BF229" i="1" s="1"/>
  <c r="AY144" i="1"/>
  <c r="AI144" i="1"/>
  <c r="BF452" i="1"/>
  <c r="BF290" i="1"/>
  <c r="BF289" i="1"/>
  <c r="BF291" i="1" s="1"/>
  <c r="AK268" i="1"/>
  <c r="AW268" i="1"/>
  <c r="AP268" i="1"/>
  <c r="AT237" i="1"/>
  <c r="AZ229" i="1"/>
  <c r="AG229" i="1"/>
  <c r="AP198" i="1"/>
  <c r="BG166" i="1"/>
  <c r="BG167" i="1" s="1"/>
  <c r="AY167" i="1"/>
  <c r="AI167" i="1"/>
  <c r="BG102" i="1"/>
  <c r="BG105" i="1" s="1"/>
  <c r="AM105" i="1"/>
  <c r="BG80" i="1"/>
  <c r="AG74" i="1"/>
  <c r="BG71" i="1"/>
  <c r="BG74" i="1" s="1"/>
  <c r="AJ206" i="1"/>
  <c r="AY175" i="1"/>
  <c r="BG141" i="1"/>
  <c r="AU113" i="1"/>
  <c r="AN113" i="1"/>
  <c r="AT113" i="1"/>
  <c r="BF103" i="1"/>
  <c r="BF105" i="1" s="1"/>
  <c r="AG105" i="1"/>
  <c r="BE82" i="1"/>
  <c r="BF50" i="1"/>
  <c r="AL51" i="1"/>
  <c r="BF81" i="1"/>
  <c r="BA330" i="1"/>
  <c r="AK330" i="1"/>
  <c r="AR330" i="1"/>
  <c r="AO330" i="1"/>
  <c r="AH330" i="1"/>
  <c r="AX330" i="1"/>
  <c r="BG205" i="1"/>
  <c r="AK206" i="1"/>
  <c r="AG206" i="1"/>
  <c r="BG203" i="1"/>
  <c r="BC206" i="1"/>
  <c r="AY206" i="1"/>
  <c r="AP206" i="1"/>
  <c r="BF172" i="1"/>
  <c r="AF175" i="1"/>
  <c r="AV175" i="1"/>
  <c r="AK175" i="1"/>
  <c r="BA175" i="1"/>
  <c r="AP175" i="1"/>
  <c r="BC82" i="1"/>
  <c r="AL82" i="1"/>
  <c r="BB82" i="1"/>
  <c r="AR82" i="1"/>
  <c r="BA51" i="1"/>
  <c r="BF48" i="1"/>
  <c r="AF51" i="1"/>
  <c r="AV51" i="1"/>
  <c r="BG351" i="1"/>
  <c r="BG353" i="1" s="1"/>
  <c r="BF351" i="1"/>
  <c r="AF353" i="1"/>
  <c r="BF134" i="1"/>
  <c r="BG81" i="1"/>
  <c r="AO51" i="1"/>
  <c r="BG143" i="1"/>
  <c r="BF43" i="1"/>
  <c r="BG360" i="1"/>
  <c r="BG110" i="1"/>
  <c r="BG113" i="1" s="1"/>
  <c r="AP880" i="1"/>
  <c r="BG792" i="1"/>
  <c r="BG795" i="1" s="1"/>
  <c r="AG795" i="1"/>
  <c r="BF762" i="1"/>
  <c r="BF764" i="1" s="1"/>
  <c r="BG668" i="1"/>
  <c r="AG671" i="1"/>
  <c r="BF576" i="1"/>
  <c r="BF578" i="1" s="1"/>
  <c r="BG918" i="1"/>
  <c r="AJ950" i="1"/>
  <c r="BG885" i="1"/>
  <c r="BD880" i="1"/>
  <c r="AO857" i="1"/>
  <c r="BF815" i="1"/>
  <c r="AU818" i="1"/>
  <c r="BE818" i="1"/>
  <c r="AO787" i="1"/>
  <c r="AY795" i="1"/>
  <c r="BG786" i="1"/>
  <c r="AI942" i="1"/>
  <c r="BE919" i="1"/>
  <c r="AJ919" i="1"/>
  <c r="AS919" i="1"/>
  <c r="AF919" i="1"/>
  <c r="BA919" i="1"/>
  <c r="BG887" i="1"/>
  <c r="AI950" i="1"/>
  <c r="AU950" i="1"/>
  <c r="AL950" i="1"/>
  <c r="AH950" i="1"/>
  <c r="BC950" i="1"/>
  <c r="AR950" i="1"/>
  <c r="AQ880" i="1"/>
  <c r="AU826" i="1"/>
  <c r="BF793" i="1"/>
  <c r="AF795" i="1"/>
  <c r="BF886" i="1"/>
  <c r="BF879" i="1"/>
  <c r="AO880" i="1"/>
  <c r="AW880" i="1"/>
  <c r="AS880" i="1"/>
  <c r="BB880" i="1"/>
  <c r="AZ857" i="1"/>
  <c r="AL857" i="1"/>
  <c r="BG854" i="1"/>
  <c r="BG857" i="1" s="1"/>
  <c r="AG857" i="1"/>
  <c r="BG848" i="1"/>
  <c r="AQ849" i="1"/>
  <c r="BG846" i="1"/>
  <c r="AU787" i="1"/>
  <c r="AJ787" i="1"/>
  <c r="AZ787" i="1"/>
  <c r="AG818" i="1"/>
  <c r="BG815" i="1"/>
  <c r="AJ795" i="1"/>
  <c r="AY787" i="1"/>
  <c r="BG761" i="1"/>
  <c r="BF825" i="1"/>
  <c r="BG817" i="1"/>
  <c r="BF816" i="1"/>
  <c r="AN795" i="1"/>
  <c r="AX787" i="1"/>
  <c r="AO756" i="1"/>
  <c r="AP756" i="1"/>
  <c r="BF792" i="1"/>
  <c r="BG763" i="1"/>
  <c r="AU911" i="1"/>
  <c r="AX911" i="1"/>
  <c r="AY911" i="1"/>
  <c r="BB911" i="1"/>
  <c r="AF764" i="1"/>
  <c r="AZ733" i="1"/>
  <c r="AN733" i="1"/>
  <c r="AG733" i="1"/>
  <c r="BG730" i="1"/>
  <c r="AW733" i="1"/>
  <c r="AZ694" i="1"/>
  <c r="AM694" i="1"/>
  <c r="AX694" i="1"/>
  <c r="AU663" i="1"/>
  <c r="AJ663" i="1"/>
  <c r="AZ663" i="1"/>
  <c r="BG630" i="1"/>
  <c r="AG725" i="1"/>
  <c r="BG722" i="1"/>
  <c r="AJ694" i="1"/>
  <c r="AJ671" i="1"/>
  <c r="AY663" i="1"/>
  <c r="AT640" i="1"/>
  <c r="BG637" i="1"/>
  <c r="BF629" i="1"/>
  <c r="BF632" i="1" s="1"/>
  <c r="BF730" i="1"/>
  <c r="AH725" i="1"/>
  <c r="BC725" i="1"/>
  <c r="AR725" i="1"/>
  <c r="AI671" i="1"/>
  <c r="AS663" i="1"/>
  <c r="AU632" i="1"/>
  <c r="AI609" i="1"/>
  <c r="BG576" i="1"/>
  <c r="AU570" i="1"/>
  <c r="AL570" i="1"/>
  <c r="BB570" i="1"/>
  <c r="BF691" i="1"/>
  <c r="AF539" i="1"/>
  <c r="BF669" i="1"/>
  <c r="BF671" i="1" s="1"/>
  <c r="AF671" i="1"/>
  <c r="AG632" i="1"/>
  <c r="BF606" i="1"/>
  <c r="AH601" i="1"/>
  <c r="AY601" i="1"/>
  <c r="AN601" i="1"/>
  <c r="BD601" i="1"/>
  <c r="AO516" i="1"/>
  <c r="BG484" i="1"/>
  <c r="AY477" i="1"/>
  <c r="AI477" i="1"/>
  <c r="AM415" i="1"/>
  <c r="AI353" i="1"/>
  <c r="AF640" i="1"/>
  <c r="BF577" i="1"/>
  <c r="BG545" i="1"/>
  <c r="AS516" i="1"/>
  <c r="AU485" i="1"/>
  <c r="AL485" i="1"/>
  <c r="BB485" i="1"/>
  <c r="BG598" i="1"/>
  <c r="BF567" i="1"/>
  <c r="AU547" i="1"/>
  <c r="AV547" i="1"/>
  <c r="AY547" i="1"/>
  <c r="AO547" i="1"/>
  <c r="AG516" i="1"/>
  <c r="BG391" i="1"/>
  <c r="BE392" i="1"/>
  <c r="BG660" i="1"/>
  <c r="BG663" i="1" s="1"/>
  <c r="BG639" i="1"/>
  <c r="AY539" i="1"/>
  <c r="AF454" i="1"/>
  <c r="BG414" i="1"/>
  <c r="AU454" i="1"/>
  <c r="AT454" i="1"/>
  <c r="AU423" i="1"/>
  <c r="AJ423" i="1"/>
  <c r="AZ423" i="1"/>
  <c r="BA392" i="1"/>
  <c r="AM392" i="1"/>
  <c r="AP361" i="1"/>
  <c r="BG297" i="1"/>
  <c r="BG296" i="1"/>
  <c r="AK299" i="1"/>
  <c r="AL446" i="1"/>
  <c r="AY446" i="1"/>
  <c r="AO446" i="1"/>
  <c r="BG413" i="1"/>
  <c r="AQ384" i="1"/>
  <c r="AG384" i="1"/>
  <c r="BG381" i="1"/>
  <c r="AU322" i="1"/>
  <c r="AL260" i="1"/>
  <c r="BG257" i="1"/>
  <c r="AG260" i="1"/>
  <c r="BB237" i="1"/>
  <c r="BG234" i="1"/>
  <c r="BG237" i="1" s="1"/>
  <c r="AG237" i="1"/>
  <c r="BF196" i="1"/>
  <c r="BF165" i="1"/>
  <c r="BF167" i="1" s="1"/>
  <c r="AF167" i="1"/>
  <c r="AY136" i="1"/>
  <c r="AI136" i="1"/>
  <c r="AM74" i="1"/>
  <c r="AF392" i="1"/>
  <c r="BG382" i="1"/>
  <c r="AL322" i="1"/>
  <c r="BG319" i="1"/>
  <c r="BG322" i="1" s="1"/>
  <c r="AG322" i="1"/>
  <c r="AF237" i="1"/>
  <c r="BF234" i="1"/>
  <c r="BF237" i="1" s="1"/>
  <c r="AU144" i="1"/>
  <c r="AG353" i="1"/>
  <c r="BG288" i="1"/>
  <c r="AG268" i="1"/>
  <c r="BG265" i="1"/>
  <c r="BC268" i="1"/>
  <c r="AT268" i="1"/>
  <c r="AP260" i="1"/>
  <c r="AO237" i="1"/>
  <c r="BF195" i="1"/>
  <c r="AJ198" i="1"/>
  <c r="AS198" i="1"/>
  <c r="AU167" i="1"/>
  <c r="AG136" i="1"/>
  <c r="BG133" i="1"/>
  <c r="AY105" i="1"/>
  <c r="AI105" i="1"/>
  <c r="BG412" i="1"/>
  <c r="BG415" i="1" s="1"/>
  <c r="AI175" i="1"/>
  <c r="AG144" i="1"/>
  <c r="AM113" i="1"/>
  <c r="AR113" i="1"/>
  <c r="AH113" i="1"/>
  <c r="AX113" i="1"/>
  <c r="AW82" i="1"/>
  <c r="BB51" i="1"/>
  <c r="BG48" i="1"/>
  <c r="AG51" i="1"/>
  <c r="AV330" i="1"/>
  <c r="AW330" i="1"/>
  <c r="AU330" i="1"/>
  <c r="AQ206" i="1"/>
  <c r="AM206" i="1"/>
  <c r="AI206" i="1"/>
  <c r="BD206" i="1"/>
  <c r="AT206" i="1"/>
  <c r="AJ175" i="1"/>
  <c r="AZ175" i="1"/>
  <c r="AO175" i="1"/>
  <c r="BE175" i="1"/>
  <c r="AT175" i="1"/>
  <c r="AU82" i="1"/>
  <c r="AP82" i="1"/>
  <c r="AF82" i="1"/>
  <c r="BF79" i="1"/>
  <c r="AV82" i="1"/>
  <c r="AU51" i="1"/>
  <c r="AJ51" i="1"/>
  <c r="AZ51" i="1"/>
  <c r="BD353" i="1"/>
  <c r="AF198" i="1"/>
  <c r="AQ113" i="1"/>
  <c r="AS82" i="1"/>
  <c r="AI51" i="1"/>
  <c r="BF143" i="1"/>
  <c r="BG268" i="1" l="1"/>
  <c r="BG384" i="1"/>
  <c r="BG299" i="1"/>
  <c r="BG640" i="1"/>
  <c r="BG818" i="1"/>
  <c r="BF818" i="1"/>
  <c r="BG671" i="1"/>
  <c r="BF756" i="1"/>
  <c r="BG702" i="1"/>
  <c r="BG43" i="1"/>
  <c r="BG175" i="1"/>
  <c r="BG51" i="1"/>
  <c r="BG291" i="1"/>
  <c r="BG260" i="1"/>
  <c r="BF609" i="1"/>
  <c r="BG725" i="1"/>
  <c r="BF795" i="1"/>
  <c r="BG849" i="1"/>
  <c r="BF888" i="1"/>
  <c r="BF175" i="1"/>
  <c r="BG787" i="1"/>
  <c r="BG880" i="1"/>
  <c r="BG477" i="1"/>
  <c r="BF702" i="1"/>
  <c r="BG632" i="1"/>
  <c r="BG888" i="1"/>
  <c r="BG144" i="1"/>
  <c r="BG539" i="1"/>
  <c r="BG826" i="1"/>
  <c r="BF206" i="1"/>
  <c r="BG547" i="1"/>
  <c r="BF82" i="1"/>
  <c r="BG601" i="1"/>
  <c r="BG733" i="1"/>
  <c r="BF353" i="1"/>
  <c r="BF51" i="1"/>
  <c r="BF446" i="1"/>
  <c r="BG485" i="1"/>
  <c r="BG361" i="1"/>
  <c r="BF268" i="1"/>
  <c r="BG446" i="1"/>
  <c r="BG454" i="1"/>
  <c r="BG609" i="1"/>
  <c r="BG198" i="1"/>
  <c r="BG392" i="1"/>
  <c r="BG136" i="1"/>
  <c r="BG764" i="1"/>
  <c r="BF787" i="1"/>
  <c r="BG82" i="1"/>
  <c r="BG330" i="1"/>
  <c r="BF113" i="1"/>
  <c r="BF198" i="1"/>
  <c r="BF570" i="1"/>
  <c r="BF694" i="1"/>
  <c r="BF733" i="1"/>
  <c r="BG206" i="1"/>
  <c r="BF144" i="1"/>
  <c r="BG570" i="1"/>
  <c r="BG919" i="1"/>
  <c r="BF384" i="1"/>
  <c r="BF547" i="1"/>
  <c r="BF485" i="1"/>
  <c r="BG578" i="1"/>
  <c r="BF880" i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588" i="1"/>
  <c r="AC588" i="1"/>
  <c r="AB589" i="1"/>
  <c r="AC589" i="1"/>
  <c r="AB868" i="1" l="1"/>
  <c r="AC868" i="1"/>
  <c r="AB867" i="1" l="1"/>
  <c r="AC867" i="1"/>
  <c r="AC495" i="1"/>
  <c r="F32" i="11" l="1"/>
  <c r="AB288" i="1" l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C746" i="1" s="1"/>
  <c r="E30" i="11" s="1"/>
  <c r="AB724" i="1"/>
  <c r="AC723" i="1"/>
  <c r="AB723" i="1"/>
  <c r="B30" i="5"/>
  <c r="D30" i="5"/>
  <c r="F30" i="5"/>
  <c r="H30" i="5"/>
  <c r="J30" i="5"/>
  <c r="J30" i="10" s="1"/>
  <c r="J62" i="10" s="1"/>
  <c r="L30" i="5"/>
  <c r="N30" i="5"/>
  <c r="P30" i="5"/>
  <c r="R30" i="5"/>
  <c r="T30" i="5"/>
  <c r="V30" i="5"/>
  <c r="X30" i="5"/>
  <c r="Z30" i="5"/>
  <c r="Z30" i="10" s="1"/>
  <c r="Z62" i="10" s="1"/>
  <c r="B29" i="5"/>
  <c r="D29" i="5"/>
  <c r="F29" i="5"/>
  <c r="H29" i="5"/>
  <c r="J29" i="5"/>
  <c r="L29" i="5"/>
  <c r="N29" i="5"/>
  <c r="P29" i="5"/>
  <c r="P29" i="10" s="1"/>
  <c r="P61" i="10" s="1"/>
  <c r="R29" i="5"/>
  <c r="T29" i="5"/>
  <c r="V29" i="5"/>
  <c r="X29" i="5"/>
  <c r="Z29" i="5"/>
  <c r="B28" i="5"/>
  <c r="D28" i="5"/>
  <c r="F28" i="5"/>
  <c r="H28" i="5"/>
  <c r="J28" i="5"/>
  <c r="L28" i="5"/>
  <c r="N28" i="5"/>
  <c r="P28" i="5"/>
  <c r="R28" i="5"/>
  <c r="T28" i="5"/>
  <c r="V28" i="5"/>
  <c r="X28" i="5"/>
  <c r="Z28" i="5"/>
  <c r="B27" i="5"/>
  <c r="D27" i="5"/>
  <c r="F27" i="5"/>
  <c r="H27" i="5"/>
  <c r="J27" i="5"/>
  <c r="L27" i="5"/>
  <c r="N27" i="5"/>
  <c r="P27" i="5"/>
  <c r="R27" i="5"/>
  <c r="T27" i="5"/>
  <c r="V27" i="5"/>
  <c r="X27" i="5"/>
  <c r="Z27" i="5"/>
  <c r="B26" i="5"/>
  <c r="D26" i="5"/>
  <c r="F26" i="5"/>
  <c r="H26" i="5"/>
  <c r="J26" i="5"/>
  <c r="L26" i="5"/>
  <c r="N26" i="5"/>
  <c r="P26" i="5"/>
  <c r="R26" i="5"/>
  <c r="T26" i="5"/>
  <c r="V26" i="5"/>
  <c r="X26" i="5"/>
  <c r="Z26" i="5"/>
  <c r="B25" i="5"/>
  <c r="D25" i="5"/>
  <c r="F25" i="5"/>
  <c r="H25" i="5"/>
  <c r="J25" i="5"/>
  <c r="L25" i="5"/>
  <c r="N25" i="5"/>
  <c r="P25" i="5"/>
  <c r="R25" i="5"/>
  <c r="T25" i="5"/>
  <c r="V25" i="5"/>
  <c r="X25" i="5"/>
  <c r="Z25" i="5"/>
  <c r="B24" i="5"/>
  <c r="D24" i="5"/>
  <c r="F24" i="5"/>
  <c r="H24" i="5"/>
  <c r="J24" i="5"/>
  <c r="L24" i="5"/>
  <c r="N24" i="5"/>
  <c r="P24" i="5"/>
  <c r="R24" i="5"/>
  <c r="T24" i="5"/>
  <c r="V24" i="5"/>
  <c r="X24" i="5"/>
  <c r="Z24" i="5"/>
  <c r="B23" i="5"/>
  <c r="D23" i="5"/>
  <c r="F23" i="5"/>
  <c r="H23" i="5"/>
  <c r="J23" i="5"/>
  <c r="L23" i="5"/>
  <c r="N23" i="5"/>
  <c r="P23" i="5"/>
  <c r="R23" i="5"/>
  <c r="T23" i="5"/>
  <c r="V23" i="5"/>
  <c r="X23" i="5"/>
  <c r="Z23" i="5"/>
  <c r="B22" i="5"/>
  <c r="D22" i="5"/>
  <c r="F22" i="5"/>
  <c r="H22" i="5"/>
  <c r="J22" i="5"/>
  <c r="L22" i="5"/>
  <c r="N22" i="5"/>
  <c r="P22" i="5"/>
  <c r="R22" i="5"/>
  <c r="T22" i="5"/>
  <c r="V22" i="5"/>
  <c r="X22" i="5"/>
  <c r="Z22" i="5"/>
  <c r="B21" i="5"/>
  <c r="D21" i="5"/>
  <c r="F21" i="5"/>
  <c r="H21" i="5"/>
  <c r="J21" i="5"/>
  <c r="L21" i="5"/>
  <c r="N21" i="5"/>
  <c r="P21" i="5"/>
  <c r="R21" i="5"/>
  <c r="T21" i="5"/>
  <c r="V21" i="5"/>
  <c r="X21" i="5"/>
  <c r="Z21" i="5"/>
  <c r="B20" i="5"/>
  <c r="D20" i="5"/>
  <c r="F20" i="5"/>
  <c r="H20" i="5"/>
  <c r="J20" i="5"/>
  <c r="L20" i="5"/>
  <c r="N20" i="5"/>
  <c r="P20" i="5"/>
  <c r="R20" i="5"/>
  <c r="T20" i="5"/>
  <c r="V20" i="5"/>
  <c r="X20" i="5"/>
  <c r="Z20" i="5"/>
  <c r="B19" i="5"/>
  <c r="D19" i="5"/>
  <c r="F19" i="5"/>
  <c r="H19" i="5"/>
  <c r="J19" i="5"/>
  <c r="L19" i="5"/>
  <c r="N19" i="5"/>
  <c r="P19" i="5"/>
  <c r="R19" i="5"/>
  <c r="T19" i="5"/>
  <c r="V19" i="5"/>
  <c r="X19" i="5"/>
  <c r="Z19" i="5"/>
  <c r="B18" i="5"/>
  <c r="D18" i="5"/>
  <c r="F18" i="5"/>
  <c r="H18" i="5"/>
  <c r="J18" i="5"/>
  <c r="L18" i="5"/>
  <c r="N18" i="5"/>
  <c r="P18" i="5"/>
  <c r="R18" i="5"/>
  <c r="T18" i="5"/>
  <c r="V18" i="5"/>
  <c r="X18" i="5"/>
  <c r="Z18" i="5"/>
  <c r="B17" i="5"/>
  <c r="D17" i="5"/>
  <c r="F17" i="5"/>
  <c r="H17" i="5"/>
  <c r="J17" i="5"/>
  <c r="L17" i="5"/>
  <c r="N17" i="5"/>
  <c r="P17" i="5"/>
  <c r="R17" i="5"/>
  <c r="T17" i="5"/>
  <c r="V17" i="5"/>
  <c r="X17" i="5"/>
  <c r="Z17" i="5"/>
  <c r="B16" i="5"/>
  <c r="D16" i="5"/>
  <c r="F16" i="5"/>
  <c r="H16" i="5"/>
  <c r="J16" i="5"/>
  <c r="L16" i="5"/>
  <c r="N16" i="5"/>
  <c r="P16" i="5"/>
  <c r="R16" i="5"/>
  <c r="T16" i="5"/>
  <c r="V16" i="5"/>
  <c r="X16" i="5"/>
  <c r="Z16" i="5"/>
  <c r="B15" i="5"/>
  <c r="D15" i="5"/>
  <c r="F15" i="5"/>
  <c r="H15" i="5"/>
  <c r="J15" i="5"/>
  <c r="L15" i="5"/>
  <c r="N15" i="5"/>
  <c r="P15" i="5"/>
  <c r="R15" i="5"/>
  <c r="T15" i="5"/>
  <c r="V15" i="5"/>
  <c r="X15" i="5"/>
  <c r="Z15" i="5"/>
  <c r="B14" i="5"/>
  <c r="D14" i="5"/>
  <c r="F14" i="5"/>
  <c r="H14" i="5"/>
  <c r="J14" i="5"/>
  <c r="L14" i="5"/>
  <c r="N14" i="5"/>
  <c r="P14" i="5"/>
  <c r="R14" i="5"/>
  <c r="T14" i="5"/>
  <c r="V14" i="5"/>
  <c r="X14" i="5"/>
  <c r="Z14" i="5"/>
  <c r="B13" i="5"/>
  <c r="D13" i="5"/>
  <c r="F13" i="5"/>
  <c r="H13" i="5"/>
  <c r="J13" i="5"/>
  <c r="L13" i="5"/>
  <c r="N13" i="5"/>
  <c r="P13" i="5"/>
  <c r="R13" i="5"/>
  <c r="T13" i="5"/>
  <c r="V13" i="5"/>
  <c r="X13" i="5"/>
  <c r="Z13" i="5"/>
  <c r="B12" i="5"/>
  <c r="D12" i="5"/>
  <c r="F12" i="5"/>
  <c r="H12" i="5"/>
  <c r="J12" i="5"/>
  <c r="L12" i="5"/>
  <c r="N12" i="5"/>
  <c r="P12" i="5"/>
  <c r="R12" i="5"/>
  <c r="T12" i="5"/>
  <c r="V12" i="5"/>
  <c r="X12" i="5"/>
  <c r="Z12" i="5"/>
  <c r="B11" i="5"/>
  <c r="D11" i="5"/>
  <c r="F11" i="5"/>
  <c r="H11" i="5"/>
  <c r="J11" i="5"/>
  <c r="L11" i="5"/>
  <c r="N11" i="5"/>
  <c r="P11" i="5"/>
  <c r="R11" i="5"/>
  <c r="T11" i="5"/>
  <c r="V11" i="5"/>
  <c r="X11" i="5"/>
  <c r="Z11" i="5"/>
  <c r="B10" i="5"/>
  <c r="D10" i="5"/>
  <c r="F10" i="5"/>
  <c r="H10" i="5"/>
  <c r="J10" i="5"/>
  <c r="L10" i="5"/>
  <c r="N10" i="5"/>
  <c r="P10" i="5"/>
  <c r="R10" i="5"/>
  <c r="T10" i="5"/>
  <c r="V10" i="5"/>
  <c r="X10" i="5"/>
  <c r="Z10" i="5"/>
  <c r="B9" i="5"/>
  <c r="D9" i="5"/>
  <c r="F9" i="5"/>
  <c r="H9" i="5"/>
  <c r="J9" i="5"/>
  <c r="L9" i="5"/>
  <c r="N9" i="5"/>
  <c r="P9" i="5"/>
  <c r="R9" i="5"/>
  <c r="T9" i="5"/>
  <c r="V9" i="5"/>
  <c r="X9" i="5"/>
  <c r="Z9" i="5"/>
  <c r="B8" i="5"/>
  <c r="D8" i="5"/>
  <c r="F8" i="5"/>
  <c r="H8" i="5"/>
  <c r="J8" i="5"/>
  <c r="L8" i="5"/>
  <c r="N8" i="5"/>
  <c r="P8" i="5"/>
  <c r="R8" i="5"/>
  <c r="T8" i="5"/>
  <c r="V8" i="5"/>
  <c r="X8" i="5"/>
  <c r="Z8" i="5"/>
  <c r="B7" i="5"/>
  <c r="D7" i="5"/>
  <c r="F7" i="5"/>
  <c r="F7" i="10" s="1"/>
  <c r="H7" i="5"/>
  <c r="J7" i="5"/>
  <c r="L7" i="5"/>
  <c r="L7" i="10" s="1"/>
  <c r="N7" i="5"/>
  <c r="N7" i="10" s="1"/>
  <c r="P7" i="5"/>
  <c r="R7" i="5"/>
  <c r="T7" i="5"/>
  <c r="T7" i="10" s="1"/>
  <c r="V7" i="5"/>
  <c r="X7" i="5"/>
  <c r="Z7" i="5"/>
  <c r="AA30" i="5"/>
  <c r="Y30" i="5"/>
  <c r="W30" i="5"/>
  <c r="U30" i="5"/>
  <c r="S30" i="5"/>
  <c r="Q30" i="5"/>
  <c r="Q30" i="10" s="1"/>
  <c r="O30" i="5"/>
  <c r="M30" i="5"/>
  <c r="K30" i="5"/>
  <c r="I30" i="5"/>
  <c r="G30" i="5"/>
  <c r="E30" i="5"/>
  <c r="C30" i="5"/>
  <c r="AA29" i="5"/>
  <c r="Y29" i="5"/>
  <c r="W29" i="5"/>
  <c r="U29" i="5"/>
  <c r="S29" i="5"/>
  <c r="Q29" i="5"/>
  <c r="O29" i="5"/>
  <c r="M29" i="5"/>
  <c r="K29" i="5"/>
  <c r="I29" i="5"/>
  <c r="G29" i="5"/>
  <c r="E29" i="5"/>
  <c r="E29" i="10" s="1"/>
  <c r="E61" i="10" s="1"/>
  <c r="C29" i="5"/>
  <c r="AA28" i="5"/>
  <c r="Y28" i="5"/>
  <c r="W28" i="5"/>
  <c r="U28" i="5"/>
  <c r="S28" i="5"/>
  <c r="Q28" i="5"/>
  <c r="O28" i="5"/>
  <c r="M28" i="5"/>
  <c r="K28" i="5"/>
  <c r="I28" i="5"/>
  <c r="G28" i="5"/>
  <c r="E28" i="5"/>
  <c r="C28" i="5"/>
  <c r="AA27" i="5"/>
  <c r="Y27" i="5"/>
  <c r="W27" i="5"/>
  <c r="U27" i="5"/>
  <c r="S27" i="5"/>
  <c r="Q27" i="5"/>
  <c r="O27" i="5"/>
  <c r="M27" i="5"/>
  <c r="K27" i="5"/>
  <c r="I27" i="5"/>
  <c r="G27" i="5"/>
  <c r="E27" i="5"/>
  <c r="C27" i="5"/>
  <c r="AA26" i="5"/>
  <c r="Y26" i="5"/>
  <c r="W26" i="5"/>
  <c r="U26" i="5"/>
  <c r="S26" i="5"/>
  <c r="Q26" i="5"/>
  <c r="O26" i="5"/>
  <c r="M26" i="5"/>
  <c r="K26" i="5"/>
  <c r="I26" i="5"/>
  <c r="G26" i="5"/>
  <c r="E26" i="5"/>
  <c r="C26" i="5"/>
  <c r="AA25" i="5"/>
  <c r="Y25" i="5"/>
  <c r="W25" i="5"/>
  <c r="U25" i="5"/>
  <c r="S25" i="5"/>
  <c r="Q25" i="5"/>
  <c r="O25" i="5"/>
  <c r="M25" i="5"/>
  <c r="K25" i="5"/>
  <c r="I25" i="5"/>
  <c r="G25" i="5"/>
  <c r="E25" i="5"/>
  <c r="C25" i="5"/>
  <c r="AA24" i="5"/>
  <c r="Y24" i="5"/>
  <c r="W24" i="5"/>
  <c r="U24" i="5"/>
  <c r="S24" i="5"/>
  <c r="Q24" i="5"/>
  <c r="O24" i="5"/>
  <c r="M24" i="5"/>
  <c r="K24" i="5"/>
  <c r="I24" i="5"/>
  <c r="G24" i="5"/>
  <c r="E24" i="5"/>
  <c r="C24" i="5"/>
  <c r="AA23" i="5"/>
  <c r="Y23" i="5"/>
  <c r="W23" i="5"/>
  <c r="U23" i="5"/>
  <c r="S23" i="5"/>
  <c r="Q23" i="5"/>
  <c r="O23" i="5"/>
  <c r="M23" i="5"/>
  <c r="K23" i="5"/>
  <c r="I23" i="5"/>
  <c r="G23" i="5"/>
  <c r="E23" i="5"/>
  <c r="C23" i="5"/>
  <c r="AA22" i="5"/>
  <c r="Y22" i="5"/>
  <c r="W22" i="5"/>
  <c r="U22" i="5"/>
  <c r="S22" i="5"/>
  <c r="Q22" i="5"/>
  <c r="O22" i="5"/>
  <c r="M22" i="5"/>
  <c r="K22" i="5"/>
  <c r="I22" i="5"/>
  <c r="G22" i="5"/>
  <c r="E22" i="5"/>
  <c r="C22" i="5"/>
  <c r="AA21" i="5"/>
  <c r="Y21" i="5"/>
  <c r="W21" i="5"/>
  <c r="U21" i="5"/>
  <c r="S21" i="5"/>
  <c r="Q21" i="5"/>
  <c r="O21" i="5"/>
  <c r="M21" i="5"/>
  <c r="K21" i="5"/>
  <c r="I21" i="5"/>
  <c r="G21" i="5"/>
  <c r="E21" i="5"/>
  <c r="C21" i="5"/>
  <c r="AA20" i="5"/>
  <c r="Y20" i="5"/>
  <c r="W20" i="5"/>
  <c r="U20" i="5"/>
  <c r="S20" i="5"/>
  <c r="Q20" i="5"/>
  <c r="O20" i="5"/>
  <c r="M20" i="5"/>
  <c r="K20" i="5"/>
  <c r="I20" i="5"/>
  <c r="G20" i="5"/>
  <c r="E20" i="5"/>
  <c r="C20" i="5"/>
  <c r="AA19" i="5"/>
  <c r="Y19" i="5"/>
  <c r="W19" i="5"/>
  <c r="U19" i="5"/>
  <c r="S19" i="5"/>
  <c r="Q19" i="5"/>
  <c r="O19" i="5"/>
  <c r="M19" i="5"/>
  <c r="K19" i="5"/>
  <c r="I19" i="5"/>
  <c r="G19" i="5"/>
  <c r="E19" i="5"/>
  <c r="C19" i="5"/>
  <c r="AA18" i="5"/>
  <c r="Y18" i="5"/>
  <c r="W18" i="5"/>
  <c r="U18" i="5"/>
  <c r="S18" i="5"/>
  <c r="Q18" i="5"/>
  <c r="O18" i="5"/>
  <c r="M18" i="5"/>
  <c r="K18" i="5"/>
  <c r="I18" i="5"/>
  <c r="G18" i="5"/>
  <c r="E18" i="5"/>
  <c r="C18" i="5"/>
  <c r="AA17" i="5"/>
  <c r="Y17" i="5"/>
  <c r="W17" i="5"/>
  <c r="U17" i="5"/>
  <c r="S17" i="5"/>
  <c r="Q17" i="5"/>
  <c r="O17" i="5"/>
  <c r="M17" i="5"/>
  <c r="K17" i="5"/>
  <c r="I17" i="5"/>
  <c r="G17" i="5"/>
  <c r="E17" i="5"/>
  <c r="C17" i="5"/>
  <c r="AA16" i="5"/>
  <c r="Y16" i="5"/>
  <c r="W16" i="5"/>
  <c r="U16" i="5"/>
  <c r="S16" i="5"/>
  <c r="Q16" i="5"/>
  <c r="O16" i="5"/>
  <c r="M16" i="5"/>
  <c r="K16" i="5"/>
  <c r="I16" i="5"/>
  <c r="G16" i="5"/>
  <c r="E16" i="5"/>
  <c r="C16" i="5"/>
  <c r="AA15" i="5"/>
  <c r="Y15" i="5"/>
  <c r="W15" i="5"/>
  <c r="U15" i="5"/>
  <c r="S15" i="5"/>
  <c r="Q15" i="5"/>
  <c r="O15" i="5"/>
  <c r="M15" i="5"/>
  <c r="K15" i="5"/>
  <c r="I15" i="5"/>
  <c r="G15" i="5"/>
  <c r="E15" i="5"/>
  <c r="C15" i="5"/>
  <c r="AA14" i="5"/>
  <c r="Y14" i="5"/>
  <c r="W14" i="5"/>
  <c r="U14" i="5"/>
  <c r="S14" i="5"/>
  <c r="Q14" i="5"/>
  <c r="O14" i="5"/>
  <c r="M14" i="5"/>
  <c r="K14" i="5"/>
  <c r="I14" i="5"/>
  <c r="G14" i="5"/>
  <c r="E14" i="5"/>
  <c r="C14" i="5"/>
  <c r="AA13" i="5"/>
  <c r="Y13" i="5"/>
  <c r="W13" i="5"/>
  <c r="U13" i="5"/>
  <c r="S13" i="5"/>
  <c r="Q13" i="5"/>
  <c r="O13" i="5"/>
  <c r="M13" i="5"/>
  <c r="K13" i="5"/>
  <c r="I13" i="5"/>
  <c r="G13" i="5"/>
  <c r="E13" i="5"/>
  <c r="C13" i="5"/>
  <c r="AA12" i="5"/>
  <c r="Y12" i="5"/>
  <c r="W12" i="5"/>
  <c r="U12" i="5"/>
  <c r="S12" i="5"/>
  <c r="Q12" i="5"/>
  <c r="O12" i="5"/>
  <c r="M12" i="5"/>
  <c r="K12" i="5"/>
  <c r="I12" i="5"/>
  <c r="G12" i="5"/>
  <c r="E12" i="5"/>
  <c r="C12" i="5"/>
  <c r="AA11" i="5"/>
  <c r="Y11" i="5"/>
  <c r="W11" i="5"/>
  <c r="U11" i="5"/>
  <c r="S11" i="5"/>
  <c r="Q11" i="5"/>
  <c r="O11" i="5"/>
  <c r="M11" i="5"/>
  <c r="K11" i="5"/>
  <c r="I11" i="5"/>
  <c r="G11" i="5"/>
  <c r="E11" i="5"/>
  <c r="C11" i="5"/>
  <c r="AA10" i="5"/>
  <c r="Y10" i="5"/>
  <c r="W10" i="5"/>
  <c r="U10" i="5"/>
  <c r="S10" i="5"/>
  <c r="Q10" i="5"/>
  <c r="O10" i="5"/>
  <c r="M10" i="5"/>
  <c r="K10" i="5"/>
  <c r="I10" i="5"/>
  <c r="G10" i="5"/>
  <c r="E10" i="5"/>
  <c r="C10" i="5"/>
  <c r="AA9" i="5"/>
  <c r="Y9" i="5"/>
  <c r="W9" i="5"/>
  <c r="U9" i="5"/>
  <c r="S9" i="5"/>
  <c r="Q9" i="5"/>
  <c r="O9" i="5"/>
  <c r="M9" i="5"/>
  <c r="K9" i="5"/>
  <c r="I9" i="5"/>
  <c r="G9" i="5"/>
  <c r="E9" i="5"/>
  <c r="C9" i="5"/>
  <c r="AA8" i="5"/>
  <c r="Y8" i="5"/>
  <c r="W8" i="5"/>
  <c r="U8" i="5"/>
  <c r="S8" i="5"/>
  <c r="Q8" i="5"/>
  <c r="O8" i="5"/>
  <c r="M8" i="5"/>
  <c r="K8" i="5"/>
  <c r="I8" i="5"/>
  <c r="G8" i="5"/>
  <c r="E8" i="5"/>
  <c r="C8" i="5"/>
  <c r="AA7" i="5"/>
  <c r="Y7" i="5"/>
  <c r="Y7" i="10" s="1"/>
  <c r="W7" i="5"/>
  <c r="W7" i="10" s="1"/>
  <c r="U7" i="5"/>
  <c r="S7" i="5"/>
  <c r="Q7" i="5"/>
  <c r="Q7" i="10" s="1"/>
  <c r="O7" i="5"/>
  <c r="M7" i="5"/>
  <c r="K7" i="5"/>
  <c r="I7" i="5"/>
  <c r="I7" i="10" s="1"/>
  <c r="G7" i="5"/>
  <c r="E7" i="5"/>
  <c r="C7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746" i="1"/>
  <c r="D30" i="11" s="1"/>
  <c r="C32" i="1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5" i="1" s="1"/>
  <c r="C653" i="1"/>
  <c r="BK638" i="1" s="1"/>
  <c r="D653" i="1"/>
  <c r="BL632" i="1" s="1"/>
  <c r="E653" i="1"/>
  <c r="BM636" i="1" s="1"/>
  <c r="F653" i="1"/>
  <c r="BN638" i="1" s="1"/>
  <c r="G653" i="1"/>
  <c r="BO630" i="1" s="1"/>
  <c r="H653" i="1"/>
  <c r="BP645" i="1" s="1"/>
  <c r="I653" i="1"/>
  <c r="BQ646" i="1" s="1"/>
  <c r="J653" i="1"/>
  <c r="BR650" i="1" s="1"/>
  <c r="K653" i="1"/>
  <c r="L653" i="1"/>
  <c r="BT639" i="1" s="1"/>
  <c r="M653" i="1"/>
  <c r="BU652" i="1" s="1"/>
  <c r="N653" i="1"/>
  <c r="BV637" i="1" s="1"/>
  <c r="O653" i="1"/>
  <c r="BW632" i="1" s="1"/>
  <c r="P653" i="1"/>
  <c r="BX649" i="1" s="1"/>
  <c r="Q653" i="1"/>
  <c r="BY633" i="1" s="1"/>
  <c r="R653" i="1"/>
  <c r="BZ636" i="1" s="1"/>
  <c r="S653" i="1"/>
  <c r="CA634" i="1" s="1"/>
  <c r="T653" i="1"/>
  <c r="CB630" i="1" s="1"/>
  <c r="U653" i="1"/>
  <c r="CC636" i="1" s="1"/>
  <c r="V653" i="1"/>
  <c r="CD637" i="1" s="1"/>
  <c r="W653" i="1"/>
  <c r="CE638" i="1" s="1"/>
  <c r="X653" i="1"/>
  <c r="CF636" i="1" s="1"/>
  <c r="Y653" i="1"/>
  <c r="CG638" i="1" s="1"/>
  <c r="Z653" i="1"/>
  <c r="CH645" i="1" s="1"/>
  <c r="AA653" i="1"/>
  <c r="CI640" i="1" s="1"/>
  <c r="AC15" i="8"/>
  <c r="F60" i="8"/>
  <c r="I60" i="8"/>
  <c r="J60" i="8"/>
  <c r="K60" i="8"/>
  <c r="M60" i="8"/>
  <c r="Q60" i="8"/>
  <c r="R60" i="8"/>
  <c r="U60" i="8"/>
  <c r="V60" i="8"/>
  <c r="Z60" i="8"/>
  <c r="AA60" i="8"/>
  <c r="F61" i="8"/>
  <c r="I61" i="8"/>
  <c r="L61" i="8"/>
  <c r="M61" i="8"/>
  <c r="P61" i="8"/>
  <c r="Q61" i="8"/>
  <c r="R61" i="8"/>
  <c r="U61" i="8"/>
  <c r="V61" i="8"/>
  <c r="W61" i="8"/>
  <c r="X61" i="8"/>
  <c r="D62" i="8"/>
  <c r="G62" i="8"/>
  <c r="H30" i="10"/>
  <c r="H62" i="10" s="1"/>
  <c r="L62" i="8"/>
  <c r="M62" i="8"/>
  <c r="P30" i="10"/>
  <c r="P62" i="10" s="1"/>
  <c r="S62" i="8"/>
  <c r="T62" i="8"/>
  <c r="W62" i="8"/>
  <c r="X62" i="8"/>
  <c r="AA62" i="8"/>
  <c r="B60" i="8"/>
  <c r="R7" i="10"/>
  <c r="C60" i="9"/>
  <c r="D60" i="9"/>
  <c r="F60" i="9"/>
  <c r="G60" i="9"/>
  <c r="I60" i="9"/>
  <c r="J60" i="9"/>
  <c r="K60" i="9"/>
  <c r="L60" i="9"/>
  <c r="M60" i="9"/>
  <c r="N60" i="9"/>
  <c r="O60" i="9"/>
  <c r="Q60" i="9"/>
  <c r="R60" i="9"/>
  <c r="S60" i="9"/>
  <c r="T60" i="9"/>
  <c r="U60" i="9"/>
  <c r="V60" i="9"/>
  <c r="W60" i="9"/>
  <c r="X60" i="9"/>
  <c r="Y60" i="9"/>
  <c r="C61" i="9"/>
  <c r="F61" i="9"/>
  <c r="G61" i="9"/>
  <c r="H61" i="9"/>
  <c r="I61" i="9"/>
  <c r="J61" i="9"/>
  <c r="K61" i="9"/>
  <c r="L61" i="9"/>
  <c r="M61" i="9"/>
  <c r="N61" i="9"/>
  <c r="P61" i="9"/>
  <c r="R61" i="9"/>
  <c r="S61" i="9"/>
  <c r="T61" i="9"/>
  <c r="V61" i="9"/>
  <c r="Y61" i="9"/>
  <c r="D62" i="9"/>
  <c r="E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X62" i="9"/>
  <c r="Y62" i="9"/>
  <c r="B60" i="9"/>
  <c r="B61" i="9"/>
  <c r="B62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8" i="1" s="1"/>
  <c r="Z963" i="1"/>
  <c r="Y963" i="1"/>
  <c r="CG958" i="1" s="1"/>
  <c r="X963" i="1"/>
  <c r="W963" i="1"/>
  <c r="CE960" i="1" s="1"/>
  <c r="V963" i="1"/>
  <c r="U963" i="1"/>
  <c r="CC951" i="1" s="1"/>
  <c r="T963" i="1"/>
  <c r="CB961" i="1" s="1"/>
  <c r="S963" i="1"/>
  <c r="R963" i="1"/>
  <c r="Q963" i="1"/>
  <c r="BY958" i="1" s="1"/>
  <c r="P963" i="1"/>
  <c r="O963" i="1"/>
  <c r="N963" i="1"/>
  <c r="M963" i="1"/>
  <c r="BU951" i="1" s="1"/>
  <c r="L963" i="1"/>
  <c r="BT943" i="1" s="1"/>
  <c r="K963" i="1"/>
  <c r="J963" i="1"/>
  <c r="I963" i="1"/>
  <c r="BQ947" i="1" s="1"/>
  <c r="H963" i="1"/>
  <c r="BP943" i="1" s="1"/>
  <c r="G963" i="1"/>
  <c r="F963" i="1"/>
  <c r="E963" i="1"/>
  <c r="BM948" i="1" s="1"/>
  <c r="D963" i="1"/>
  <c r="C963" i="1"/>
  <c r="BK955" i="1" s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 s="1"/>
  <c r="Z932" i="1"/>
  <c r="Y932" i="1"/>
  <c r="CG921" i="1" s="1"/>
  <c r="X932" i="1"/>
  <c r="W932" i="1"/>
  <c r="V932" i="1"/>
  <c r="U932" i="1"/>
  <c r="T932" i="1"/>
  <c r="CB911" i="1" s="1"/>
  <c r="S932" i="1"/>
  <c r="R932" i="1"/>
  <c r="BZ912" i="1" s="1"/>
  <c r="Q932" i="1"/>
  <c r="P932" i="1"/>
  <c r="O932" i="1"/>
  <c r="N932" i="1"/>
  <c r="BV914" i="1" s="1"/>
  <c r="M932" i="1"/>
  <c r="L932" i="1"/>
  <c r="BT912" i="1" s="1"/>
  <c r="K932" i="1"/>
  <c r="BS922" i="1" s="1"/>
  <c r="J932" i="1"/>
  <c r="I932" i="1"/>
  <c r="H932" i="1"/>
  <c r="BP920" i="1" s="1"/>
  <c r="G932" i="1"/>
  <c r="F932" i="1"/>
  <c r="BN911" i="1" s="1"/>
  <c r="E932" i="1"/>
  <c r="D932" i="1"/>
  <c r="BL926" i="1" s="1"/>
  <c r="C932" i="1"/>
  <c r="B932" i="1"/>
  <c r="BJ916" i="1" s="1"/>
  <c r="AA901" i="1"/>
  <c r="CI885" i="1" s="1"/>
  <c r="Z901" i="1"/>
  <c r="CH896" i="1" s="1"/>
  <c r="Y901" i="1"/>
  <c r="X901" i="1"/>
  <c r="CF879" i="1" s="1"/>
  <c r="W901" i="1"/>
  <c r="CE880" i="1" s="1"/>
  <c r="V901" i="1"/>
  <c r="CD877" i="1" s="1"/>
  <c r="U901" i="1"/>
  <c r="T901" i="1"/>
  <c r="CB882" i="1" s="1"/>
  <c r="S901" i="1"/>
  <c r="CA891" i="1" s="1"/>
  <c r="R901" i="1"/>
  <c r="BZ880" i="1" s="1"/>
  <c r="Q901" i="1"/>
  <c r="P901" i="1"/>
  <c r="BX899" i="1" s="1"/>
  <c r="O901" i="1"/>
  <c r="BW878" i="1" s="1"/>
  <c r="N901" i="1"/>
  <c r="BV899" i="1" s="1"/>
  <c r="M901" i="1"/>
  <c r="L901" i="1"/>
  <c r="K901" i="1"/>
  <c r="BS895" i="1" s="1"/>
  <c r="J901" i="1"/>
  <c r="BR892" i="1" s="1"/>
  <c r="I901" i="1"/>
  <c r="H901" i="1"/>
  <c r="BP891" i="1" s="1"/>
  <c r="G901" i="1"/>
  <c r="BO892" i="1" s="1"/>
  <c r="F901" i="1"/>
  <c r="BN889" i="1" s="1"/>
  <c r="E901" i="1"/>
  <c r="D901" i="1"/>
  <c r="C901" i="1"/>
  <c r="B901" i="1"/>
  <c r="BJ880" i="1" s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CI860" i="1" s="1"/>
  <c r="Z870" i="1"/>
  <c r="Y870" i="1"/>
  <c r="X870" i="1"/>
  <c r="W870" i="1"/>
  <c r="CE852" i="1" s="1"/>
  <c r="V870" i="1"/>
  <c r="CD851" i="1" s="1"/>
  <c r="U870" i="1"/>
  <c r="CC868" i="1" s="1"/>
  <c r="T870" i="1"/>
  <c r="S870" i="1"/>
  <c r="CA857" i="1" s="1"/>
  <c r="R870" i="1"/>
  <c r="Q870" i="1"/>
  <c r="P870" i="1"/>
  <c r="BX851" i="1" s="1"/>
  <c r="O870" i="1"/>
  <c r="N870" i="1"/>
  <c r="BV860" i="1" s="1"/>
  <c r="M870" i="1"/>
  <c r="BU861" i="1" s="1"/>
  <c r="L870" i="1"/>
  <c r="K870" i="1"/>
  <c r="BS846" i="1" s="1"/>
  <c r="J870" i="1"/>
  <c r="I870" i="1"/>
  <c r="H870" i="1"/>
  <c r="G870" i="1"/>
  <c r="BO847" i="1" s="1"/>
  <c r="F870" i="1"/>
  <c r="BN850" i="1" s="1"/>
  <c r="E870" i="1"/>
  <c r="BM869" i="1" s="1"/>
  <c r="D870" i="1"/>
  <c r="C870" i="1"/>
  <c r="BK865" i="1" s="1"/>
  <c r="B870" i="1"/>
  <c r="AA839" i="1"/>
  <c r="CI825" i="1" s="1"/>
  <c r="Z839" i="1"/>
  <c r="CH826" i="1" s="1"/>
  <c r="Y839" i="1"/>
  <c r="X839" i="1"/>
  <c r="W839" i="1"/>
  <c r="V839" i="1"/>
  <c r="CD830" i="1" s="1"/>
  <c r="U839" i="1"/>
  <c r="T839" i="1"/>
  <c r="S839" i="1"/>
  <c r="CA820" i="1" s="1"/>
  <c r="R839" i="1"/>
  <c r="BZ834" i="1" s="1"/>
  <c r="Q839" i="1"/>
  <c r="P839" i="1"/>
  <c r="O839" i="1"/>
  <c r="N839" i="1"/>
  <c r="M839" i="1"/>
  <c r="BU820" i="1" s="1"/>
  <c r="L839" i="1"/>
  <c r="BT831" i="1" s="1"/>
  <c r="K839" i="1"/>
  <c r="BS834" i="1" s="1"/>
  <c r="J839" i="1"/>
  <c r="I839" i="1"/>
  <c r="H839" i="1"/>
  <c r="G839" i="1"/>
  <c r="BO816" i="1" s="1"/>
  <c r="F839" i="1"/>
  <c r="E839" i="1"/>
  <c r="BM831" i="1" s="1"/>
  <c r="D839" i="1"/>
  <c r="C839" i="1"/>
  <c r="BK816" i="1" s="1"/>
  <c r="B839" i="1"/>
  <c r="AA808" i="1"/>
  <c r="CI800" i="1" s="1"/>
  <c r="Z808" i="1"/>
  <c r="Y808" i="1"/>
  <c r="CG804" i="1" s="1"/>
  <c r="X808" i="1"/>
  <c r="W808" i="1"/>
  <c r="CE794" i="1" s="1"/>
  <c r="V808" i="1"/>
  <c r="U808" i="1"/>
  <c r="CC784" i="1" s="1"/>
  <c r="T808" i="1"/>
  <c r="S808" i="1"/>
  <c r="R808" i="1"/>
  <c r="Q808" i="1"/>
  <c r="BY784" i="1" s="1"/>
  <c r="P808" i="1"/>
  <c r="O808" i="1"/>
  <c r="BW794" i="1" s="1"/>
  <c r="N808" i="1"/>
  <c r="M808" i="1"/>
  <c r="BU796" i="1" s="1"/>
  <c r="L808" i="1"/>
  <c r="K808" i="1"/>
  <c r="BS786" i="1" s="1"/>
  <c r="J808" i="1"/>
  <c r="I808" i="1"/>
  <c r="BQ786" i="1" s="1"/>
  <c r="H808" i="1"/>
  <c r="G808" i="1"/>
  <c r="BO791" i="1" s="1"/>
  <c r="F808" i="1"/>
  <c r="E808" i="1"/>
  <c r="D808" i="1"/>
  <c r="C808" i="1"/>
  <c r="BK805" i="1" s="1"/>
  <c r="B808" i="1"/>
  <c r="AA777" i="1"/>
  <c r="CI756" i="1" s="1"/>
  <c r="Z777" i="1"/>
  <c r="Y777" i="1"/>
  <c r="X777" i="1"/>
  <c r="W777" i="1"/>
  <c r="CE772" i="1" s="1"/>
  <c r="V777" i="1"/>
  <c r="U777" i="1"/>
  <c r="CC763" i="1" s="1"/>
  <c r="T777" i="1"/>
  <c r="S777" i="1"/>
  <c r="CA767" i="1" s="1"/>
  <c r="R777" i="1"/>
  <c r="Q777" i="1"/>
  <c r="P777" i="1"/>
  <c r="BX765" i="1" s="1"/>
  <c r="O777" i="1"/>
  <c r="BW766" i="1" s="1"/>
  <c r="N777" i="1"/>
  <c r="BV758" i="1" s="1"/>
  <c r="M777" i="1"/>
  <c r="BU755" i="1" s="1"/>
  <c r="L777" i="1"/>
  <c r="K777" i="1"/>
  <c r="BS774" i="1" s="1"/>
  <c r="J777" i="1"/>
  <c r="BR754" i="1" s="1"/>
  <c r="I777" i="1"/>
  <c r="H777" i="1"/>
  <c r="G777" i="1"/>
  <c r="F777" i="1"/>
  <c r="E777" i="1"/>
  <c r="BM776" i="1" s="1"/>
  <c r="D777" i="1"/>
  <c r="C777" i="1"/>
  <c r="BK757" i="1" s="1"/>
  <c r="B777" i="1"/>
  <c r="BJ775" i="1" s="1"/>
  <c r="AA746" i="1"/>
  <c r="Z746" i="1"/>
  <c r="CH735" i="1" s="1"/>
  <c r="Y746" i="1"/>
  <c r="CG744" i="1" s="1"/>
  <c r="X746" i="1"/>
  <c r="W746" i="1"/>
  <c r="CE723" i="1" s="1"/>
  <c r="V746" i="1"/>
  <c r="CD739" i="1" s="1"/>
  <c r="U746" i="1"/>
  <c r="CC731" i="1" s="1"/>
  <c r="T746" i="1"/>
  <c r="CB739" i="1" s="1"/>
  <c r="S746" i="1"/>
  <c r="CA733" i="1" s="1"/>
  <c r="R746" i="1"/>
  <c r="BZ735" i="1" s="1"/>
  <c r="Q746" i="1"/>
  <c r="BY722" i="1" s="1"/>
  <c r="P746" i="1"/>
  <c r="BX736" i="1" s="1"/>
  <c r="O746" i="1"/>
  <c r="BW729" i="1" s="1"/>
  <c r="N746" i="1"/>
  <c r="BV733" i="1" s="1"/>
  <c r="M746" i="1"/>
  <c r="L746" i="1"/>
  <c r="BT722" i="1" s="1"/>
  <c r="K746" i="1"/>
  <c r="J746" i="1"/>
  <c r="BR725" i="1" s="1"/>
  <c r="I746" i="1"/>
  <c r="BQ744" i="1" s="1"/>
  <c r="H746" i="1"/>
  <c r="G746" i="1"/>
  <c r="F746" i="1"/>
  <c r="BN727" i="1" s="1"/>
  <c r="E746" i="1"/>
  <c r="D746" i="1"/>
  <c r="BL736" i="1" s="1"/>
  <c r="C746" i="1"/>
  <c r="BK732" i="1" s="1"/>
  <c r="B746" i="1"/>
  <c r="BJ740" i="1" s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709" i="1" s="1"/>
  <c r="Z715" i="1"/>
  <c r="CH698" i="1" s="1"/>
  <c r="Y715" i="1"/>
  <c r="CG698" i="1" s="1"/>
  <c r="X715" i="1"/>
  <c r="W715" i="1"/>
  <c r="CE695" i="1" s="1"/>
  <c r="V715" i="1"/>
  <c r="U715" i="1"/>
  <c r="CC700" i="1" s="1"/>
  <c r="T715" i="1"/>
  <c r="CB714" i="1" s="1"/>
  <c r="S715" i="1"/>
  <c r="R715" i="1"/>
  <c r="BZ699" i="1" s="1"/>
  <c r="Q715" i="1"/>
  <c r="BY700" i="1" s="1"/>
  <c r="P715" i="1"/>
  <c r="BX714" i="1" s="1"/>
  <c r="O715" i="1"/>
  <c r="N715" i="1"/>
  <c r="BV712" i="1" s="1"/>
  <c r="M715" i="1"/>
  <c r="BU707" i="1" s="1"/>
  <c r="L715" i="1"/>
  <c r="BT714" i="1" s="1"/>
  <c r="K715" i="1"/>
  <c r="BS703" i="1" s="1"/>
  <c r="J715" i="1"/>
  <c r="I715" i="1"/>
  <c r="BQ707" i="1" s="1"/>
  <c r="H715" i="1"/>
  <c r="G715" i="1"/>
  <c r="F715" i="1"/>
  <c r="BN713" i="1" s="1"/>
  <c r="E715" i="1"/>
  <c r="BM711" i="1" s="1"/>
  <c r="D715" i="1"/>
  <c r="BL714" i="1" s="1"/>
  <c r="C715" i="1"/>
  <c r="B715" i="1"/>
  <c r="BJ691" i="1" s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64" i="1" s="1"/>
  <c r="Z684" i="1"/>
  <c r="Y684" i="1"/>
  <c r="CG665" i="1" s="1"/>
  <c r="X684" i="1"/>
  <c r="W684" i="1"/>
  <c r="CE680" i="1" s="1"/>
  <c r="V684" i="1"/>
  <c r="U684" i="1"/>
  <c r="CC673" i="1" s="1"/>
  <c r="T684" i="1"/>
  <c r="CB666" i="1" s="1"/>
  <c r="S684" i="1"/>
  <c r="CA675" i="1" s="1"/>
  <c r="R684" i="1"/>
  <c r="BZ678" i="1" s="1"/>
  <c r="Q684" i="1"/>
  <c r="BY669" i="1" s="1"/>
  <c r="P684" i="1"/>
  <c r="BX670" i="1" s="1"/>
  <c r="O684" i="1"/>
  <c r="BW677" i="1" s="1"/>
  <c r="N684" i="1"/>
  <c r="M684" i="1"/>
  <c r="L684" i="1"/>
  <c r="BT677" i="1" s="1"/>
  <c r="K684" i="1"/>
  <c r="BS669" i="1" s="1"/>
  <c r="J684" i="1"/>
  <c r="BR681" i="1" s="1"/>
  <c r="I684" i="1"/>
  <c r="BQ673" i="1" s="1"/>
  <c r="H684" i="1"/>
  <c r="BP661" i="1" s="1"/>
  <c r="G684" i="1"/>
  <c r="BO682" i="1" s="1"/>
  <c r="F684" i="1"/>
  <c r="BN666" i="1" s="1"/>
  <c r="E684" i="1"/>
  <c r="BM671" i="1" s="1"/>
  <c r="D684" i="1"/>
  <c r="C684" i="1"/>
  <c r="BK663" i="1" s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CH620" i="1" s="1"/>
  <c r="Y622" i="1"/>
  <c r="CG620" i="1" s="1"/>
  <c r="X622" i="1"/>
  <c r="W622" i="1"/>
  <c r="CE613" i="1" s="1"/>
  <c r="V622" i="1"/>
  <c r="U622" i="1"/>
  <c r="CC604" i="1" s="1"/>
  <c r="T622" i="1"/>
  <c r="S622" i="1"/>
  <c r="R622" i="1"/>
  <c r="Q622" i="1"/>
  <c r="BY621" i="1" s="1"/>
  <c r="P622" i="1"/>
  <c r="O622" i="1"/>
  <c r="BW609" i="1" s="1"/>
  <c r="N622" i="1"/>
  <c r="M622" i="1"/>
  <c r="L622" i="1"/>
  <c r="K622" i="1"/>
  <c r="BS610" i="1" s="1"/>
  <c r="J622" i="1"/>
  <c r="BR608" i="1" s="1"/>
  <c r="I622" i="1"/>
  <c r="BQ598" i="1" s="1"/>
  <c r="H622" i="1"/>
  <c r="G622" i="1"/>
  <c r="BO614" i="1" s="1"/>
  <c r="F622" i="1"/>
  <c r="BN607" i="1" s="1"/>
  <c r="E622" i="1"/>
  <c r="D622" i="1"/>
  <c r="BL619" i="1" s="1"/>
  <c r="C622" i="1"/>
  <c r="BK601" i="1" s="1"/>
  <c r="B622" i="1"/>
  <c r="BJ598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CI586" i="1" s="1"/>
  <c r="Z591" i="1"/>
  <c r="Y591" i="1"/>
  <c r="CG575" i="1" s="1"/>
  <c r="X591" i="1"/>
  <c r="W591" i="1"/>
  <c r="CE583" i="1" s="1"/>
  <c r="V591" i="1"/>
  <c r="CD567" i="1" s="1"/>
  <c r="U591" i="1"/>
  <c r="CC568" i="1" s="1"/>
  <c r="T591" i="1"/>
  <c r="S591" i="1"/>
  <c r="CA590" i="1" s="1"/>
  <c r="R591" i="1"/>
  <c r="Q591" i="1"/>
  <c r="P591" i="1"/>
  <c r="O591" i="1"/>
  <c r="BW589" i="1" s="1"/>
  <c r="N591" i="1"/>
  <c r="BV569" i="1" s="1"/>
  <c r="M591" i="1"/>
  <c r="BU580" i="1" s="1"/>
  <c r="L591" i="1"/>
  <c r="BT590" i="1" s="1"/>
  <c r="K591" i="1"/>
  <c r="BS589" i="1" s="1"/>
  <c r="J591" i="1"/>
  <c r="BR582" i="1" s="1"/>
  <c r="I591" i="1"/>
  <c r="H591" i="1"/>
  <c r="G591" i="1"/>
  <c r="BO589" i="1" s="1"/>
  <c r="F591" i="1"/>
  <c r="BN567" i="1" s="1"/>
  <c r="E591" i="1"/>
  <c r="BM568" i="1" s="1"/>
  <c r="D591" i="1"/>
  <c r="C591" i="1"/>
  <c r="BK577" i="1" s="1"/>
  <c r="B591" i="1"/>
  <c r="BJ58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CH550" i="1" s="1"/>
  <c r="Y560" i="1"/>
  <c r="X560" i="1"/>
  <c r="CF540" i="1" s="1"/>
  <c r="W560" i="1"/>
  <c r="V560" i="1"/>
  <c r="CD549" i="1" s="1"/>
  <c r="U560" i="1"/>
  <c r="CC551" i="1" s="1"/>
  <c r="T560" i="1"/>
  <c r="S560" i="1"/>
  <c r="R560" i="1"/>
  <c r="BZ548" i="1" s="1"/>
  <c r="Q560" i="1"/>
  <c r="BY551" i="1" s="1"/>
  <c r="P560" i="1"/>
  <c r="BX544" i="1" s="1"/>
  <c r="O560" i="1"/>
  <c r="N560" i="1"/>
  <c r="BV549" i="1" s="1"/>
  <c r="M560" i="1"/>
  <c r="BU539" i="1" s="1"/>
  <c r="L560" i="1"/>
  <c r="BT555" i="1" s="1"/>
  <c r="K560" i="1"/>
  <c r="J560" i="1"/>
  <c r="BR550" i="1" s="1"/>
  <c r="I560" i="1"/>
  <c r="H560" i="1"/>
  <c r="G560" i="1"/>
  <c r="F560" i="1"/>
  <c r="BN549" i="1" s="1"/>
  <c r="E560" i="1"/>
  <c r="D560" i="1"/>
  <c r="C560" i="1"/>
  <c r="B560" i="1"/>
  <c r="BJ54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CG515" i="1" s="1"/>
  <c r="X529" i="1"/>
  <c r="W529" i="1"/>
  <c r="CE527" i="1" s="1"/>
  <c r="V529" i="1"/>
  <c r="CD520" i="1" s="1"/>
  <c r="U529" i="1"/>
  <c r="CC507" i="1" s="1"/>
  <c r="T529" i="1"/>
  <c r="CB520" i="1" s="1"/>
  <c r="S529" i="1"/>
  <c r="R529" i="1"/>
  <c r="BZ513" i="1" s="1"/>
  <c r="Q529" i="1"/>
  <c r="BY515" i="1" s="1"/>
  <c r="P529" i="1"/>
  <c r="O529" i="1"/>
  <c r="N529" i="1"/>
  <c r="M529" i="1"/>
  <c r="BU507" i="1" s="1"/>
  <c r="L529" i="1"/>
  <c r="BT518" i="1" s="1"/>
  <c r="K529" i="1"/>
  <c r="J529" i="1"/>
  <c r="BR521" i="1" s="1"/>
  <c r="I529" i="1"/>
  <c r="BQ515" i="1" s="1"/>
  <c r="H529" i="1"/>
  <c r="G529" i="1"/>
  <c r="F529" i="1"/>
  <c r="BN524" i="1" s="1"/>
  <c r="E529" i="1"/>
  <c r="BM523" i="1" s="1"/>
  <c r="D529" i="1"/>
  <c r="BL520" i="1" s="1"/>
  <c r="C529" i="1"/>
  <c r="B529" i="1"/>
  <c r="BJ526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93" i="1" s="1"/>
  <c r="Z498" i="1"/>
  <c r="CH491" i="1" s="1"/>
  <c r="Y498" i="1"/>
  <c r="CG476" i="1" s="1"/>
  <c r="X498" i="1"/>
  <c r="CF481" i="1" s="1"/>
  <c r="W498" i="1"/>
  <c r="CE480" i="1" s="1"/>
  <c r="V498" i="1"/>
  <c r="U498" i="1"/>
  <c r="T498" i="1"/>
  <c r="CB488" i="1" s="1"/>
  <c r="S498" i="1"/>
  <c r="CA494" i="1" s="1"/>
  <c r="R498" i="1"/>
  <c r="Q498" i="1"/>
  <c r="P498" i="1"/>
  <c r="BX484" i="1" s="1"/>
  <c r="O498" i="1"/>
  <c r="BW485" i="1" s="1"/>
  <c r="N498" i="1"/>
  <c r="M498" i="1"/>
  <c r="BU487" i="1" s="1"/>
  <c r="L498" i="1"/>
  <c r="BT476" i="1" s="1"/>
  <c r="K498" i="1"/>
  <c r="BS491" i="1" s="1"/>
  <c r="J498" i="1"/>
  <c r="BR479" i="1" s="1"/>
  <c r="I498" i="1"/>
  <c r="H498" i="1"/>
  <c r="BP478" i="1" s="1"/>
  <c r="G498" i="1"/>
  <c r="BO474" i="1" s="1"/>
  <c r="F498" i="1"/>
  <c r="BN474" i="1" s="1"/>
  <c r="E498" i="1"/>
  <c r="D498" i="1"/>
  <c r="BL482" i="1" s="1"/>
  <c r="C498" i="1"/>
  <c r="BK476" i="1" s="1"/>
  <c r="B498" i="1"/>
  <c r="W62" i="9"/>
  <c r="F62" i="9"/>
  <c r="W61" i="9"/>
  <c r="U61" i="9"/>
  <c r="Q61" i="9"/>
  <c r="O61" i="9"/>
  <c r="E61" i="9"/>
  <c r="P60" i="9"/>
  <c r="H60" i="9"/>
  <c r="AC402" i="1"/>
  <c r="AC340" i="1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381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BK302" i="1" s="1"/>
  <c r="D312" i="1"/>
  <c r="BL307" i="1" s="1"/>
  <c r="E312" i="1"/>
  <c r="F312" i="1"/>
  <c r="G312" i="1"/>
  <c r="H312" i="1"/>
  <c r="I312" i="1"/>
  <c r="J312" i="1"/>
  <c r="BR310" i="1" s="1"/>
  <c r="K312" i="1"/>
  <c r="L312" i="1"/>
  <c r="M312" i="1"/>
  <c r="N312" i="1"/>
  <c r="BV296" i="1" s="1"/>
  <c r="O312" i="1"/>
  <c r="P312" i="1"/>
  <c r="Q312" i="1"/>
  <c r="R312" i="1"/>
  <c r="BZ306" i="1" s="1"/>
  <c r="S312" i="1"/>
  <c r="T312" i="1"/>
  <c r="U312" i="1"/>
  <c r="V312" i="1"/>
  <c r="CD298" i="1" s="1"/>
  <c r="W312" i="1"/>
  <c r="X312" i="1"/>
  <c r="Y312" i="1"/>
  <c r="CG303" i="1" s="1"/>
  <c r="Z312" i="1"/>
  <c r="CH300" i="1" s="1"/>
  <c r="AA312" i="1"/>
  <c r="X7" i="10"/>
  <c r="O7" i="10"/>
  <c r="G7" i="10"/>
  <c r="Y62" i="8"/>
  <c r="V62" i="8"/>
  <c r="U62" i="8"/>
  <c r="R62" i="8"/>
  <c r="Q62" i="8"/>
  <c r="P62" i="8"/>
  <c r="J62" i="8"/>
  <c r="E62" i="8"/>
  <c r="B62" i="8"/>
  <c r="Z61" i="8"/>
  <c r="Y61" i="8"/>
  <c r="S61" i="8"/>
  <c r="O61" i="8"/>
  <c r="N61" i="8"/>
  <c r="K61" i="8"/>
  <c r="J61" i="8"/>
  <c r="G61" i="8"/>
  <c r="C61" i="8"/>
  <c r="B61" i="8"/>
  <c r="X60" i="8"/>
  <c r="W60" i="8"/>
  <c r="T60" i="8"/>
  <c r="S60" i="8"/>
  <c r="P60" i="8"/>
  <c r="O60" i="8"/>
  <c r="N60" i="8"/>
  <c r="L60" i="8"/>
  <c r="H60" i="8"/>
  <c r="G60" i="8"/>
  <c r="D60" i="8"/>
  <c r="C60" i="8"/>
  <c r="Z62" i="8"/>
  <c r="O62" i="8"/>
  <c r="C62" i="8"/>
  <c r="Y60" i="8"/>
  <c r="E30" i="10"/>
  <c r="E62" i="10" s="1"/>
  <c r="M30" i="10"/>
  <c r="M62" i="10" s="1"/>
  <c r="B30" i="10"/>
  <c r="B62" i="10" s="1"/>
  <c r="Q29" i="10"/>
  <c r="Q61" i="10" s="1"/>
  <c r="Z29" i="10"/>
  <c r="Z61" i="10" s="1"/>
  <c r="CB633" i="1"/>
  <c r="BP638" i="1"/>
  <c r="AA405" i="1"/>
  <c r="CI402" i="1" s="1"/>
  <c r="Z405" i="1"/>
  <c r="Y405" i="1"/>
  <c r="X405" i="1"/>
  <c r="CF400" i="1" s="1"/>
  <c r="W405" i="1"/>
  <c r="CE389" i="1" s="1"/>
  <c r="V405" i="1"/>
  <c r="U405" i="1"/>
  <c r="CC397" i="1" s="1"/>
  <c r="T405" i="1"/>
  <c r="CB396" i="1" s="1"/>
  <c r="S405" i="1"/>
  <c r="CA400" i="1" s="1"/>
  <c r="R405" i="1"/>
  <c r="Q405" i="1"/>
  <c r="BY400" i="1" s="1"/>
  <c r="P405" i="1"/>
  <c r="BX398" i="1" s="1"/>
  <c r="O405" i="1"/>
  <c r="BW385" i="1"/>
  <c r="N405" i="1"/>
  <c r="M405" i="1"/>
  <c r="L405" i="1"/>
  <c r="K405" i="1"/>
  <c r="J405" i="1"/>
  <c r="I405" i="1"/>
  <c r="BQ400" i="1" s="1"/>
  <c r="H405" i="1"/>
  <c r="G405" i="1"/>
  <c r="F405" i="1"/>
  <c r="E405" i="1"/>
  <c r="BM397" i="1" s="1"/>
  <c r="D405" i="1"/>
  <c r="C405" i="1"/>
  <c r="B405" i="1"/>
  <c r="BX909" i="1"/>
  <c r="B219" i="1"/>
  <c r="BJ216" i="1" s="1"/>
  <c r="C219" i="1"/>
  <c r="D219" i="1"/>
  <c r="E219" i="1"/>
  <c r="F219" i="1"/>
  <c r="BN213" i="1" s="1"/>
  <c r="G219" i="1"/>
  <c r="H219" i="1"/>
  <c r="I219" i="1"/>
  <c r="BQ196" i="1" s="1"/>
  <c r="J219" i="1"/>
  <c r="BR202" i="1" s="1"/>
  <c r="K219" i="1"/>
  <c r="L219" i="1"/>
  <c r="M219" i="1"/>
  <c r="BU209" i="1" s="1"/>
  <c r="N219" i="1"/>
  <c r="BV206" i="1" s="1"/>
  <c r="O219" i="1"/>
  <c r="P219" i="1"/>
  <c r="Q219" i="1"/>
  <c r="BY201" i="1" s="1"/>
  <c r="R219" i="1"/>
  <c r="BZ200" i="1" s="1"/>
  <c r="S219" i="1"/>
  <c r="T219" i="1"/>
  <c r="U219" i="1"/>
  <c r="CC199" i="1" s="1"/>
  <c r="V219" i="1"/>
  <c r="W219" i="1"/>
  <c r="X219" i="1"/>
  <c r="CF215" i="1" s="1"/>
  <c r="Y219" i="1"/>
  <c r="CG196" i="1" s="1"/>
  <c r="Z219" i="1"/>
  <c r="AA219" i="1"/>
  <c r="CI206" i="1" s="1"/>
  <c r="CH960" i="1"/>
  <c r="CF943" i="1"/>
  <c r="CD960" i="1"/>
  <c r="BZ960" i="1"/>
  <c r="BX945" i="1"/>
  <c r="BV960" i="1"/>
  <c r="BR960" i="1"/>
  <c r="BN960" i="1"/>
  <c r="BL948" i="1"/>
  <c r="BJ960" i="1"/>
  <c r="CF925" i="1"/>
  <c r="CH859" i="1"/>
  <c r="CG862" i="1"/>
  <c r="BZ862" i="1"/>
  <c r="BY864" i="1"/>
  <c r="BR867" i="1"/>
  <c r="BQ867" i="1"/>
  <c r="BN859" i="1"/>
  <c r="BJ854" i="1"/>
  <c r="CF825" i="1"/>
  <c r="CE836" i="1"/>
  <c r="CB835" i="1"/>
  <c r="BX831" i="1"/>
  <c r="BW818" i="1"/>
  <c r="BP816" i="1"/>
  <c r="BL838" i="1"/>
  <c r="CH804" i="1"/>
  <c r="CD795" i="1"/>
  <c r="BZ806" i="1"/>
  <c r="BY800" i="1"/>
  <c r="BR804" i="1"/>
  <c r="BN795" i="1"/>
  <c r="BJ806" i="1"/>
  <c r="CB766" i="1"/>
  <c r="CA771" i="1"/>
  <c r="BT768" i="1"/>
  <c r="BL766" i="1"/>
  <c r="BU738" i="1"/>
  <c r="BP724" i="1"/>
  <c r="BN738" i="1"/>
  <c r="BM731" i="1"/>
  <c r="CF714" i="1"/>
  <c r="CC714" i="1"/>
  <c r="BP714" i="1"/>
  <c r="CI670" i="1"/>
  <c r="BS663" i="1"/>
  <c r="CF620" i="1"/>
  <c r="CB619" i="1"/>
  <c r="BX618" i="1"/>
  <c r="BT621" i="1"/>
  <c r="BP620" i="1"/>
  <c r="BO613" i="1"/>
  <c r="CH578" i="1"/>
  <c r="CF589" i="1"/>
  <c r="CB572" i="1"/>
  <c r="BZ576" i="1"/>
  <c r="BX571" i="1"/>
  <c r="BP588" i="1"/>
  <c r="BL587" i="1"/>
  <c r="BK590" i="1"/>
  <c r="CI553" i="1"/>
  <c r="CG549" i="1"/>
  <c r="CE557" i="1"/>
  <c r="CC557" i="1"/>
  <c r="CA554" i="1"/>
  <c r="BW540" i="1"/>
  <c r="BS553" i="1"/>
  <c r="BQ556" i="1"/>
  <c r="BO540" i="1"/>
  <c r="BM555" i="1"/>
  <c r="BK554" i="1"/>
  <c r="CF517" i="1"/>
  <c r="BX519" i="1"/>
  <c r="BP517" i="1"/>
  <c r="CB486" i="1"/>
  <c r="BT491" i="1"/>
  <c r="AA467" i="1"/>
  <c r="Z467" i="1"/>
  <c r="CH461" i="1" s="1"/>
  <c r="Y467" i="1"/>
  <c r="X467" i="1"/>
  <c r="CF465" i="1"/>
  <c r="W467" i="1"/>
  <c r="V467" i="1"/>
  <c r="U467" i="1"/>
  <c r="CC443" i="1" s="1"/>
  <c r="T467" i="1"/>
  <c r="S467" i="1"/>
  <c r="R467" i="1"/>
  <c r="BZ464" i="1" s="1"/>
  <c r="Q467" i="1"/>
  <c r="P467" i="1"/>
  <c r="O467" i="1"/>
  <c r="N467" i="1"/>
  <c r="M467" i="1"/>
  <c r="BU449" i="1" s="1"/>
  <c r="L467" i="1"/>
  <c r="BT466" i="1" s="1"/>
  <c r="K467" i="1"/>
  <c r="BS455" i="1" s="1"/>
  <c r="J467" i="1"/>
  <c r="BR466" i="1" s="1"/>
  <c r="I467" i="1"/>
  <c r="H467" i="1"/>
  <c r="BP465" i="1" s="1"/>
  <c r="G467" i="1"/>
  <c r="F467" i="1"/>
  <c r="E467" i="1"/>
  <c r="BM449" i="1" s="1"/>
  <c r="D467" i="1"/>
  <c r="BL464" i="1" s="1"/>
  <c r="C467" i="1"/>
  <c r="BK452" i="1" s="1"/>
  <c r="B467" i="1"/>
  <c r="BJ454" i="1" s="1"/>
  <c r="AA436" i="1"/>
  <c r="CI431" i="1" s="1"/>
  <c r="Z436" i="1"/>
  <c r="Y436" i="1"/>
  <c r="X436" i="1"/>
  <c r="CF435" i="1" s="1"/>
  <c r="W436" i="1"/>
  <c r="CE430" i="1" s="1"/>
  <c r="V436" i="1"/>
  <c r="U436" i="1"/>
  <c r="CC414" i="1" s="1"/>
  <c r="T436" i="1"/>
  <c r="CB434" i="1" s="1"/>
  <c r="S436" i="1"/>
  <c r="R436" i="1"/>
  <c r="Q436" i="1"/>
  <c r="P436" i="1"/>
  <c r="BX427" i="1" s="1"/>
  <c r="O436" i="1"/>
  <c r="N436" i="1"/>
  <c r="M436" i="1"/>
  <c r="BU418" i="1" s="1"/>
  <c r="L436" i="1"/>
  <c r="BT419" i="1" s="1"/>
  <c r="K436" i="1"/>
  <c r="BS431" i="1" s="1"/>
  <c r="J436" i="1"/>
  <c r="I436" i="1"/>
  <c r="H436" i="1"/>
  <c r="BP418" i="1" s="1"/>
  <c r="G436" i="1"/>
  <c r="BO433" i="1" s="1"/>
  <c r="F436" i="1"/>
  <c r="BN420" i="1" s="1"/>
  <c r="E436" i="1"/>
  <c r="D436" i="1"/>
  <c r="BL431" i="1" s="1"/>
  <c r="C436" i="1"/>
  <c r="B436" i="1"/>
  <c r="BJ420" i="1" s="1"/>
  <c r="AA374" i="1"/>
  <c r="CI371" i="1" s="1"/>
  <c r="Z374" i="1"/>
  <c r="CH354" i="1" s="1"/>
  <c r="Y374" i="1"/>
  <c r="CG370" i="1" s="1"/>
  <c r="X374" i="1"/>
  <c r="CF365" i="1" s="1"/>
  <c r="W374" i="1"/>
  <c r="CE373" i="1" s="1"/>
  <c r="V374" i="1"/>
  <c r="CD368" i="1" s="1"/>
  <c r="U374" i="1"/>
  <c r="CC364" i="1" s="1"/>
  <c r="T374" i="1"/>
  <c r="CB350" i="1" s="1"/>
  <c r="S374" i="1"/>
  <c r="R374" i="1"/>
  <c r="Q374" i="1"/>
  <c r="BY372" i="1" s="1"/>
  <c r="P374" i="1"/>
  <c r="BX361" i="1" s="1"/>
  <c r="O374" i="1"/>
  <c r="BW357" i="1" s="1"/>
  <c r="N374" i="1"/>
  <c r="BV358" i="1" s="1"/>
  <c r="M374" i="1"/>
  <c r="BU362" i="1" s="1"/>
  <c r="L374" i="1"/>
  <c r="BT352" i="1" s="1"/>
  <c r="K374" i="1"/>
  <c r="BS368" i="1" s="1"/>
  <c r="J374" i="1"/>
  <c r="I374" i="1"/>
  <c r="BQ370" i="1" s="1"/>
  <c r="H374" i="1"/>
  <c r="BP368" i="1" s="1"/>
  <c r="G374" i="1"/>
  <c r="BO356" i="1" s="1"/>
  <c r="F374" i="1"/>
  <c r="BN350" i="1" s="1"/>
  <c r="E374" i="1"/>
  <c r="D374" i="1"/>
  <c r="BL371" i="1" s="1"/>
  <c r="C374" i="1"/>
  <c r="BK366" i="1" s="1"/>
  <c r="B374" i="1"/>
  <c r="AA343" i="1"/>
  <c r="CI337" i="1" s="1"/>
  <c r="Z343" i="1"/>
  <c r="CH341" i="1" s="1"/>
  <c r="Y343" i="1"/>
  <c r="CG324" i="1" s="1"/>
  <c r="X343" i="1"/>
  <c r="W343" i="1"/>
  <c r="CE332" i="1" s="1"/>
  <c r="V343" i="1"/>
  <c r="CD341" i="1" s="1"/>
  <c r="U343" i="1"/>
  <c r="CC333" i="1" s="1"/>
  <c r="T343" i="1"/>
  <c r="S343" i="1"/>
  <c r="CA341" i="1" s="1"/>
  <c r="R343" i="1"/>
  <c r="BZ330" i="1" s="1"/>
  <c r="Q343" i="1"/>
  <c r="BY326" i="1" s="1"/>
  <c r="P343" i="1"/>
  <c r="O343" i="1"/>
  <c r="BW338" i="1" s="1"/>
  <c r="N343" i="1"/>
  <c r="BV333" i="1" s="1"/>
  <c r="M343" i="1"/>
  <c r="L343" i="1"/>
  <c r="K343" i="1"/>
  <c r="BS342" i="1" s="1"/>
  <c r="J343" i="1"/>
  <c r="BR330" i="1" s="1"/>
  <c r="I343" i="1"/>
  <c r="H343" i="1"/>
  <c r="BP329" i="1" s="1"/>
  <c r="G343" i="1"/>
  <c r="BO339" i="1" s="1"/>
  <c r="F343" i="1"/>
  <c r="E343" i="1"/>
  <c r="BM322" i="1" s="1"/>
  <c r="D343" i="1"/>
  <c r="BL331" i="1" s="1"/>
  <c r="C343" i="1"/>
  <c r="BK335" i="1" s="1"/>
  <c r="B343" i="1"/>
  <c r="CI308" i="1"/>
  <c r="CF290" i="1"/>
  <c r="CE303" i="1"/>
  <c r="CB307" i="1"/>
  <c r="BZ311" i="1"/>
  <c r="BX297" i="1"/>
  <c r="BW305" i="1"/>
  <c r="BT305" i="1"/>
  <c r="BS292" i="1"/>
  <c r="BP290" i="1"/>
  <c r="BO311" i="1"/>
  <c r="B312" i="1"/>
  <c r="AA281" i="1"/>
  <c r="CI273" i="1" s="1"/>
  <c r="Z281" i="1"/>
  <c r="CH266" i="1" s="1"/>
  <c r="Y281" i="1"/>
  <c r="CG278" i="1" s="1"/>
  <c r="X281" i="1"/>
  <c r="W281" i="1"/>
  <c r="CE257" i="1" s="1"/>
  <c r="V281" i="1"/>
  <c r="U281" i="1"/>
  <c r="T281" i="1"/>
  <c r="S281" i="1"/>
  <c r="CA265" i="1" s="1"/>
  <c r="CA273" i="1"/>
  <c r="R281" i="1"/>
  <c r="Q281" i="1"/>
  <c r="P281" i="1"/>
  <c r="BX266" i="1" s="1"/>
  <c r="O281" i="1"/>
  <c r="N281" i="1"/>
  <c r="M281" i="1"/>
  <c r="L281" i="1"/>
  <c r="K281" i="1"/>
  <c r="BS273" i="1" s="1"/>
  <c r="J281" i="1"/>
  <c r="I281" i="1"/>
  <c r="H281" i="1"/>
  <c r="BP271" i="1" s="1"/>
  <c r="G281" i="1"/>
  <c r="F281" i="1"/>
  <c r="E281" i="1"/>
  <c r="BM273" i="1" s="1"/>
  <c r="D281" i="1"/>
  <c r="BL280" i="1" s="1"/>
  <c r="C281" i="1"/>
  <c r="B281" i="1"/>
  <c r="AA250" i="1"/>
  <c r="Z250" i="1"/>
  <c r="CH236" i="1" s="1"/>
  <c r="Y250" i="1"/>
  <c r="X250" i="1"/>
  <c r="W250" i="1"/>
  <c r="CE232" i="1" s="1"/>
  <c r="V250" i="1"/>
  <c r="U250" i="1"/>
  <c r="T250" i="1"/>
  <c r="S250" i="1"/>
  <c r="CA229" i="1" s="1"/>
  <c r="R250" i="1"/>
  <c r="Q250" i="1"/>
  <c r="BY235" i="1" s="1"/>
  <c r="P250" i="1"/>
  <c r="O250" i="1"/>
  <c r="N250" i="1"/>
  <c r="M250" i="1"/>
  <c r="L250" i="1"/>
  <c r="K250" i="1"/>
  <c r="J250" i="1"/>
  <c r="I250" i="1"/>
  <c r="H250" i="1"/>
  <c r="BP237" i="1" s="1"/>
  <c r="G250" i="1"/>
  <c r="BO230" i="1"/>
  <c r="F250" i="1"/>
  <c r="E250" i="1"/>
  <c r="D250" i="1"/>
  <c r="C250" i="1"/>
  <c r="B250" i="1"/>
  <c r="AA188" i="1"/>
  <c r="Z188" i="1"/>
  <c r="Y188" i="1"/>
  <c r="CG170" i="1" s="1"/>
  <c r="X188" i="1"/>
  <c r="CF176" i="1" s="1"/>
  <c r="W188" i="1"/>
  <c r="V188" i="1"/>
  <c r="U188" i="1"/>
  <c r="CC178" i="1" s="1"/>
  <c r="T188" i="1"/>
  <c r="CB168" i="1"/>
  <c r="S188" i="1"/>
  <c r="CA166" i="1" s="1"/>
  <c r="R188" i="1"/>
  <c r="BZ187" i="1" s="1"/>
  <c r="Q188" i="1"/>
  <c r="P188" i="1"/>
  <c r="BX178" i="1" s="1"/>
  <c r="O188" i="1"/>
  <c r="N188" i="1"/>
  <c r="BV169" i="1" s="1"/>
  <c r="M188" i="1"/>
  <c r="L188" i="1"/>
  <c r="K188" i="1"/>
  <c r="J188" i="1"/>
  <c r="BR177" i="1" s="1"/>
  <c r="I188" i="1"/>
  <c r="H188" i="1"/>
  <c r="G188" i="1"/>
  <c r="F188" i="1"/>
  <c r="E188" i="1"/>
  <c r="BM174" i="1" s="1"/>
  <c r="BM167" i="1"/>
  <c r="D188" i="1"/>
  <c r="C188" i="1"/>
  <c r="B188" i="1"/>
  <c r="AA157" i="1"/>
  <c r="Z157" i="1"/>
  <c r="Y157" i="1"/>
  <c r="X157" i="1"/>
  <c r="W157" i="1"/>
  <c r="V157" i="1"/>
  <c r="CD155" i="1" s="1"/>
  <c r="U157" i="1"/>
  <c r="CC154" i="1" s="1"/>
  <c r="CC133" i="1"/>
  <c r="T157" i="1"/>
  <c r="S157" i="1"/>
  <c r="R157" i="1"/>
  <c r="BZ149" i="1" s="1"/>
  <c r="Q157" i="1"/>
  <c r="P157" i="1"/>
  <c r="O157" i="1"/>
  <c r="N157" i="1"/>
  <c r="M157" i="1"/>
  <c r="L157" i="1"/>
  <c r="BT145" i="1" s="1"/>
  <c r="K157" i="1"/>
  <c r="BS134" i="1" s="1"/>
  <c r="J157" i="1"/>
  <c r="BR135" i="1" s="1"/>
  <c r="I157" i="1"/>
  <c r="BQ147" i="1" s="1"/>
  <c r="H157" i="1"/>
  <c r="BP156" i="1" s="1"/>
  <c r="G157" i="1"/>
  <c r="F157" i="1"/>
  <c r="BN133" i="1" s="1"/>
  <c r="E157" i="1"/>
  <c r="BM155" i="1" s="1"/>
  <c r="BM153" i="1"/>
  <c r="D157" i="1"/>
  <c r="BL154" i="1" s="1"/>
  <c r="C157" i="1"/>
  <c r="BK156" i="1" s="1"/>
  <c r="B157" i="1"/>
  <c r="BJ153" i="1" s="1"/>
  <c r="AA126" i="1"/>
  <c r="Z126" i="1"/>
  <c r="Y126" i="1"/>
  <c r="X126" i="1"/>
  <c r="CF113" i="1" s="1"/>
  <c r="W126" i="1"/>
  <c r="CE119" i="1" s="1"/>
  <c r="V126" i="1"/>
  <c r="U126" i="1"/>
  <c r="CC118" i="1" s="1"/>
  <c r="T126" i="1"/>
  <c r="CB104" i="1" s="1"/>
  <c r="S126" i="1"/>
  <c r="CA102" i="1" s="1"/>
  <c r="R126" i="1"/>
  <c r="BZ124" i="1"/>
  <c r="Q126" i="1"/>
  <c r="BY121" i="1" s="1"/>
  <c r="P126" i="1"/>
  <c r="O126" i="1"/>
  <c r="N126" i="1"/>
  <c r="M126" i="1"/>
  <c r="BU113" i="1" s="1"/>
  <c r="L126" i="1"/>
  <c r="BT106" i="1" s="1"/>
  <c r="K126" i="1"/>
  <c r="BS121" i="1" s="1"/>
  <c r="J126" i="1"/>
  <c r="BR118" i="1" s="1"/>
  <c r="I126" i="1"/>
  <c r="BQ108" i="1" s="1"/>
  <c r="H126" i="1"/>
  <c r="BP113" i="1" s="1"/>
  <c r="G126" i="1"/>
  <c r="F126" i="1"/>
  <c r="E126" i="1"/>
  <c r="D126" i="1"/>
  <c r="BL108" i="1" s="1"/>
  <c r="C126" i="1"/>
  <c r="B126" i="1"/>
  <c r="BJ106" i="1" s="1"/>
  <c r="BJ115" i="1"/>
  <c r="AA95" i="1"/>
  <c r="Z95" i="1"/>
  <c r="CH84" i="1" s="1"/>
  <c r="Y95" i="1"/>
  <c r="CG92" i="1" s="1"/>
  <c r="X95" i="1"/>
  <c r="CF83" i="1" s="1"/>
  <c r="W95" i="1"/>
  <c r="V95" i="1"/>
  <c r="U95" i="1"/>
  <c r="T95" i="1"/>
  <c r="CB88" i="1" s="1"/>
  <c r="S95" i="1"/>
  <c r="R95" i="1"/>
  <c r="Q95" i="1"/>
  <c r="BY87" i="1" s="1"/>
  <c r="P95" i="1"/>
  <c r="BX84" i="1" s="1"/>
  <c r="O95" i="1"/>
  <c r="BW89" i="1" s="1"/>
  <c r="N95" i="1"/>
  <c r="M95" i="1"/>
  <c r="BU90" i="1" s="1"/>
  <c r="L95" i="1"/>
  <c r="BT93" i="1" s="1"/>
  <c r="K95" i="1"/>
  <c r="BS87" i="1" s="1"/>
  <c r="J95" i="1"/>
  <c r="I95" i="1"/>
  <c r="BQ81" i="1" s="1"/>
  <c r="H95" i="1"/>
  <c r="BP92" i="1" s="1"/>
  <c r="G95" i="1"/>
  <c r="BO87" i="1" s="1"/>
  <c r="F95" i="1"/>
  <c r="E95" i="1"/>
  <c r="D95" i="1"/>
  <c r="BL93" i="1" s="1"/>
  <c r="C95" i="1"/>
  <c r="BK92" i="1" s="1"/>
  <c r="B95" i="1"/>
  <c r="BJ82" i="1" s="1"/>
  <c r="AA64" i="1"/>
  <c r="CI56" i="1" s="1"/>
  <c r="Z64" i="1"/>
  <c r="CH54" i="1" s="1"/>
  <c r="Y64" i="1"/>
  <c r="X64" i="1"/>
  <c r="CF60" i="1" s="1"/>
  <c r="W64" i="1"/>
  <c r="CE50" i="1" s="1"/>
  <c r="V64" i="1"/>
  <c r="CD58" i="1" s="1"/>
  <c r="U64" i="1"/>
  <c r="CC42" i="1" s="1"/>
  <c r="T64" i="1"/>
  <c r="CB43" i="1" s="1"/>
  <c r="S64" i="1"/>
  <c r="R64" i="1"/>
  <c r="Q64" i="1"/>
  <c r="BY45" i="1" s="1"/>
  <c r="P64" i="1"/>
  <c r="O64" i="1"/>
  <c r="BW42" i="1" s="1"/>
  <c r="N64" i="1"/>
  <c r="BV47" i="1" s="1"/>
  <c r="M64" i="1"/>
  <c r="BU55" i="1" s="1"/>
  <c r="L64" i="1"/>
  <c r="K64" i="1"/>
  <c r="J64" i="1"/>
  <c r="BR42" i="1" s="1"/>
  <c r="I64" i="1"/>
  <c r="BQ61" i="1" s="1"/>
  <c r="H64" i="1"/>
  <c r="G64" i="1"/>
  <c r="F64" i="1"/>
  <c r="E64" i="1"/>
  <c r="BM63" i="1" s="1"/>
  <c r="D64" i="1"/>
  <c r="BL63" i="1" s="1"/>
  <c r="C64" i="1"/>
  <c r="B64" i="1"/>
  <c r="AA33" i="1"/>
  <c r="CI13" i="1" s="1"/>
  <c r="Z33" i="1"/>
  <c r="Y33" i="1"/>
  <c r="X33" i="1"/>
  <c r="W33" i="1"/>
  <c r="CE13" i="1" s="1"/>
  <c r="V33" i="1"/>
  <c r="U33" i="1"/>
  <c r="CC31" i="1" s="1"/>
  <c r="T33" i="1"/>
  <c r="CB29" i="1" s="1"/>
  <c r="S33" i="1"/>
  <c r="R33" i="1"/>
  <c r="Q33" i="1"/>
  <c r="P33" i="1"/>
  <c r="BX9" i="1" s="1"/>
  <c r="O33" i="1"/>
  <c r="N33" i="1"/>
  <c r="M33" i="1"/>
  <c r="BU28" i="1" s="1"/>
  <c r="L33" i="1"/>
  <c r="BT12" i="1" s="1"/>
  <c r="K33" i="1"/>
  <c r="BS19" i="1" s="1"/>
  <c r="J33" i="1"/>
  <c r="I33" i="1"/>
  <c r="H33" i="1"/>
  <c r="BP10" i="1" s="1"/>
  <c r="G33" i="1"/>
  <c r="F33" i="1"/>
  <c r="BN10" i="1" s="1"/>
  <c r="E33" i="1"/>
  <c r="BM25" i="1" s="1"/>
  <c r="D33" i="1"/>
  <c r="BL25" i="1" s="1"/>
  <c r="C33" i="1"/>
  <c r="B33" i="1"/>
  <c r="BJ26" i="1"/>
  <c r="BK682" i="1"/>
  <c r="BS675" i="1"/>
  <c r="CA668" i="1"/>
  <c r="CA661" i="1"/>
  <c r="CI677" i="1"/>
  <c r="CG838" i="1"/>
  <c r="BQ942" i="1"/>
  <c r="BY940" i="1"/>
  <c r="CB427" i="1"/>
  <c r="BJ900" i="1"/>
  <c r="BJ893" i="1"/>
  <c r="BJ898" i="1"/>
  <c r="BJ878" i="1"/>
  <c r="BJ887" i="1"/>
  <c r="BN897" i="1"/>
  <c r="BN893" i="1"/>
  <c r="BN881" i="1"/>
  <c r="BN882" i="1"/>
  <c r="BN894" i="1"/>
  <c r="BN888" i="1"/>
  <c r="BN890" i="1"/>
  <c r="BN891" i="1"/>
  <c r="BR891" i="1"/>
  <c r="BR878" i="1"/>
  <c r="BR877" i="1"/>
  <c r="BR895" i="1"/>
  <c r="BR885" i="1"/>
  <c r="BR884" i="1"/>
  <c r="BV895" i="1"/>
  <c r="BV883" i="1"/>
  <c r="BV898" i="1"/>
  <c r="BV884" i="1"/>
  <c r="BV882" i="1"/>
  <c r="BV881" i="1"/>
  <c r="BV888" i="1"/>
  <c r="BZ895" i="1"/>
  <c r="BZ894" i="1"/>
  <c r="BZ879" i="1"/>
  <c r="BZ887" i="1"/>
  <c r="BZ885" i="1"/>
  <c r="BZ883" i="1"/>
  <c r="CD897" i="1"/>
  <c r="CD893" i="1"/>
  <c r="CD895" i="1"/>
  <c r="CD886" i="1"/>
  <c r="CD892" i="1"/>
  <c r="CD878" i="1"/>
  <c r="CD883" i="1"/>
  <c r="CD898" i="1"/>
  <c r="CH895" i="1"/>
  <c r="CH878" i="1"/>
  <c r="CH881" i="1"/>
  <c r="CH884" i="1"/>
  <c r="CH888" i="1"/>
  <c r="CH887" i="1"/>
  <c r="BJ962" i="1"/>
  <c r="BJ961" i="1"/>
  <c r="BJ958" i="1"/>
  <c r="BJ957" i="1"/>
  <c r="BJ954" i="1"/>
  <c r="BJ953" i="1"/>
  <c r="BJ948" i="1"/>
  <c r="BJ944" i="1"/>
  <c r="BJ942" i="1"/>
  <c r="BJ941" i="1"/>
  <c r="BJ945" i="1"/>
  <c r="BJ939" i="1"/>
  <c r="BN962" i="1"/>
  <c r="BN961" i="1"/>
  <c r="BN958" i="1"/>
  <c r="BN957" i="1"/>
  <c r="BN954" i="1"/>
  <c r="BN953" i="1"/>
  <c r="BN949" i="1"/>
  <c r="BN945" i="1"/>
  <c r="BN944" i="1"/>
  <c r="BN943" i="1"/>
  <c r="BN948" i="1"/>
  <c r="BN939" i="1"/>
  <c r="BR962" i="1"/>
  <c r="BR961" i="1"/>
  <c r="BR958" i="1"/>
  <c r="BR957" i="1"/>
  <c r="BR954" i="1"/>
  <c r="BR953" i="1"/>
  <c r="BR950" i="1"/>
  <c r="BR946" i="1"/>
  <c r="BR944" i="1"/>
  <c r="BR943" i="1"/>
  <c r="BR947" i="1"/>
  <c r="BR941" i="1"/>
  <c r="BV962" i="1"/>
  <c r="BV961" i="1"/>
  <c r="BV958" i="1"/>
  <c r="BV957" i="1"/>
  <c r="BV954" i="1"/>
  <c r="BV953" i="1"/>
  <c r="BV947" i="1"/>
  <c r="BV943" i="1"/>
  <c r="BV941" i="1"/>
  <c r="BV963" i="1" s="1"/>
  <c r="BV940" i="1"/>
  <c r="BV950" i="1"/>
  <c r="BV944" i="1"/>
  <c r="BZ962" i="1"/>
  <c r="BZ961" i="1"/>
  <c r="BZ958" i="1"/>
  <c r="BZ957" i="1"/>
  <c r="BZ954" i="1"/>
  <c r="BZ953" i="1"/>
  <c r="BZ948" i="1"/>
  <c r="BZ944" i="1"/>
  <c r="BZ946" i="1"/>
  <c r="BZ945" i="1"/>
  <c r="BZ942" i="1"/>
  <c r="BZ941" i="1"/>
  <c r="CD962" i="1"/>
  <c r="CD961" i="1"/>
  <c r="CD958" i="1"/>
  <c r="CD957" i="1"/>
  <c r="CD954" i="1"/>
  <c r="CD953" i="1"/>
  <c r="CD949" i="1"/>
  <c r="CD945" i="1"/>
  <c r="CD939" i="1"/>
  <c r="CD950" i="1"/>
  <c r="CD942" i="1"/>
  <c r="CD943" i="1"/>
  <c r="CH962" i="1"/>
  <c r="CH961" i="1"/>
  <c r="CH958" i="1"/>
  <c r="CH957" i="1"/>
  <c r="CH954" i="1"/>
  <c r="CH953" i="1"/>
  <c r="CH950" i="1"/>
  <c r="CH946" i="1"/>
  <c r="CH948" i="1"/>
  <c r="CH947" i="1"/>
  <c r="CH943" i="1"/>
  <c r="CH939" i="1"/>
  <c r="BU743" i="1"/>
  <c r="BK772" i="1"/>
  <c r="BS765" i="1"/>
  <c r="BW774" i="1"/>
  <c r="BW761" i="1"/>
  <c r="CE758" i="1"/>
  <c r="CI767" i="1"/>
  <c r="BK898" i="1"/>
  <c r="BK896" i="1"/>
  <c r="BK890" i="1"/>
  <c r="BO898" i="1"/>
  <c r="BO881" i="1"/>
  <c r="BO877" i="1"/>
  <c r="BS885" i="1"/>
  <c r="BS883" i="1"/>
  <c r="BS884" i="1"/>
  <c r="BW895" i="1"/>
  <c r="BW883" i="1"/>
  <c r="BW896" i="1"/>
  <c r="CA880" i="1"/>
  <c r="CA888" i="1"/>
  <c r="CE892" i="1"/>
  <c r="CE878" i="1"/>
  <c r="CE886" i="1"/>
  <c r="CI899" i="1"/>
  <c r="CI890" i="1"/>
  <c r="CI880" i="1"/>
  <c r="BM912" i="1"/>
  <c r="BM926" i="1"/>
  <c r="BQ916" i="1"/>
  <c r="BQ922" i="1"/>
  <c r="BU910" i="1"/>
  <c r="BU928" i="1"/>
  <c r="BU913" i="1"/>
  <c r="BY924" i="1"/>
  <c r="BY925" i="1"/>
  <c r="CC920" i="1"/>
  <c r="CC915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AB28" i="8"/>
  <c r="AB7" i="8"/>
  <c r="AC7" i="9"/>
  <c r="AB30" i="9"/>
  <c r="AC29" i="9"/>
  <c r="AC30" i="8"/>
  <c r="AC29" i="8"/>
  <c r="AC7" i="8"/>
  <c r="AB15" i="9"/>
  <c r="BN869" i="1"/>
  <c r="BJ734" i="1"/>
  <c r="BJ724" i="1"/>
  <c r="BJ739" i="1"/>
  <c r="BJ727" i="1"/>
  <c r="CG909" i="1"/>
  <c r="BW450" i="1"/>
  <c r="BK458" i="1"/>
  <c r="CE662" i="1"/>
  <c r="BW673" i="1"/>
  <c r="BO675" i="1"/>
  <c r="CE677" i="1"/>
  <c r="BK677" i="1"/>
  <c r="CD302" i="1"/>
  <c r="BV859" i="1"/>
  <c r="BM857" i="1"/>
  <c r="BZ867" i="1"/>
  <c r="BN288" i="1"/>
  <c r="CH941" i="1"/>
  <c r="CH944" i="1"/>
  <c r="CH949" i="1"/>
  <c r="CH951" i="1"/>
  <c r="CH955" i="1"/>
  <c r="CH959" i="1"/>
  <c r="CD946" i="1"/>
  <c r="CD948" i="1"/>
  <c r="CD940" i="1"/>
  <c r="CD951" i="1"/>
  <c r="CD955" i="1"/>
  <c r="CD959" i="1"/>
  <c r="BZ943" i="1"/>
  <c r="BZ949" i="1"/>
  <c r="BZ947" i="1"/>
  <c r="BZ951" i="1"/>
  <c r="BZ955" i="1"/>
  <c r="BZ959" i="1"/>
  <c r="BV946" i="1"/>
  <c r="BV949" i="1"/>
  <c r="BV942" i="1"/>
  <c r="BV951" i="1"/>
  <c r="BV955" i="1"/>
  <c r="BV959" i="1"/>
  <c r="BR948" i="1"/>
  <c r="BR940" i="1"/>
  <c r="BR945" i="1"/>
  <c r="BR951" i="1"/>
  <c r="BR955" i="1"/>
  <c r="BR959" i="1"/>
  <c r="BN947" i="1"/>
  <c r="BN946" i="1"/>
  <c r="BN950" i="1"/>
  <c r="BN951" i="1"/>
  <c r="BN955" i="1"/>
  <c r="BN959" i="1"/>
  <c r="BJ949" i="1"/>
  <c r="BJ950" i="1"/>
  <c r="BJ943" i="1"/>
  <c r="BJ951" i="1"/>
  <c r="BJ955" i="1"/>
  <c r="BJ959" i="1"/>
  <c r="CF923" i="1"/>
  <c r="BM939" i="1"/>
  <c r="CE674" i="1"/>
  <c r="CA678" i="1"/>
  <c r="BW666" i="1"/>
  <c r="CE293" i="1"/>
  <c r="BW242" i="1"/>
  <c r="BY855" i="1"/>
  <c r="CH940" i="1"/>
  <c r="CH945" i="1"/>
  <c r="CH942" i="1"/>
  <c r="CH952" i="1"/>
  <c r="CH956" i="1"/>
  <c r="CD947" i="1"/>
  <c r="CD944" i="1"/>
  <c r="CD941" i="1"/>
  <c r="CD952" i="1"/>
  <c r="CD956" i="1"/>
  <c r="BZ939" i="1"/>
  <c r="BZ950" i="1"/>
  <c r="BZ940" i="1"/>
  <c r="BZ952" i="1"/>
  <c r="BZ956" i="1"/>
  <c r="BV945" i="1"/>
  <c r="BV948" i="1"/>
  <c r="BV939" i="1"/>
  <c r="BV952" i="1"/>
  <c r="BV956" i="1"/>
  <c r="BR939" i="1"/>
  <c r="BR942" i="1"/>
  <c r="BR949" i="1"/>
  <c r="BR952" i="1"/>
  <c r="BR956" i="1"/>
  <c r="BN940" i="1"/>
  <c r="BN942" i="1"/>
  <c r="BN941" i="1"/>
  <c r="BN952" i="1"/>
  <c r="BN956" i="1"/>
  <c r="BJ946" i="1"/>
  <c r="BJ947" i="1"/>
  <c r="BJ940" i="1"/>
  <c r="BJ952" i="1"/>
  <c r="BJ956" i="1"/>
  <c r="BL156" i="1"/>
  <c r="CC852" i="1"/>
  <c r="BY868" i="1"/>
  <c r="BP393" i="1"/>
  <c r="BT775" i="1"/>
  <c r="BL695" i="1"/>
  <c r="CB507" i="1"/>
  <c r="CE450" i="1"/>
  <c r="CD288" i="1"/>
  <c r="BU241" i="1"/>
  <c r="BN165" i="1"/>
  <c r="BJ51" i="1"/>
  <c r="CD47" i="1"/>
  <c r="BY959" i="1"/>
  <c r="BU946" i="1"/>
  <c r="BM940" i="1"/>
  <c r="CC939" i="1"/>
  <c r="BY952" i="1"/>
  <c r="BQ946" i="1"/>
  <c r="CG941" i="1"/>
  <c r="BY946" i="1"/>
  <c r="BM952" i="1"/>
  <c r="CF912" i="1"/>
  <c r="BQ853" i="1"/>
  <c r="BM847" i="1"/>
  <c r="BZ847" i="1"/>
  <c r="BQ868" i="1"/>
  <c r="BP769" i="1"/>
  <c r="CF773" i="1"/>
  <c r="BZ293" i="1"/>
  <c r="BY249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CC925" i="1"/>
  <c r="BY926" i="1"/>
  <c r="BY913" i="1"/>
  <c r="BY919" i="1"/>
  <c r="BU909" i="1"/>
  <c r="BU918" i="1"/>
  <c r="BQ924" i="1"/>
  <c r="BQ913" i="1"/>
  <c r="BM913" i="1"/>
  <c r="BM911" i="1"/>
  <c r="CC921" i="1"/>
  <c r="CC927" i="1"/>
  <c r="CC930" i="1"/>
  <c r="BY931" i="1"/>
  <c r="BY927" i="1"/>
  <c r="BU911" i="1"/>
  <c r="BU926" i="1"/>
  <c r="BQ912" i="1"/>
  <c r="BQ920" i="1"/>
  <c r="BM927" i="1"/>
  <c r="BM921" i="1"/>
  <c r="BM928" i="1"/>
  <c r="CC923" i="1"/>
  <c r="CC912" i="1"/>
  <c r="BY920" i="1"/>
  <c r="BY917" i="1"/>
  <c r="BU917" i="1"/>
  <c r="BU921" i="1"/>
  <c r="BQ910" i="1"/>
  <c r="BQ930" i="1"/>
  <c r="BQ914" i="1"/>
  <c r="BM919" i="1"/>
  <c r="BM923" i="1"/>
  <c r="CD858" i="1"/>
  <c r="BN863" i="1"/>
  <c r="CD849" i="1"/>
  <c r="BZ852" i="1"/>
  <c r="BV854" i="1"/>
  <c r="BN865" i="1"/>
  <c r="CD860" i="1"/>
  <c r="BZ850" i="1"/>
  <c r="CD853" i="1"/>
  <c r="BZ855" i="1"/>
  <c r="BZ866" i="1"/>
  <c r="BR856" i="1"/>
  <c r="CC641" i="1"/>
  <c r="BX640" i="1"/>
  <c r="CI495" i="1"/>
  <c r="CI773" i="1"/>
  <c r="BW767" i="1"/>
  <c r="BK754" i="1"/>
  <c r="BM729" i="1"/>
  <c r="BV737" i="1"/>
  <c r="CC740" i="1"/>
  <c r="BY735" i="1"/>
  <c r="BX629" i="1"/>
  <c r="CB707" i="1"/>
  <c r="BT701" i="1"/>
  <c r="CF709" i="1"/>
  <c r="BP699" i="1"/>
  <c r="BX703" i="1"/>
  <c r="CF693" i="1"/>
  <c r="CB691" i="1"/>
  <c r="CB711" i="1"/>
  <c r="BX709" i="1"/>
  <c r="BT707" i="1"/>
  <c r="BP703" i="1"/>
  <c r="BL701" i="1"/>
  <c r="CF699" i="1"/>
  <c r="CB695" i="1"/>
  <c r="BX693" i="1"/>
  <c r="BT691" i="1"/>
  <c r="BT711" i="1"/>
  <c r="BP709" i="1"/>
  <c r="BL707" i="1"/>
  <c r="CF703" i="1"/>
  <c r="CB701" i="1"/>
  <c r="BX699" i="1"/>
  <c r="BT695" i="1"/>
  <c r="BP693" i="1"/>
  <c r="BL691" i="1"/>
  <c r="BL711" i="1"/>
  <c r="BL637" i="1"/>
  <c r="BT648" i="1"/>
  <c r="BY639" i="1"/>
  <c r="CF629" i="1"/>
  <c r="CF652" i="1"/>
  <c r="BT646" i="1"/>
  <c r="BP575" i="1"/>
  <c r="CD589" i="1"/>
  <c r="BV581" i="1"/>
  <c r="CE574" i="1"/>
  <c r="BT589" i="1"/>
  <c r="BJ573" i="1"/>
  <c r="BK573" i="1"/>
  <c r="CI581" i="1"/>
  <c r="CF573" i="1"/>
  <c r="BP582" i="1"/>
  <c r="BO581" i="1"/>
  <c r="CB571" i="1"/>
  <c r="BS577" i="1"/>
  <c r="BY548" i="1"/>
  <c r="CG551" i="1"/>
  <c r="CB480" i="1"/>
  <c r="BJ29" i="1"/>
  <c r="CC458" i="1"/>
  <c r="BK299" i="1"/>
  <c r="BS299" i="1"/>
  <c r="BY233" i="1"/>
  <c r="BU230" i="1"/>
  <c r="CA240" i="1"/>
  <c r="CE148" i="1"/>
  <c r="CC917" i="1"/>
  <c r="CC911" i="1"/>
  <c r="CC908" i="1"/>
  <c r="CC924" i="1"/>
  <c r="BY908" i="1"/>
  <c r="BY928" i="1"/>
  <c r="BY912" i="1"/>
  <c r="BY915" i="1"/>
  <c r="BY930" i="1"/>
  <c r="BU919" i="1"/>
  <c r="BU908" i="1"/>
  <c r="BU925" i="1"/>
  <c r="BU914" i="1"/>
  <c r="BQ923" i="1"/>
  <c r="BQ926" i="1"/>
  <c r="BQ927" i="1"/>
  <c r="BQ909" i="1"/>
  <c r="BQ925" i="1"/>
  <c r="BM917" i="1"/>
  <c r="BM910" i="1"/>
  <c r="BM922" i="1"/>
  <c r="BM916" i="1"/>
  <c r="CF924" i="1"/>
  <c r="CC919" i="1"/>
  <c r="CC918" i="1"/>
  <c r="CC909" i="1"/>
  <c r="CC926" i="1"/>
  <c r="BY921" i="1"/>
  <c r="BY910" i="1"/>
  <c r="BY914" i="1"/>
  <c r="BY918" i="1"/>
  <c r="BU920" i="1"/>
  <c r="BU927" i="1"/>
  <c r="BU923" i="1"/>
  <c r="BQ928" i="1"/>
  <c r="BQ911" i="1"/>
  <c r="BQ908" i="1"/>
  <c r="BQ915" i="1"/>
  <c r="BM925" i="1"/>
  <c r="BM918" i="1"/>
  <c r="BM930" i="1"/>
  <c r="BM908" i="1"/>
  <c r="CF914" i="1"/>
  <c r="CD852" i="1"/>
  <c r="CD869" i="1"/>
  <c r="CD862" i="1"/>
  <c r="BZ860" i="1"/>
  <c r="BZ853" i="1"/>
  <c r="BZ858" i="1"/>
  <c r="BR863" i="1"/>
  <c r="BN853" i="1"/>
  <c r="BJ855" i="1"/>
  <c r="CD848" i="1"/>
  <c r="CD866" i="1"/>
  <c r="CD859" i="1"/>
  <c r="BZ856" i="1"/>
  <c r="BZ846" i="1"/>
  <c r="BV863" i="1"/>
  <c r="BN866" i="1"/>
  <c r="BN857" i="1"/>
  <c r="BJ848" i="1"/>
  <c r="CG800" i="1"/>
  <c r="BT762" i="1"/>
  <c r="CB755" i="1"/>
  <c r="BX771" i="1"/>
  <c r="BP776" i="1"/>
  <c r="BU769" i="1"/>
  <c r="BX760" i="1"/>
  <c r="BL771" i="1"/>
  <c r="CF760" i="1"/>
  <c r="BT757" i="1"/>
  <c r="BP757" i="1"/>
  <c r="BL775" i="1"/>
  <c r="CH726" i="1"/>
  <c r="CF691" i="1"/>
  <c r="CF701" i="1"/>
  <c r="CF711" i="1"/>
  <c r="CB699" i="1"/>
  <c r="CB709" i="1"/>
  <c r="BX695" i="1"/>
  <c r="BX707" i="1"/>
  <c r="BT693" i="1"/>
  <c r="BT703" i="1"/>
  <c r="BP691" i="1"/>
  <c r="BP701" i="1"/>
  <c r="BP711" i="1"/>
  <c r="BL699" i="1"/>
  <c r="BL709" i="1"/>
  <c r="CF695" i="1"/>
  <c r="CF707" i="1"/>
  <c r="CB693" i="1"/>
  <c r="CB703" i="1"/>
  <c r="BX691" i="1"/>
  <c r="BX701" i="1"/>
  <c r="BX711" i="1"/>
  <c r="BT699" i="1"/>
  <c r="BT709" i="1"/>
  <c r="BP695" i="1"/>
  <c r="BP707" i="1"/>
  <c r="BL693" i="1"/>
  <c r="BL703" i="1"/>
  <c r="BZ588" i="1"/>
  <c r="BR580" i="1"/>
  <c r="CI587" i="1"/>
  <c r="BW590" i="1"/>
  <c r="BZ573" i="1"/>
  <c r="BN585" i="1"/>
  <c r="BX590" i="1"/>
  <c r="BL581" i="1"/>
  <c r="CI577" i="1"/>
  <c r="BW574" i="1"/>
  <c r="BK589" i="1"/>
  <c r="CH580" i="1"/>
  <c r="BV572" i="1"/>
  <c r="BJ584" i="1"/>
  <c r="CA540" i="1"/>
  <c r="BU545" i="1"/>
  <c r="BS542" i="1"/>
  <c r="CF494" i="1"/>
  <c r="BY464" i="1"/>
  <c r="BM463" i="1"/>
  <c r="BY274" i="1"/>
  <c r="BQ279" i="1"/>
  <c r="BM259" i="1"/>
  <c r="CH228" i="1"/>
  <c r="BN241" i="1"/>
  <c r="BS153" i="1"/>
  <c r="BO118" i="1"/>
  <c r="BO102" i="1"/>
  <c r="BS18" i="1"/>
  <c r="CD92" i="1"/>
  <c r="BO81" i="1"/>
  <c r="CA20" i="1"/>
  <c r="BS25" i="1"/>
  <c r="CA31" i="1"/>
  <c r="CI10" i="1"/>
  <c r="BS13" i="1"/>
  <c r="CE32" i="1"/>
  <c r="CE16" i="1"/>
  <c r="BS31" i="1"/>
  <c r="BS14" i="1"/>
  <c r="CG908" i="1"/>
  <c r="BJ892" i="1"/>
  <c r="BJ895" i="1"/>
  <c r="BJ890" i="1"/>
  <c r="BJ879" i="1"/>
  <c r="BJ882" i="1"/>
  <c r="BJ885" i="1"/>
  <c r="BJ888" i="1"/>
  <c r="BJ894" i="1"/>
  <c r="BJ889" i="1"/>
  <c r="BN900" i="1"/>
  <c r="BN885" i="1"/>
  <c r="BN883" i="1"/>
  <c r="BN879" i="1"/>
  <c r="BN887" i="1"/>
  <c r="BN895" i="1"/>
  <c r="BR893" i="1"/>
  <c r="BR886" i="1"/>
  <c r="BR896" i="1"/>
  <c r="BR900" i="1"/>
  <c r="BR899" i="1"/>
  <c r="BR897" i="1"/>
  <c r="BV891" i="1"/>
  <c r="BV879" i="1"/>
  <c r="BV886" i="1"/>
  <c r="BV877" i="1"/>
  <c r="BV880" i="1"/>
  <c r="BV892" i="1"/>
  <c r="BZ892" i="1"/>
  <c r="BZ888" i="1"/>
  <c r="BZ878" i="1"/>
  <c r="BZ886" i="1"/>
  <c r="BZ889" i="1"/>
  <c r="BZ881" i="1"/>
  <c r="CD889" i="1"/>
  <c r="CD896" i="1"/>
  <c r="CD887" i="1"/>
  <c r="CD891" i="1"/>
  <c r="CD899" i="1"/>
  <c r="CD890" i="1"/>
  <c r="CH897" i="1"/>
  <c r="CH886" i="1"/>
  <c r="CH880" i="1"/>
  <c r="CH885" i="1"/>
  <c r="CH889" i="1"/>
  <c r="CH892" i="1"/>
  <c r="CH877" i="1"/>
  <c r="CH899" i="1"/>
  <c r="CH900" i="1"/>
  <c r="CH882" i="1"/>
  <c r="CH894" i="1"/>
  <c r="CD882" i="1"/>
  <c r="CD880" i="1"/>
  <c r="CD888" i="1"/>
  <c r="CD881" i="1"/>
  <c r="BZ899" i="1"/>
  <c r="BZ890" i="1"/>
  <c r="BZ898" i="1"/>
  <c r="BZ884" i="1"/>
  <c r="BZ896" i="1"/>
  <c r="BV889" i="1"/>
  <c r="BV894" i="1"/>
  <c r="BV896" i="1"/>
  <c r="BV887" i="1"/>
  <c r="BR880" i="1"/>
  <c r="BR879" i="1"/>
  <c r="BR888" i="1"/>
  <c r="BR882" i="1"/>
  <c r="BR894" i="1"/>
  <c r="BN896" i="1"/>
  <c r="BN878" i="1"/>
  <c r="BN884" i="1"/>
  <c r="BN898" i="1"/>
  <c r="BJ883" i="1"/>
  <c r="BJ897" i="1"/>
  <c r="BJ899" i="1"/>
  <c r="BJ884" i="1"/>
  <c r="CH893" i="1"/>
  <c r="CH883" i="1"/>
  <c r="CH879" i="1"/>
  <c r="CH890" i="1"/>
  <c r="CH898" i="1"/>
  <c r="CD884" i="1"/>
  <c r="CD900" i="1"/>
  <c r="CD894" i="1"/>
  <c r="CD885" i="1"/>
  <c r="BZ882" i="1"/>
  <c r="BZ897" i="1"/>
  <c r="BZ877" i="1"/>
  <c r="BZ893" i="1"/>
  <c r="BZ900" i="1"/>
  <c r="BV893" i="1"/>
  <c r="BV878" i="1"/>
  <c r="BV897" i="1"/>
  <c r="BV900" i="1"/>
  <c r="BR883" i="1"/>
  <c r="BR881" i="1"/>
  <c r="BR889" i="1"/>
  <c r="BR890" i="1"/>
  <c r="BR898" i="1"/>
  <c r="BN886" i="1"/>
  <c r="BN880" i="1"/>
  <c r="BN877" i="1"/>
  <c r="BN899" i="1"/>
  <c r="BJ886" i="1"/>
  <c r="BJ877" i="1"/>
  <c r="BJ891" i="1"/>
  <c r="BJ896" i="1"/>
  <c r="CI887" i="1"/>
  <c r="CE885" i="1"/>
  <c r="CA894" i="1"/>
  <c r="CA896" i="1"/>
  <c r="BW879" i="1"/>
  <c r="BS891" i="1"/>
  <c r="BO879" i="1"/>
  <c r="BO887" i="1"/>
  <c r="BK895" i="1"/>
  <c r="BY491" i="1"/>
  <c r="BW454" i="1"/>
  <c r="CE454" i="1"/>
  <c r="CA462" i="1"/>
  <c r="CG846" i="1"/>
  <c r="CC860" i="1"/>
  <c r="BU856" i="1"/>
  <c r="BQ857" i="1"/>
  <c r="BM846" i="1"/>
  <c r="BM861" i="1"/>
  <c r="BQ855" i="1"/>
  <c r="CC851" i="1"/>
  <c r="BQ847" i="1"/>
  <c r="BN862" i="1"/>
  <c r="BN848" i="1"/>
  <c r="BN847" i="1"/>
  <c r="BJ863" i="1"/>
  <c r="CG856" i="1"/>
  <c r="BY846" i="1"/>
  <c r="BQ846" i="1"/>
  <c r="BQ860" i="1"/>
  <c r="BM850" i="1"/>
  <c r="BM865" i="1"/>
  <c r="BM859" i="1"/>
  <c r="BU847" i="1"/>
  <c r="CD854" i="1"/>
  <c r="CD868" i="1"/>
  <c r="CD846" i="1"/>
  <c r="BZ859" i="1"/>
  <c r="BZ857" i="1"/>
  <c r="BZ869" i="1"/>
  <c r="BR853" i="1"/>
  <c r="BR866" i="1"/>
  <c r="BN861" i="1"/>
  <c r="BN855" i="1"/>
  <c r="BJ868" i="1"/>
  <c r="BJ846" i="1"/>
  <c r="CG866" i="1"/>
  <c r="BY857" i="1"/>
  <c r="BQ849" i="1"/>
  <c r="BQ864" i="1"/>
  <c r="BM854" i="1"/>
  <c r="BM868" i="1"/>
  <c r="CF833" i="1"/>
  <c r="CA826" i="1"/>
  <c r="CF768" i="1"/>
  <c r="CF762" i="1"/>
  <c r="CB771" i="1"/>
  <c r="BX775" i="1"/>
  <c r="BT770" i="1"/>
  <c r="BP765" i="1"/>
  <c r="BL763" i="1"/>
  <c r="CF765" i="1"/>
  <c r="CF758" i="1"/>
  <c r="CB760" i="1"/>
  <c r="CB769" i="1"/>
  <c r="CB770" i="1"/>
  <c r="BX756" i="1"/>
  <c r="BX769" i="1"/>
  <c r="BT773" i="1"/>
  <c r="BT772" i="1"/>
  <c r="BP762" i="1"/>
  <c r="BP754" i="1"/>
  <c r="BL755" i="1"/>
  <c r="BL760" i="1"/>
  <c r="BL770" i="1"/>
  <c r="CF755" i="1"/>
  <c r="CB757" i="1"/>
  <c r="BX753" i="1"/>
  <c r="BT759" i="1"/>
  <c r="BT756" i="1"/>
  <c r="BL773" i="1"/>
  <c r="BL754" i="1"/>
  <c r="CF770" i="1"/>
  <c r="CF763" i="1"/>
  <c r="CB773" i="1"/>
  <c r="CB767" i="1"/>
  <c r="BX763" i="1"/>
  <c r="BX754" i="1"/>
  <c r="BX761" i="1"/>
  <c r="BT765" i="1"/>
  <c r="BT764" i="1"/>
  <c r="BP760" i="1"/>
  <c r="BP763" i="1"/>
  <c r="BL768" i="1"/>
  <c r="BL765" i="1"/>
  <c r="CH732" i="1"/>
  <c r="BZ744" i="1"/>
  <c r="BR732" i="1"/>
  <c r="CD744" i="1"/>
  <c r="BV731" i="1"/>
  <c r="BN724" i="1"/>
  <c r="CD728" i="1"/>
  <c r="BV729" i="1"/>
  <c r="BN743" i="1"/>
  <c r="CG724" i="1"/>
  <c r="BQ726" i="1"/>
  <c r="BU702" i="1"/>
  <c r="BJ631" i="1"/>
  <c r="BM447" i="1"/>
  <c r="BM458" i="1"/>
  <c r="BQ464" i="1"/>
  <c r="BQ457" i="1"/>
  <c r="BY461" i="1"/>
  <c r="BY447" i="1"/>
  <c r="CC523" i="1"/>
  <c r="CG215" i="1"/>
  <c r="CG217" i="1"/>
  <c r="BY215" i="1"/>
  <c r="BQ215" i="1"/>
  <c r="BQ201" i="1"/>
  <c r="BY247" i="1"/>
  <c r="BQ231" i="1"/>
  <c r="BN175" i="1"/>
  <c r="BK233" i="1"/>
  <c r="CE226" i="1"/>
  <c r="CE246" i="1"/>
  <c r="BM274" i="1"/>
  <c r="BM269" i="1"/>
  <c r="BM275" i="1"/>
  <c r="BY265" i="1"/>
  <c r="CC274" i="1"/>
  <c r="CC278" i="1"/>
  <c r="CA290" i="1"/>
  <c r="CA294" i="1"/>
  <c r="CI212" i="1"/>
  <c r="CI205" i="1"/>
  <c r="BS212" i="1"/>
  <c r="BY238" i="1"/>
  <c r="BU232" i="1"/>
  <c r="BU246" i="1"/>
  <c r="BQ240" i="1"/>
  <c r="CH234" i="1"/>
  <c r="BJ249" i="1"/>
  <c r="BY240" i="1"/>
  <c r="BY231" i="1"/>
  <c r="BU248" i="1"/>
  <c r="BQ238" i="1"/>
  <c r="BQ233" i="1"/>
  <c r="CA231" i="1"/>
  <c r="CC362" i="1"/>
  <c r="BY363" i="1"/>
  <c r="CI334" i="1"/>
  <c r="CD290" i="1"/>
  <c r="BZ304" i="1"/>
  <c r="BN294" i="1"/>
  <c r="CH290" i="1"/>
  <c r="CD304" i="1"/>
  <c r="BV299" i="1"/>
  <c r="BN309" i="1"/>
  <c r="CE265" i="1"/>
  <c r="BS257" i="1"/>
  <c r="CH276" i="1"/>
  <c r="CE273" i="1"/>
  <c r="BS265" i="1"/>
  <c r="BQ652" i="1"/>
  <c r="CE211" i="1"/>
  <c r="BW139" i="1"/>
  <c r="BY145" i="1"/>
  <c r="CA133" i="1"/>
  <c r="BM144" i="1"/>
  <c r="BS82" i="1"/>
  <c r="BW90" i="1"/>
  <c r="CC81" i="1"/>
  <c r="BW62" i="1"/>
  <c r="CC41" i="1"/>
  <c r="CG47" i="1"/>
  <c r="CG40" i="1"/>
  <c r="CG55" i="1"/>
  <c r="CH590" i="1"/>
  <c r="CD574" i="1"/>
  <c r="BZ582" i="1"/>
  <c r="BR586" i="1"/>
  <c r="BN574" i="1"/>
  <c r="BJ582" i="1"/>
  <c r="CH571" i="1"/>
  <c r="CD579" i="1"/>
  <c r="BV587" i="1"/>
  <c r="BR571" i="1"/>
  <c r="BN579" i="1"/>
  <c r="CI598" i="1"/>
  <c r="CD558" i="1"/>
  <c r="BJ546" i="1"/>
  <c r="BR543" i="1"/>
  <c r="CI555" i="1"/>
  <c r="BO553" i="1"/>
  <c r="BR548" i="1"/>
  <c r="CE540" i="1"/>
  <c r="BP515" i="1"/>
  <c r="BO480" i="1"/>
  <c r="BX482" i="1"/>
  <c r="CE446" i="1"/>
  <c r="CE462" i="1"/>
  <c r="CA454" i="1"/>
  <c r="BW446" i="1"/>
  <c r="BW462" i="1"/>
  <c r="CD444" i="1"/>
  <c r="CE458" i="1"/>
  <c r="CA450" i="1"/>
  <c r="CA466" i="1"/>
  <c r="BW458" i="1"/>
  <c r="BV450" i="1"/>
  <c r="CE425" i="1"/>
  <c r="BS434" i="1"/>
  <c r="CA418" i="1"/>
  <c r="CC404" i="1"/>
  <c r="BQ396" i="1"/>
  <c r="BW390" i="1"/>
  <c r="CC388" i="1"/>
  <c r="BU404" i="1"/>
  <c r="BM388" i="1"/>
  <c r="CI382" i="1"/>
  <c r="CA398" i="1"/>
  <c r="BP359" i="1"/>
  <c r="BU371" i="1"/>
  <c r="CC357" i="1"/>
  <c r="BQ372" i="1"/>
  <c r="CG365" i="1"/>
  <c r="CC373" i="1"/>
  <c r="BU360" i="1"/>
  <c r="BQ365" i="1"/>
  <c r="BM373" i="1"/>
  <c r="CG368" i="1"/>
  <c r="BU353" i="1"/>
  <c r="BM357" i="1"/>
  <c r="CC355" i="1"/>
  <c r="BY366" i="1"/>
  <c r="BU355" i="1"/>
  <c r="BM351" i="1"/>
  <c r="BN352" i="1"/>
  <c r="BR350" i="1"/>
  <c r="BS331" i="1"/>
  <c r="CE339" i="1"/>
  <c r="BL321" i="1"/>
  <c r="CA335" i="1"/>
  <c r="BO322" i="1"/>
  <c r="BW326" i="1"/>
  <c r="CI321" i="1"/>
  <c r="CE333" i="1"/>
  <c r="CA321" i="1"/>
  <c r="CA342" i="1"/>
  <c r="BW330" i="1"/>
  <c r="BS324" i="1"/>
  <c r="CI322" i="1"/>
  <c r="CI329" i="1"/>
  <c r="CE324" i="1"/>
  <c r="CA336" i="1"/>
  <c r="BW319" i="1"/>
  <c r="BW341" i="1"/>
  <c r="BS335" i="1"/>
  <c r="CI330" i="1"/>
  <c r="CI342" i="1"/>
  <c r="CE338" i="1"/>
  <c r="CA326" i="1"/>
  <c r="BW335" i="1"/>
  <c r="BS319" i="1"/>
  <c r="BS337" i="1"/>
  <c r="BK330" i="1"/>
  <c r="CH304" i="1"/>
  <c r="CD308" i="1"/>
  <c r="BV288" i="1"/>
  <c r="BN293" i="1"/>
  <c r="CF278" i="1"/>
  <c r="CC270" i="1"/>
  <c r="BY261" i="1"/>
  <c r="BQ273" i="1"/>
  <c r="BM271" i="1"/>
  <c r="BM268" i="1"/>
  <c r="BM261" i="1"/>
  <c r="BM262" i="1"/>
  <c r="CB269" i="1"/>
  <c r="BY263" i="1"/>
  <c r="BU264" i="1"/>
  <c r="BM263" i="1"/>
  <c r="BM264" i="1"/>
  <c r="BM257" i="1"/>
  <c r="BM277" i="1"/>
  <c r="BM278" i="1"/>
  <c r="CE239" i="1"/>
  <c r="CE248" i="1"/>
  <c r="CE230" i="1"/>
  <c r="CA238" i="1"/>
  <c r="CA247" i="1"/>
  <c r="CA233" i="1"/>
  <c r="BW226" i="1"/>
  <c r="BO228" i="1"/>
  <c r="BO237" i="1"/>
  <c r="BK236" i="1"/>
  <c r="BK245" i="1"/>
  <c r="BY236" i="1"/>
  <c r="BY245" i="1"/>
  <c r="BY227" i="1"/>
  <c r="BU235" i="1"/>
  <c r="BU244" i="1"/>
  <c r="BU226" i="1"/>
  <c r="BQ234" i="1"/>
  <c r="BQ243" i="1"/>
  <c r="BQ229" i="1"/>
  <c r="CE228" i="1"/>
  <c r="CE237" i="1"/>
  <c r="CE242" i="1"/>
  <c r="CA227" i="1"/>
  <c r="CA236" i="1"/>
  <c r="CA245" i="1"/>
  <c r="BS233" i="1"/>
  <c r="BO241" i="1"/>
  <c r="BO246" i="1"/>
  <c r="BK249" i="1"/>
  <c r="BY229" i="1"/>
  <c r="BY234" i="1"/>
  <c r="BY243" i="1"/>
  <c r="BU228" i="1"/>
  <c r="BU237" i="1"/>
  <c r="BU242" i="1"/>
  <c r="BQ227" i="1"/>
  <c r="BQ236" i="1"/>
  <c r="BQ245" i="1"/>
  <c r="CE235" i="1"/>
  <c r="CE244" i="1"/>
  <c r="CA234" i="1"/>
  <c r="CA243" i="1"/>
  <c r="BO248" i="1"/>
  <c r="BK238" i="1"/>
  <c r="CI211" i="1"/>
  <c r="CA207" i="1"/>
  <c r="CA204" i="1"/>
  <c r="CC209" i="1"/>
  <c r="CC215" i="1"/>
  <c r="BS198" i="1"/>
  <c r="CI197" i="1"/>
  <c r="CF212" i="1"/>
  <c r="CF205" i="1"/>
  <c r="BS218" i="1"/>
  <c r="CA212" i="1"/>
  <c r="CE206" i="1"/>
  <c r="CI214" i="1"/>
  <c r="CB206" i="1"/>
  <c r="CF198" i="1"/>
  <c r="BS203" i="1"/>
  <c r="CE195" i="1"/>
  <c r="CI218" i="1"/>
  <c r="CF196" i="1"/>
  <c r="CF203" i="1"/>
  <c r="BW183" i="1"/>
  <c r="CE172" i="1"/>
  <c r="BS182" i="1"/>
  <c r="CE180" i="1"/>
  <c r="CE165" i="1"/>
  <c r="BW181" i="1"/>
  <c r="BO174" i="1"/>
  <c r="CA167" i="1"/>
  <c r="BS148" i="1"/>
  <c r="BS138" i="1"/>
  <c r="BO142" i="1"/>
  <c r="CD142" i="1"/>
  <c r="BO135" i="1"/>
  <c r="BZ144" i="1"/>
  <c r="BZ154" i="1"/>
  <c r="BV154" i="1"/>
  <c r="BO138" i="1"/>
  <c r="CH152" i="1"/>
  <c r="BQ115" i="1"/>
  <c r="BU114" i="1"/>
  <c r="BN73" i="1"/>
  <c r="BW88" i="1"/>
  <c r="BO76" i="1"/>
  <c r="BS72" i="1"/>
  <c r="BK73" i="1"/>
  <c r="BW74" i="1"/>
  <c r="CD80" i="1"/>
  <c r="BO79" i="1"/>
  <c r="BW75" i="1"/>
  <c r="CA80" i="1"/>
  <c r="BT40" i="1"/>
  <c r="BY51" i="1"/>
  <c r="CG48" i="1"/>
  <c r="CG63" i="1"/>
  <c r="BP46" i="1"/>
  <c r="BM61" i="1"/>
  <c r="CG43" i="1"/>
  <c r="CG52" i="1"/>
  <c r="CG60" i="1"/>
  <c r="BJ17" i="1"/>
  <c r="BP17" i="1"/>
  <c r="BJ30" i="1"/>
  <c r="BT14" i="1"/>
  <c r="CA957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A944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BM941" i="1"/>
  <c r="BQ949" i="1"/>
  <c r="BQ951" i="1"/>
  <c r="BU941" i="1"/>
  <c r="BY949" i="1"/>
  <c r="BY953" i="1"/>
  <c r="CC941" i="1"/>
  <c r="CC954" i="1"/>
  <c r="CG956" i="1"/>
  <c r="BY944" i="1"/>
  <c r="BU942" i="1"/>
  <c r="BQ939" i="1"/>
  <c r="BM962" i="1"/>
  <c r="CG952" i="1"/>
  <c r="CG926" i="1"/>
  <c r="CG912" i="1"/>
  <c r="CG915" i="1"/>
  <c r="CG925" i="1"/>
  <c r="BL915" i="1"/>
  <c r="CI892" i="1"/>
  <c r="CI882" i="1"/>
  <c r="CI889" i="1"/>
  <c r="CE893" i="1"/>
  <c r="CE877" i="1"/>
  <c r="CE899" i="1"/>
  <c r="CE896" i="1"/>
  <c r="CA900" i="1"/>
  <c r="CA881" i="1"/>
  <c r="CA898" i="1"/>
  <c r="BW892" i="1"/>
  <c r="BW880" i="1"/>
  <c r="BW900" i="1"/>
  <c r="BS882" i="1"/>
  <c r="BS890" i="1"/>
  <c r="BS892" i="1"/>
  <c r="BS893" i="1"/>
  <c r="BO895" i="1"/>
  <c r="BO883" i="1"/>
  <c r="BO888" i="1"/>
  <c r="BK888" i="1"/>
  <c r="BK882" i="1"/>
  <c r="BK887" i="1"/>
  <c r="CI879" i="1"/>
  <c r="CI886" i="1"/>
  <c r="CI884" i="1"/>
  <c r="CI893" i="1"/>
  <c r="CE881" i="1"/>
  <c r="CE889" i="1"/>
  <c r="CE891" i="1"/>
  <c r="CA884" i="1"/>
  <c r="CA889" i="1"/>
  <c r="CA887" i="1"/>
  <c r="BW891" i="1"/>
  <c r="BW884" i="1"/>
  <c r="BW888" i="1"/>
  <c r="BW890" i="1"/>
  <c r="BS887" i="1"/>
  <c r="BS880" i="1"/>
  <c r="BS889" i="1"/>
  <c r="BO878" i="1"/>
  <c r="BO897" i="1"/>
  <c r="BO886" i="1"/>
  <c r="BO896" i="1"/>
  <c r="BK886" i="1"/>
  <c r="BK897" i="1"/>
  <c r="BK893" i="1"/>
  <c r="BM863" i="1"/>
  <c r="BQ863" i="1"/>
  <c r="BU855" i="1"/>
  <c r="BY847" i="1"/>
  <c r="BJ857" i="1"/>
  <c r="BJ859" i="1"/>
  <c r="BJ849" i="1"/>
  <c r="BJ850" i="1"/>
  <c r="CG852" i="1"/>
  <c r="CC846" i="1"/>
  <c r="CC865" i="1"/>
  <c r="BY862" i="1"/>
  <c r="BU860" i="1"/>
  <c r="BQ852" i="1"/>
  <c r="BQ858" i="1"/>
  <c r="BQ865" i="1"/>
  <c r="BM849" i="1"/>
  <c r="BM856" i="1"/>
  <c r="BM862" i="1"/>
  <c r="BM867" i="1"/>
  <c r="BM851" i="1"/>
  <c r="BQ851" i="1"/>
  <c r="BY863" i="1"/>
  <c r="CG855" i="1"/>
  <c r="BJ852" i="1"/>
  <c r="BJ867" i="1"/>
  <c r="BJ861" i="1"/>
  <c r="BJ865" i="1"/>
  <c r="BJ862" i="1"/>
  <c r="CG861" i="1"/>
  <c r="CC857" i="1"/>
  <c r="BY852" i="1"/>
  <c r="BU849" i="1"/>
  <c r="BQ848" i="1"/>
  <c r="BQ854" i="1"/>
  <c r="BQ862" i="1"/>
  <c r="BQ869" i="1"/>
  <c r="BM852" i="1"/>
  <c r="BM860" i="1"/>
  <c r="BM866" i="1"/>
  <c r="CB825" i="1"/>
  <c r="BT824" i="1"/>
  <c r="BP822" i="1"/>
  <c r="BP823" i="1"/>
  <c r="CB821" i="1"/>
  <c r="BR803" i="1"/>
  <c r="CD798" i="1"/>
  <c r="BJ788" i="1"/>
  <c r="BZ797" i="1"/>
  <c r="BJ802" i="1"/>
  <c r="CI764" i="1"/>
  <c r="CA773" i="1"/>
  <c r="BW756" i="1"/>
  <c r="BS776" i="1"/>
  <c r="BK769" i="1"/>
  <c r="CE761" i="1"/>
  <c r="CA764" i="1"/>
  <c r="BW758" i="1"/>
  <c r="BO761" i="1"/>
  <c r="BK776" i="1"/>
  <c r="CH729" i="1"/>
  <c r="CD736" i="1"/>
  <c r="BZ731" i="1"/>
  <c r="BZ741" i="1"/>
  <c r="BV732" i="1"/>
  <c r="BR735" i="1"/>
  <c r="CH731" i="1"/>
  <c r="CD745" i="1"/>
  <c r="BZ740" i="1"/>
  <c r="BV725" i="1"/>
  <c r="BR726" i="1"/>
  <c r="CF697" i="1"/>
  <c r="CF705" i="1"/>
  <c r="CF713" i="1"/>
  <c r="CB697" i="1"/>
  <c r="CB705" i="1"/>
  <c r="CB713" i="1"/>
  <c r="BX697" i="1"/>
  <c r="BX705" i="1"/>
  <c r="BX713" i="1"/>
  <c r="BT697" i="1"/>
  <c r="BT705" i="1"/>
  <c r="BT713" i="1"/>
  <c r="BP697" i="1"/>
  <c r="BP705" i="1"/>
  <c r="BP713" i="1"/>
  <c r="BL697" i="1"/>
  <c r="BL705" i="1"/>
  <c r="BL713" i="1"/>
  <c r="CF670" i="1"/>
  <c r="CC647" i="1"/>
  <c r="BU631" i="1"/>
  <c r="BL601" i="1"/>
  <c r="CF579" i="1"/>
  <c r="CF582" i="1"/>
  <c r="CB581" i="1"/>
  <c r="BX587" i="1"/>
  <c r="BP573" i="1"/>
  <c r="BL567" i="1"/>
  <c r="CF584" i="1"/>
  <c r="CB583" i="1"/>
  <c r="BX577" i="1"/>
  <c r="BX580" i="1"/>
  <c r="BP589" i="1"/>
  <c r="BL572" i="1"/>
  <c r="CH585" i="1"/>
  <c r="CH568" i="1"/>
  <c r="CD577" i="1"/>
  <c r="BZ583" i="1"/>
  <c r="BZ570" i="1"/>
  <c r="BV575" i="1"/>
  <c r="BR589" i="1"/>
  <c r="BR568" i="1"/>
  <c r="BN581" i="1"/>
  <c r="BJ587" i="1"/>
  <c r="BJ570" i="1"/>
  <c r="CD584" i="1"/>
  <c r="BV590" i="1"/>
  <c r="BN588" i="1"/>
  <c r="CG540" i="1"/>
  <c r="CF519" i="1"/>
  <c r="BX515" i="1"/>
  <c r="BL507" i="1"/>
  <c r="CF513" i="1"/>
  <c r="BT505" i="1"/>
  <c r="BR520" i="1"/>
  <c r="BX517" i="1"/>
  <c r="BP513" i="1"/>
  <c r="CH520" i="1"/>
  <c r="BP474" i="1"/>
  <c r="BL476" i="1"/>
  <c r="BL454" i="1"/>
  <c r="CC463" i="1"/>
  <c r="BY450" i="1"/>
  <c r="BQ455" i="1"/>
  <c r="BM461" i="1"/>
  <c r="BT454" i="1"/>
  <c r="BN455" i="1"/>
  <c r="CE429" i="1"/>
  <c r="BS415" i="1"/>
  <c r="CI418" i="1"/>
  <c r="CA416" i="1"/>
  <c r="BW421" i="1"/>
  <c r="BS416" i="1"/>
  <c r="CA394" i="1"/>
  <c r="BW399" i="1"/>
  <c r="CI396" i="1"/>
  <c r="CE394" i="1"/>
  <c r="CA391" i="1"/>
  <c r="CE390" i="1"/>
  <c r="CF389" i="1"/>
  <c r="BT381" i="1"/>
  <c r="CI381" i="1"/>
  <c r="CE396" i="1"/>
  <c r="CD360" i="1"/>
  <c r="BR352" i="1"/>
  <c r="BV360" i="1"/>
  <c r="BR358" i="1"/>
  <c r="BL364" i="1"/>
  <c r="BN331" i="1"/>
  <c r="CF340" i="1"/>
  <c r="BP319" i="1"/>
  <c r="BJ323" i="1"/>
  <c r="CF288" i="1"/>
  <c r="CH308" i="1"/>
  <c r="CD305" i="1"/>
  <c r="BZ302" i="1"/>
  <c r="BR288" i="1"/>
  <c r="BN297" i="1"/>
  <c r="BX288" i="1"/>
  <c r="BZ265" i="1"/>
  <c r="BJ265" i="1"/>
  <c r="BL271" i="1"/>
  <c r="CH260" i="1"/>
  <c r="BZ276" i="1"/>
  <c r="BV266" i="1"/>
  <c r="BN268" i="1"/>
  <c r="CH265" i="1"/>
  <c r="CD259" i="1"/>
  <c r="BV257" i="1"/>
  <c r="BV275" i="1"/>
  <c r="CH231" i="1"/>
  <c r="CD245" i="1"/>
  <c r="BZ236" i="1"/>
  <c r="BV236" i="1"/>
  <c r="BJ231" i="1"/>
  <c r="CB228" i="1"/>
  <c r="CH237" i="1"/>
  <c r="CD228" i="1"/>
  <c r="CD239" i="1"/>
  <c r="BN234" i="1"/>
  <c r="BN215" i="1"/>
  <c r="BQ207" i="1"/>
  <c r="BY217" i="1"/>
  <c r="BZ199" i="1"/>
  <c r="BQ217" i="1"/>
  <c r="BY196" i="1"/>
  <c r="CG207" i="1"/>
  <c r="CF214" i="1"/>
  <c r="CB170" i="1"/>
  <c r="BP168" i="1"/>
  <c r="CB184" i="1"/>
  <c r="BP185" i="1"/>
  <c r="CD173" i="1"/>
  <c r="BN183" i="1"/>
  <c r="BP169" i="1"/>
  <c r="CD183" i="1"/>
  <c r="BN173" i="1"/>
  <c r="CB145" i="1"/>
  <c r="CB136" i="1"/>
  <c r="CB152" i="1"/>
  <c r="BV144" i="1"/>
  <c r="CB148" i="1"/>
  <c r="BY151" i="1"/>
  <c r="CB134" i="1"/>
  <c r="BV139" i="1"/>
  <c r="BV133" i="1"/>
  <c r="CB139" i="1"/>
  <c r="BV140" i="1"/>
  <c r="BY147" i="1"/>
  <c r="CI115" i="1"/>
  <c r="CE123" i="1"/>
  <c r="BW107" i="1"/>
  <c r="BO107" i="1"/>
  <c r="BO123" i="1"/>
  <c r="CI123" i="1"/>
  <c r="BW115" i="1"/>
  <c r="BO115" i="1"/>
  <c r="BW80" i="1"/>
  <c r="BW87" i="1"/>
  <c r="BO82" i="1"/>
  <c r="BO89" i="1"/>
  <c r="BW84" i="1"/>
  <c r="CA74" i="1"/>
  <c r="BK76" i="1"/>
  <c r="BW72" i="1"/>
  <c r="BO73" i="1"/>
  <c r="BS76" i="1"/>
  <c r="BW76" i="1"/>
  <c r="CA75" i="1"/>
  <c r="CA90" i="1"/>
  <c r="BW46" i="1"/>
  <c r="BW55" i="1"/>
  <c r="BJ46" i="1"/>
  <c r="BJ61" i="1"/>
  <c r="BT61" i="1"/>
  <c r="CA54" i="1"/>
  <c r="CG42" i="1"/>
  <c r="CG50" i="1"/>
  <c r="CG49" i="1"/>
  <c r="CG57" i="1"/>
  <c r="BW44" i="1"/>
  <c r="BW47" i="1"/>
  <c r="BJ49" i="1"/>
  <c r="CA40" i="1"/>
  <c r="CC46" i="1"/>
  <c r="CG45" i="1"/>
  <c r="CG46" i="1"/>
  <c r="CG53" i="1"/>
  <c r="CG62" i="1"/>
  <c r="BJ11" i="1"/>
  <c r="BP21" i="1"/>
  <c r="CH12" i="1"/>
  <c r="BR10" i="1"/>
  <c r="BP27" i="1"/>
  <c r="BP9" i="1"/>
  <c r="BT26" i="1"/>
  <c r="CG950" i="1"/>
  <c r="CG943" i="1"/>
  <c r="BL923" i="1"/>
  <c r="CF931" i="1"/>
  <c r="CF918" i="1"/>
  <c r="CF929" i="1"/>
  <c r="CF908" i="1"/>
  <c r="CF919" i="1"/>
  <c r="BL931" i="1"/>
  <c r="CG922" i="1"/>
  <c r="CG930" i="1"/>
  <c r="CG919" i="1"/>
  <c r="BL911" i="1"/>
  <c r="BL927" i="1"/>
  <c r="CG923" i="1"/>
  <c r="CG910" i="1"/>
  <c r="CG917" i="1"/>
  <c r="BL919" i="1"/>
  <c r="CG914" i="1"/>
  <c r="CG924" i="1"/>
  <c r="CG929" i="1"/>
  <c r="CG918" i="1"/>
  <c r="CG913" i="1"/>
  <c r="CG928" i="1"/>
  <c r="BL908" i="1"/>
  <c r="BL912" i="1"/>
  <c r="BL916" i="1"/>
  <c r="BL920" i="1"/>
  <c r="BL924" i="1"/>
  <c r="BL928" i="1"/>
  <c r="BL929" i="1"/>
  <c r="BL909" i="1"/>
  <c r="BL913" i="1"/>
  <c r="BL917" i="1"/>
  <c r="BL921" i="1"/>
  <c r="BL925" i="1"/>
  <c r="CG927" i="1"/>
  <c r="CG931" i="1"/>
  <c r="CG916" i="1"/>
  <c r="CG911" i="1"/>
  <c r="CG920" i="1"/>
  <c r="BL930" i="1"/>
  <c r="BL910" i="1"/>
  <c r="BL914" i="1"/>
  <c r="BL918" i="1"/>
  <c r="BL922" i="1"/>
  <c r="CF910" i="1"/>
  <c r="CF915" i="1"/>
  <c r="CF920" i="1"/>
  <c r="CF926" i="1"/>
  <c r="CF930" i="1"/>
  <c r="CF911" i="1"/>
  <c r="CF916" i="1"/>
  <c r="CF922" i="1"/>
  <c r="CF927" i="1"/>
  <c r="CB925" i="1"/>
  <c r="CB921" i="1"/>
  <c r="CB917" i="1"/>
  <c r="CB913" i="1"/>
  <c r="CB909" i="1"/>
  <c r="CB931" i="1"/>
  <c r="CB926" i="1"/>
  <c r="CB920" i="1"/>
  <c r="CB915" i="1"/>
  <c r="CB910" i="1"/>
  <c r="CB924" i="1"/>
  <c r="CB919" i="1"/>
  <c r="CB914" i="1"/>
  <c r="CB908" i="1"/>
  <c r="CB928" i="1"/>
  <c r="CB923" i="1"/>
  <c r="CB918" i="1"/>
  <c r="CB912" i="1"/>
  <c r="CB929" i="1"/>
  <c r="BX927" i="1"/>
  <c r="BX923" i="1"/>
  <c r="BX926" i="1"/>
  <c r="BX922" i="1"/>
  <c r="BX918" i="1"/>
  <c r="BX914" i="1"/>
  <c r="BX910" i="1"/>
  <c r="BX930" i="1"/>
  <c r="BX925" i="1"/>
  <c r="BX919" i="1"/>
  <c r="BX913" i="1"/>
  <c r="BX908" i="1"/>
  <c r="BX924" i="1"/>
  <c r="BX917" i="1"/>
  <c r="BX912" i="1"/>
  <c r="BX929" i="1"/>
  <c r="BX931" i="1"/>
  <c r="BX921" i="1"/>
  <c r="BX916" i="1"/>
  <c r="BX911" i="1"/>
  <c r="BT927" i="1"/>
  <c r="BT923" i="1"/>
  <c r="BT919" i="1"/>
  <c r="BT915" i="1"/>
  <c r="BT911" i="1"/>
  <c r="BT929" i="1"/>
  <c r="BT926" i="1"/>
  <c r="BT922" i="1"/>
  <c r="BT918" i="1"/>
  <c r="BT914" i="1"/>
  <c r="BT910" i="1"/>
  <c r="BT931" i="1"/>
  <c r="BT925" i="1"/>
  <c r="BT917" i="1"/>
  <c r="BT909" i="1"/>
  <c r="BT924" i="1"/>
  <c r="BT916" i="1"/>
  <c r="BT908" i="1"/>
  <c r="BT930" i="1"/>
  <c r="BT921" i="1"/>
  <c r="BT913" i="1"/>
  <c r="BP927" i="1"/>
  <c r="BP923" i="1"/>
  <c r="BP919" i="1"/>
  <c r="BP915" i="1"/>
  <c r="BP911" i="1"/>
  <c r="BP931" i="1"/>
  <c r="BP926" i="1"/>
  <c r="BP922" i="1"/>
  <c r="BP918" i="1"/>
  <c r="BP914" i="1"/>
  <c r="BP910" i="1"/>
  <c r="BP930" i="1"/>
  <c r="BP925" i="1"/>
  <c r="BP917" i="1"/>
  <c r="BP909" i="1"/>
  <c r="BP924" i="1"/>
  <c r="BP916" i="1"/>
  <c r="BP908" i="1"/>
  <c r="BP929" i="1"/>
  <c r="BP921" i="1"/>
  <c r="BP913" i="1"/>
  <c r="CB916" i="1"/>
  <c r="BX915" i="1"/>
  <c r="BT920" i="1"/>
  <c r="BP928" i="1"/>
  <c r="CB922" i="1"/>
  <c r="BX920" i="1"/>
  <c r="BT928" i="1"/>
  <c r="CB930" i="1"/>
  <c r="CB927" i="1"/>
  <c r="BX928" i="1"/>
  <c r="BP912" i="1"/>
  <c r="CF928" i="1"/>
  <c r="CF909" i="1"/>
  <c r="CF913" i="1"/>
  <c r="CF917" i="1"/>
  <c r="CF921" i="1"/>
  <c r="BO928" i="1"/>
  <c r="CI878" i="1"/>
  <c r="CI896" i="1"/>
  <c r="CI888" i="1"/>
  <c r="CI881" i="1"/>
  <c r="CE894" i="1"/>
  <c r="CE895" i="1"/>
  <c r="CE890" i="1"/>
  <c r="CA877" i="1"/>
  <c r="CA878" i="1"/>
  <c r="CA890" i="1"/>
  <c r="CA883" i="1"/>
  <c r="BW897" i="1"/>
  <c r="BW893" i="1"/>
  <c r="BW887" i="1"/>
  <c r="BS898" i="1"/>
  <c r="BS888" i="1"/>
  <c r="BS878" i="1"/>
  <c r="BS881" i="1"/>
  <c r="BO894" i="1"/>
  <c r="BO891" i="1"/>
  <c r="BO893" i="1"/>
  <c r="BK885" i="1"/>
  <c r="BK884" i="1"/>
  <c r="BK877" i="1"/>
  <c r="BK883" i="1"/>
  <c r="BK899" i="1"/>
  <c r="BK892" i="1"/>
  <c r="BK879" i="1"/>
  <c r="BK878" i="1"/>
  <c r="BK880" i="1"/>
  <c r="BK889" i="1"/>
  <c r="BO900" i="1"/>
  <c r="BO884" i="1"/>
  <c r="BO885" i="1"/>
  <c r="BO882" i="1"/>
  <c r="BO890" i="1"/>
  <c r="BO899" i="1"/>
  <c r="BS897" i="1"/>
  <c r="BS894" i="1"/>
  <c r="BS877" i="1"/>
  <c r="BS879" i="1"/>
  <c r="BS899" i="1"/>
  <c r="BS886" i="1"/>
  <c r="BW898" i="1"/>
  <c r="BW882" i="1"/>
  <c r="BW889" i="1"/>
  <c r="BW881" i="1"/>
  <c r="BW885" i="1"/>
  <c r="BW877" i="1"/>
  <c r="CA899" i="1"/>
  <c r="CA897" i="1"/>
  <c r="CA879" i="1"/>
  <c r="CA893" i="1"/>
  <c r="CA892" i="1"/>
  <c r="CA885" i="1"/>
  <c r="CE900" i="1"/>
  <c r="CE888" i="1"/>
  <c r="CE898" i="1"/>
  <c r="CE879" i="1"/>
  <c r="CE883" i="1"/>
  <c r="CE887" i="1"/>
  <c r="CI897" i="1"/>
  <c r="CI898" i="1"/>
  <c r="CI877" i="1"/>
  <c r="CI895" i="1"/>
  <c r="CI894" i="1"/>
  <c r="CI891" i="1"/>
  <c r="BY851" i="1"/>
  <c r="CG863" i="1"/>
  <c r="BK861" i="1"/>
  <c r="BV856" i="1"/>
  <c r="BV867" i="1"/>
  <c r="BV861" i="1"/>
  <c r="BR846" i="1"/>
  <c r="BR850" i="1"/>
  <c r="BR860" i="1"/>
  <c r="BN846" i="1"/>
  <c r="BN852" i="1"/>
  <c r="BN849" i="1"/>
  <c r="BN856" i="1"/>
  <c r="BN851" i="1"/>
  <c r="BN867" i="1"/>
  <c r="CG849" i="1"/>
  <c r="CG860" i="1"/>
  <c r="CG868" i="1"/>
  <c r="CC853" i="1"/>
  <c r="CC864" i="1"/>
  <c r="BY848" i="1"/>
  <c r="BY858" i="1"/>
  <c r="BY869" i="1"/>
  <c r="BY867" i="1"/>
  <c r="BY859" i="1"/>
  <c r="CC855" i="1"/>
  <c r="CG847" i="1"/>
  <c r="BV864" i="1"/>
  <c r="BV846" i="1"/>
  <c r="BR855" i="1"/>
  <c r="BR857" i="1"/>
  <c r="BN860" i="1"/>
  <c r="BN864" i="1"/>
  <c r="BN854" i="1"/>
  <c r="BN868" i="1"/>
  <c r="BN858" i="1"/>
  <c r="CG854" i="1"/>
  <c r="CC849" i="1"/>
  <c r="CC858" i="1"/>
  <c r="BY853" i="1"/>
  <c r="CI822" i="1"/>
  <c r="CI830" i="1"/>
  <c r="CI820" i="1"/>
  <c r="CH791" i="1"/>
  <c r="BZ790" i="1"/>
  <c r="BN800" i="1"/>
  <c r="CD788" i="1"/>
  <c r="BV788" i="1"/>
  <c r="BN805" i="1"/>
  <c r="CI755" i="1"/>
  <c r="CI761" i="1"/>
  <c r="CE753" i="1"/>
  <c r="CA769" i="1"/>
  <c r="CA763" i="1"/>
  <c r="BW772" i="1"/>
  <c r="BS771" i="1"/>
  <c r="BS761" i="1"/>
  <c r="BO769" i="1"/>
  <c r="BK765" i="1"/>
  <c r="BK763" i="1"/>
  <c r="CC776" i="1"/>
  <c r="CI771" i="1"/>
  <c r="CE757" i="1"/>
  <c r="CA774" i="1"/>
  <c r="CA755" i="1"/>
  <c r="BW753" i="1"/>
  <c r="BS763" i="1"/>
  <c r="BO757" i="1"/>
  <c r="BK770" i="1"/>
  <c r="BK755" i="1"/>
  <c r="BY774" i="1"/>
  <c r="CG731" i="1"/>
  <c r="CC732" i="1"/>
  <c r="BY727" i="1"/>
  <c r="BY738" i="1"/>
  <c r="BU729" i="1"/>
  <c r="BQ731" i="1"/>
  <c r="BM722" i="1"/>
  <c r="CG725" i="1"/>
  <c r="CC733" i="1"/>
  <c r="BY729" i="1"/>
  <c r="BY742" i="1"/>
  <c r="BU733" i="1"/>
  <c r="BQ724" i="1"/>
  <c r="BM736" i="1"/>
  <c r="CG734" i="1"/>
  <c r="CC726" i="1"/>
  <c r="BY741" i="1"/>
  <c r="BU728" i="1"/>
  <c r="BQ725" i="1"/>
  <c r="BM728" i="1"/>
  <c r="BK680" i="1"/>
  <c r="BK664" i="1"/>
  <c r="BK681" i="1"/>
  <c r="BK671" i="1"/>
  <c r="BK662" i="1"/>
  <c r="BK673" i="1"/>
  <c r="BK676" i="1"/>
  <c r="BK660" i="1"/>
  <c r="BK667" i="1"/>
  <c r="BK670" i="1"/>
  <c r="BK661" i="1"/>
  <c r="BK679" i="1"/>
  <c r="BO681" i="1"/>
  <c r="BO665" i="1"/>
  <c r="BO674" i="1"/>
  <c r="BO678" i="1"/>
  <c r="BO668" i="1"/>
  <c r="BO671" i="1"/>
  <c r="BO677" i="1"/>
  <c r="BO661" i="1"/>
  <c r="BO660" i="1"/>
  <c r="BO664" i="1"/>
  <c r="BO667" i="1"/>
  <c r="BO670" i="1"/>
  <c r="BS682" i="1"/>
  <c r="BS666" i="1"/>
  <c r="BS668" i="1"/>
  <c r="BS671" i="1"/>
  <c r="BS681" i="1"/>
  <c r="BS660" i="1"/>
  <c r="BS678" i="1"/>
  <c r="BS662" i="1"/>
  <c r="BS667" i="1"/>
  <c r="BS677" i="1"/>
  <c r="BS680" i="1"/>
  <c r="BS665" i="1"/>
  <c r="BW683" i="1"/>
  <c r="BW667" i="1"/>
  <c r="BW676" i="1"/>
  <c r="BW682" i="1"/>
  <c r="BW665" i="1"/>
  <c r="BW668" i="1"/>
  <c r="BW679" i="1"/>
  <c r="BW663" i="1"/>
  <c r="BW662" i="1"/>
  <c r="BW681" i="1"/>
  <c r="BW664" i="1"/>
  <c r="CA680" i="1"/>
  <c r="CA664" i="1"/>
  <c r="CA669" i="1"/>
  <c r="CA663" i="1"/>
  <c r="CA666" i="1"/>
  <c r="CA677" i="1"/>
  <c r="CE681" i="1"/>
  <c r="CE665" i="1"/>
  <c r="CE678" i="1"/>
  <c r="CE683" i="1"/>
  <c r="CE666" i="1"/>
  <c r="CE676" i="1"/>
  <c r="CI682" i="1"/>
  <c r="CI666" i="1"/>
  <c r="CI671" i="1"/>
  <c r="CI661" i="1"/>
  <c r="CI679" i="1"/>
  <c r="CI663" i="1"/>
  <c r="CI667" i="1"/>
  <c r="CI665" i="1"/>
  <c r="CI660" i="1"/>
  <c r="CI672" i="1"/>
  <c r="CI674" i="1"/>
  <c r="CE675" i="1"/>
  <c r="CE667" i="1"/>
  <c r="CE663" i="1"/>
  <c r="CE661" i="1"/>
  <c r="CA681" i="1"/>
  <c r="CA679" i="1"/>
  <c r="CA662" i="1"/>
  <c r="CA670" i="1"/>
  <c r="CA672" i="1"/>
  <c r="BW674" i="1"/>
  <c r="BW680" i="1"/>
  <c r="BW678" i="1"/>
  <c r="BS664" i="1"/>
  <c r="BS676" i="1"/>
  <c r="BS683" i="1"/>
  <c r="BO683" i="1"/>
  <c r="BO663" i="1"/>
  <c r="BO676" i="1"/>
  <c r="BK678" i="1"/>
  <c r="BK669" i="1"/>
  <c r="BK683" i="1"/>
  <c r="BX667" i="1"/>
  <c r="BX662" i="1"/>
  <c r="CI668" i="1"/>
  <c r="CI683" i="1"/>
  <c r="CI675" i="1"/>
  <c r="CI673" i="1"/>
  <c r="CI678" i="1"/>
  <c r="CE670" i="1"/>
  <c r="CE668" i="1"/>
  <c r="CE664" i="1"/>
  <c r="CE669" i="1"/>
  <c r="CA682" i="1"/>
  <c r="CA665" i="1"/>
  <c r="CA673" i="1"/>
  <c r="CA671" i="1"/>
  <c r="CA676" i="1"/>
  <c r="BW669" i="1"/>
  <c r="BW660" i="1"/>
  <c r="BW671" i="1"/>
  <c r="BS661" i="1"/>
  <c r="BS672" i="1"/>
  <c r="BS670" i="1"/>
  <c r="BO672" i="1"/>
  <c r="BO679" i="1"/>
  <c r="BO669" i="1"/>
  <c r="BK674" i="1"/>
  <c r="BK665" i="1"/>
  <c r="BK668" i="1"/>
  <c r="CB682" i="1"/>
  <c r="CI669" i="1"/>
  <c r="CI680" i="1"/>
  <c r="CI676" i="1"/>
  <c r="CI662" i="1"/>
  <c r="CE660" i="1"/>
  <c r="CE671" i="1"/>
  <c r="CE682" i="1"/>
  <c r="CE679" i="1"/>
  <c r="CE673" i="1"/>
  <c r="CA683" i="1"/>
  <c r="CA667" i="1"/>
  <c r="CA674" i="1"/>
  <c r="CA660" i="1"/>
  <c r="BW672" i="1"/>
  <c r="BW670" i="1"/>
  <c r="BW661" i="1"/>
  <c r="BW675" i="1"/>
  <c r="BS679" i="1"/>
  <c r="BS673" i="1"/>
  <c r="BS674" i="1"/>
  <c r="BO666" i="1"/>
  <c r="BO680" i="1"/>
  <c r="BO673" i="1"/>
  <c r="BK675" i="1"/>
  <c r="BK666" i="1"/>
  <c r="BK672" i="1"/>
  <c r="CB648" i="1"/>
  <c r="BT645" i="1"/>
  <c r="BL639" i="1"/>
  <c r="CF648" i="1"/>
  <c r="BP635" i="1"/>
  <c r="CI582" i="1"/>
  <c r="CE589" i="1"/>
  <c r="BW582" i="1"/>
  <c r="BO577" i="1"/>
  <c r="CE577" i="1"/>
  <c r="BS574" i="1"/>
  <c r="BK580" i="1"/>
  <c r="BK587" i="1"/>
  <c r="BK571" i="1"/>
  <c r="BO580" i="1"/>
  <c r="BO587" i="1"/>
  <c r="BO571" i="1"/>
  <c r="BS580" i="1"/>
  <c r="BS587" i="1"/>
  <c r="BS571" i="1"/>
  <c r="BW580" i="1"/>
  <c r="BW587" i="1"/>
  <c r="BW571" i="1"/>
  <c r="CA580" i="1"/>
  <c r="CA587" i="1"/>
  <c r="CA571" i="1"/>
  <c r="CE580" i="1"/>
  <c r="CE587" i="1"/>
  <c r="CI576" i="1"/>
  <c r="CI573" i="1"/>
  <c r="CE570" i="1"/>
  <c r="CA570" i="1"/>
  <c r="BW578" i="1"/>
  <c r="BS586" i="1"/>
  <c r="BK570" i="1"/>
  <c r="BL577" i="1"/>
  <c r="BL588" i="1"/>
  <c r="BL582" i="1"/>
  <c r="BP578" i="1"/>
  <c r="BP568" i="1"/>
  <c r="BT575" i="1"/>
  <c r="BX576" i="1"/>
  <c r="BX570" i="1"/>
  <c r="CB577" i="1"/>
  <c r="CB588" i="1"/>
  <c r="CB578" i="1"/>
  <c r="CF578" i="1"/>
  <c r="CF572" i="1"/>
  <c r="BM608" i="1"/>
  <c r="CI599" i="1"/>
  <c r="CC599" i="1"/>
  <c r="CI614" i="1"/>
  <c r="BM550" i="1"/>
  <c r="BM541" i="1"/>
  <c r="BM539" i="1"/>
  <c r="BM543" i="1"/>
  <c r="BM538" i="1"/>
  <c r="BM537" i="1"/>
  <c r="BM556" i="1"/>
  <c r="BM557" i="1"/>
  <c r="BM544" i="1"/>
  <c r="BM559" i="1"/>
  <c r="BQ559" i="1"/>
  <c r="BQ558" i="1"/>
  <c r="BQ538" i="1"/>
  <c r="BQ548" i="1"/>
  <c r="BQ544" i="1"/>
  <c r="BQ551" i="1"/>
  <c r="BQ554" i="1"/>
  <c r="BQ553" i="1"/>
  <c r="BQ557" i="1"/>
  <c r="BQ536" i="1"/>
  <c r="BQ547" i="1"/>
  <c r="BQ550" i="1"/>
  <c r="BQ537" i="1"/>
  <c r="BQ549" i="1"/>
  <c r="BU552" i="1"/>
  <c r="BU544" i="1"/>
  <c r="BU551" i="1"/>
  <c r="BU538" i="1"/>
  <c r="BU550" i="1"/>
  <c r="BU540" i="1"/>
  <c r="BU543" i="1"/>
  <c r="BU557" i="1"/>
  <c r="BU542" i="1"/>
  <c r="BU556" i="1"/>
  <c r="BU559" i="1"/>
  <c r="BY553" i="1"/>
  <c r="BY557" i="1"/>
  <c r="BY556" i="1"/>
  <c r="BY536" i="1"/>
  <c r="BY550" i="1"/>
  <c r="BY546" i="1"/>
  <c r="BY549" i="1"/>
  <c r="BY552" i="1"/>
  <c r="BY555" i="1"/>
  <c r="BY559" i="1"/>
  <c r="BY538" i="1"/>
  <c r="CC554" i="1"/>
  <c r="CC546" i="1"/>
  <c r="CC549" i="1"/>
  <c r="CC540" i="1"/>
  <c r="CC544" i="1"/>
  <c r="CC539" i="1"/>
  <c r="CC542" i="1"/>
  <c r="CC541" i="1"/>
  <c r="CC559" i="1"/>
  <c r="CC536" i="1"/>
  <c r="CG559" i="1"/>
  <c r="CG539" i="1"/>
  <c r="CG542" i="1"/>
  <c r="CG552" i="1"/>
  <c r="CG556" i="1"/>
  <c r="CG555" i="1"/>
  <c r="CG558" i="1"/>
  <c r="CG538" i="1"/>
  <c r="CG536" i="1"/>
  <c r="CG548" i="1"/>
  <c r="CG545" i="1"/>
  <c r="CG546" i="1"/>
  <c r="CC547" i="1"/>
  <c r="CC556" i="1"/>
  <c r="CC550" i="1"/>
  <c r="BY558" i="1"/>
  <c r="BY541" i="1"/>
  <c r="BU558" i="1"/>
  <c r="BU555" i="1"/>
  <c r="BQ542" i="1"/>
  <c r="BM553" i="1"/>
  <c r="CG553" i="1"/>
  <c r="CG554" i="1"/>
  <c r="CC555" i="1"/>
  <c r="CC537" i="1"/>
  <c r="CC558" i="1"/>
  <c r="BY539" i="1"/>
  <c r="BY545" i="1"/>
  <c r="BU549" i="1"/>
  <c r="BU548" i="1"/>
  <c r="BQ543" i="1"/>
  <c r="BM554" i="1"/>
  <c r="CG541" i="1"/>
  <c r="CG547" i="1"/>
  <c r="CC552" i="1"/>
  <c r="CC553" i="1"/>
  <c r="BY543" i="1"/>
  <c r="BY540" i="1"/>
  <c r="BU537" i="1"/>
  <c r="BU554" i="1"/>
  <c r="BQ541" i="1"/>
  <c r="BM551" i="1"/>
  <c r="CD553" i="1"/>
  <c r="BR545" i="1"/>
  <c r="CH559" i="1"/>
  <c r="BZ536" i="1"/>
  <c r="BN547" i="1"/>
  <c r="CI538" i="1"/>
  <c r="BW545" i="1"/>
  <c r="CB505" i="1"/>
  <c r="BX524" i="1"/>
  <c r="BT521" i="1"/>
  <c r="BL509" i="1"/>
  <c r="CF506" i="1"/>
  <c r="CF524" i="1"/>
  <c r="CB525" i="1"/>
  <c r="BX512" i="1"/>
  <c r="BX522" i="1"/>
  <c r="BT523" i="1"/>
  <c r="BP510" i="1"/>
  <c r="BP524" i="1"/>
  <c r="BL521" i="1"/>
  <c r="CF526" i="1"/>
  <c r="CB523" i="1"/>
  <c r="BT511" i="1"/>
  <c r="BP522" i="1"/>
  <c r="BL523" i="1"/>
  <c r="CF508" i="1"/>
  <c r="CB518" i="1"/>
  <c r="CB516" i="1"/>
  <c r="BX506" i="1"/>
  <c r="BT516" i="1"/>
  <c r="BT514" i="1"/>
  <c r="BP508" i="1"/>
  <c r="BL514" i="1"/>
  <c r="BL516" i="1"/>
  <c r="BW480" i="1"/>
  <c r="BS482" i="1"/>
  <c r="CA480" i="1"/>
  <c r="BK494" i="1"/>
  <c r="BX464" i="1"/>
  <c r="BT461" i="1"/>
  <c r="BL449" i="1"/>
  <c r="CF466" i="1"/>
  <c r="CB459" i="1"/>
  <c r="BT443" i="1"/>
  <c r="BP462" i="1"/>
  <c r="BL459" i="1"/>
  <c r="CF444" i="1"/>
  <c r="BT456" i="1"/>
  <c r="BP444" i="1"/>
  <c r="BP467" i="1" s="1"/>
  <c r="BL452" i="1"/>
  <c r="CE447" i="1"/>
  <c r="CE455" i="1"/>
  <c r="CE463" i="1"/>
  <c r="CA447" i="1"/>
  <c r="CA459" i="1"/>
  <c r="BW443" i="1"/>
  <c r="BW451" i="1"/>
  <c r="BW459" i="1"/>
  <c r="BW463" i="1"/>
  <c r="BK459" i="1"/>
  <c r="CF446" i="1"/>
  <c r="CF460" i="1"/>
  <c r="BT463" i="1"/>
  <c r="BP450" i="1"/>
  <c r="BP460" i="1"/>
  <c r="BL461" i="1"/>
  <c r="CI444" i="1"/>
  <c r="CI460" i="1"/>
  <c r="CE444" i="1"/>
  <c r="CE448" i="1"/>
  <c r="CE452" i="1"/>
  <c r="CE456" i="1"/>
  <c r="CE460" i="1"/>
  <c r="CE464" i="1"/>
  <c r="CA444" i="1"/>
  <c r="CA448" i="1"/>
  <c r="CA452" i="1"/>
  <c r="CA456" i="1"/>
  <c r="CA460" i="1"/>
  <c r="CA464" i="1"/>
  <c r="BW444" i="1"/>
  <c r="BW448" i="1"/>
  <c r="BW452" i="1"/>
  <c r="BW456" i="1"/>
  <c r="BW460" i="1"/>
  <c r="BW464" i="1"/>
  <c r="BS464" i="1"/>
  <c r="CE443" i="1"/>
  <c r="CE451" i="1"/>
  <c r="CE459" i="1"/>
  <c r="CA443" i="1"/>
  <c r="CA451" i="1"/>
  <c r="CA455" i="1"/>
  <c r="CA463" i="1"/>
  <c r="BW447" i="1"/>
  <c r="BW455" i="1"/>
  <c r="CF451" i="1"/>
  <c r="CF453" i="1"/>
  <c r="BX451" i="1"/>
  <c r="BT445" i="1"/>
  <c r="BP455" i="1"/>
  <c r="BP453" i="1"/>
  <c r="BL443" i="1"/>
  <c r="CI457" i="1"/>
  <c r="CE445" i="1"/>
  <c r="CE449" i="1"/>
  <c r="CE453" i="1"/>
  <c r="CE457" i="1"/>
  <c r="CE461" i="1"/>
  <c r="CA445" i="1"/>
  <c r="CA449" i="1"/>
  <c r="CA453" i="1"/>
  <c r="CA457" i="1"/>
  <c r="CA461" i="1"/>
  <c r="BW445" i="1"/>
  <c r="BW449" i="1"/>
  <c r="BW453" i="1"/>
  <c r="BW457" i="1"/>
  <c r="BW461" i="1"/>
  <c r="BO457" i="1"/>
  <c r="BN422" i="1"/>
  <c r="BY432" i="1"/>
  <c r="BK419" i="1"/>
  <c r="BK431" i="1"/>
  <c r="BK432" i="1"/>
  <c r="BK421" i="1"/>
  <c r="BK430" i="1"/>
  <c r="BO415" i="1"/>
  <c r="BO419" i="1"/>
  <c r="BO423" i="1"/>
  <c r="BO427" i="1"/>
  <c r="BO431" i="1"/>
  <c r="BO416" i="1"/>
  <c r="BO420" i="1"/>
  <c r="BO424" i="1"/>
  <c r="BO428" i="1"/>
  <c r="BO432" i="1"/>
  <c r="BO413" i="1"/>
  <c r="BO417" i="1"/>
  <c r="BO421" i="1"/>
  <c r="BO429" i="1"/>
  <c r="BO418" i="1"/>
  <c r="BO426" i="1"/>
  <c r="BO414" i="1"/>
  <c r="BO425" i="1"/>
  <c r="BO422" i="1"/>
  <c r="BO430" i="1"/>
  <c r="CI415" i="1"/>
  <c r="CE423" i="1"/>
  <c r="BW423" i="1"/>
  <c r="BS422" i="1"/>
  <c r="BS420" i="1"/>
  <c r="CH432" i="1"/>
  <c r="BV416" i="1"/>
  <c r="CI430" i="1"/>
  <c r="CE417" i="1"/>
  <c r="CE419" i="1"/>
  <c r="BW417" i="1"/>
  <c r="BZ424" i="1"/>
  <c r="CI426" i="1"/>
  <c r="CI420" i="1"/>
  <c r="CE414" i="1"/>
  <c r="BW412" i="1"/>
  <c r="CH426" i="1"/>
  <c r="CC435" i="1"/>
  <c r="CG381" i="1"/>
  <c r="BQ381" i="1"/>
  <c r="BM389" i="1"/>
  <c r="CC396" i="1"/>
  <c r="BY404" i="1"/>
  <c r="BU396" i="1"/>
  <c r="BQ388" i="1"/>
  <c r="BQ404" i="1"/>
  <c r="BM396" i="1"/>
  <c r="CC389" i="1"/>
  <c r="BU389" i="1"/>
  <c r="BQ397" i="1"/>
  <c r="CI400" i="1"/>
  <c r="CC381" i="1"/>
  <c r="BU381" i="1"/>
  <c r="BQ389" i="1"/>
  <c r="BM381" i="1"/>
  <c r="CF367" i="1"/>
  <c r="BV328" i="1"/>
  <c r="BM335" i="1"/>
  <c r="CI332" i="1"/>
  <c r="CI341" i="1"/>
  <c r="CE327" i="1"/>
  <c r="CA328" i="1"/>
  <c r="CA331" i="1"/>
  <c r="BW328" i="1"/>
  <c r="BW339" i="1"/>
  <c r="BS320" i="1"/>
  <c r="BO328" i="1"/>
  <c r="BR322" i="1"/>
  <c r="BU342" i="1"/>
  <c r="CI301" i="1"/>
  <c r="CE302" i="1"/>
  <c r="BW307" i="1"/>
  <c r="BS300" i="1"/>
  <c r="BK300" i="1"/>
  <c r="CH291" i="1"/>
  <c r="CH307" i="1"/>
  <c r="CD303" i="1"/>
  <c r="BZ299" i="1"/>
  <c r="BV303" i="1"/>
  <c r="BR311" i="1"/>
  <c r="BN303" i="1"/>
  <c r="BP299" i="1"/>
  <c r="CI306" i="1"/>
  <c r="CA311" i="1"/>
  <c r="BW308" i="1"/>
  <c r="BO308" i="1"/>
  <c r="BK310" i="1"/>
  <c r="CE292" i="1"/>
  <c r="CA293" i="1"/>
  <c r="BW309" i="1"/>
  <c r="BO291" i="1"/>
  <c r="CH263" i="1"/>
  <c r="CH261" i="1"/>
  <c r="CH277" i="1"/>
  <c r="CD278" i="1"/>
  <c r="CD271" i="1"/>
  <c r="CD269" i="1"/>
  <c r="BZ261" i="1"/>
  <c r="BZ277" i="1"/>
  <c r="BZ270" i="1"/>
  <c r="BZ263" i="1"/>
  <c r="BZ279" i="1"/>
  <c r="BZ272" i="1"/>
  <c r="BV264" i="1"/>
  <c r="BV280" i="1"/>
  <c r="BV269" i="1"/>
  <c r="BV262" i="1"/>
  <c r="BV278" i="1"/>
  <c r="BV271" i="1"/>
  <c r="BR263" i="1"/>
  <c r="BN271" i="1"/>
  <c r="BJ270" i="1"/>
  <c r="CH264" i="1"/>
  <c r="CH280" i="1"/>
  <c r="CH278" i="1"/>
  <c r="CD270" i="1"/>
  <c r="CD272" i="1"/>
  <c r="CD261" i="1"/>
  <c r="BZ269" i="1"/>
  <c r="BZ262" i="1"/>
  <c r="BZ278" i="1"/>
  <c r="BZ271" i="1"/>
  <c r="BZ264" i="1"/>
  <c r="BZ280" i="1"/>
  <c r="BV272" i="1"/>
  <c r="BV261" i="1"/>
  <c r="BV277" i="1"/>
  <c r="BV270" i="1"/>
  <c r="BV263" i="1"/>
  <c r="BV279" i="1"/>
  <c r="BR278" i="1"/>
  <c r="BJ269" i="1"/>
  <c r="BJ264" i="1"/>
  <c r="CH259" i="1"/>
  <c r="CH257" i="1"/>
  <c r="CH273" i="1"/>
  <c r="CD267" i="1"/>
  <c r="CD260" i="1"/>
  <c r="BZ257" i="1"/>
  <c r="BZ273" i="1"/>
  <c r="BZ266" i="1"/>
  <c r="BZ259" i="1"/>
  <c r="BZ275" i="1"/>
  <c r="BV260" i="1"/>
  <c r="BV276" i="1"/>
  <c r="BV265" i="1"/>
  <c r="BV258" i="1"/>
  <c r="BV274" i="1"/>
  <c r="BN267" i="1"/>
  <c r="BJ266" i="1"/>
  <c r="BX218" i="1"/>
  <c r="CB201" i="1"/>
  <c r="CF200" i="1"/>
  <c r="CF216" i="1"/>
  <c r="CF209" i="1"/>
  <c r="CF202" i="1"/>
  <c r="CF218" i="1"/>
  <c r="CF207" i="1"/>
  <c r="BL208" i="1"/>
  <c r="CB196" i="1"/>
  <c r="CB214" i="1"/>
  <c r="CF204" i="1"/>
  <c r="CF197" i="1"/>
  <c r="CF213" i="1"/>
  <c r="CF206" i="1"/>
  <c r="CF195" i="1"/>
  <c r="CF211" i="1"/>
  <c r="BL214" i="1"/>
  <c r="BP208" i="1"/>
  <c r="CB200" i="1"/>
  <c r="CF208" i="1"/>
  <c r="CF201" i="1"/>
  <c r="CF217" i="1"/>
  <c r="CF210" i="1"/>
  <c r="CF199" i="1"/>
  <c r="CG230" i="1"/>
  <c r="CG246" i="1"/>
  <c r="CG239" i="1"/>
  <c r="CG232" i="1"/>
  <c r="CG248" i="1"/>
  <c r="CG241" i="1"/>
  <c r="CC231" i="1"/>
  <c r="BY232" i="1"/>
  <c r="BY248" i="1"/>
  <c r="BY241" i="1"/>
  <c r="BY230" i="1"/>
  <c r="BY246" i="1"/>
  <c r="BY239" i="1"/>
  <c r="BU231" i="1"/>
  <c r="BU247" i="1"/>
  <c r="BU240" i="1"/>
  <c r="BU233" i="1"/>
  <c r="BU249" i="1"/>
  <c r="BU238" i="1"/>
  <c r="BQ230" i="1"/>
  <c r="BQ246" i="1"/>
  <c r="BQ239" i="1"/>
  <c r="BQ232" i="1"/>
  <c r="BQ248" i="1"/>
  <c r="BQ241" i="1"/>
  <c r="CG226" i="1"/>
  <c r="CG242" i="1"/>
  <c r="CG235" i="1"/>
  <c r="CG228" i="1"/>
  <c r="CG244" i="1"/>
  <c r="BY228" i="1"/>
  <c r="BY244" i="1"/>
  <c r="BY237" i="1"/>
  <c r="BY226" i="1"/>
  <c r="BY242" i="1"/>
  <c r="BU227" i="1"/>
  <c r="BU243" i="1"/>
  <c r="BU236" i="1"/>
  <c r="BU229" i="1"/>
  <c r="BU245" i="1"/>
  <c r="BQ226" i="1"/>
  <c r="BQ242" i="1"/>
  <c r="BQ235" i="1"/>
  <c r="BQ228" i="1"/>
  <c r="BQ244" i="1"/>
  <c r="CD167" i="1"/>
  <c r="CD177" i="1"/>
  <c r="BN167" i="1"/>
  <c r="BN177" i="1"/>
  <c r="CD169" i="1"/>
  <c r="CD181" i="1"/>
  <c r="BV165" i="1"/>
  <c r="BN169" i="1"/>
  <c r="BN181" i="1"/>
  <c r="CB149" i="1"/>
  <c r="CB156" i="1"/>
  <c r="CB147" i="1"/>
  <c r="CB146" i="1"/>
  <c r="CB141" i="1"/>
  <c r="CB151" i="1"/>
  <c r="BQ150" i="1"/>
  <c r="CF136" i="1"/>
  <c r="CB138" i="1"/>
  <c r="CB137" i="1"/>
  <c r="CB155" i="1"/>
  <c r="CF146" i="1"/>
  <c r="BM138" i="1"/>
  <c r="CB143" i="1"/>
  <c r="CB150" i="1"/>
  <c r="CB135" i="1"/>
  <c r="CB140" i="1"/>
  <c r="CB154" i="1"/>
  <c r="CB153" i="1"/>
  <c r="CF145" i="1"/>
  <c r="BQ153" i="1"/>
  <c r="BM137" i="1"/>
  <c r="CB142" i="1"/>
  <c r="BZ122" i="1"/>
  <c r="BJ108" i="1"/>
  <c r="CB121" i="1"/>
  <c r="BR124" i="1"/>
  <c r="BZ117" i="1"/>
  <c r="BJ117" i="1"/>
  <c r="CH124" i="1"/>
  <c r="BJ122" i="1"/>
  <c r="BL112" i="1"/>
  <c r="BL103" i="1"/>
  <c r="BL121" i="1"/>
  <c r="BL122" i="1"/>
  <c r="BL117" i="1"/>
  <c r="BT110" i="1"/>
  <c r="BT105" i="1"/>
  <c r="BT119" i="1"/>
  <c r="BT124" i="1"/>
  <c r="BT115" i="1"/>
  <c r="BX119" i="1"/>
  <c r="BX105" i="1"/>
  <c r="BX106" i="1"/>
  <c r="CB120" i="1"/>
  <c r="CB111" i="1"/>
  <c r="CB118" i="1"/>
  <c r="CB102" i="1"/>
  <c r="CB116" i="1"/>
  <c r="CB123" i="1"/>
  <c r="CB107" i="1"/>
  <c r="CB125" i="1"/>
  <c r="CB109" i="1"/>
  <c r="CB106" i="1"/>
  <c r="CB115" i="1"/>
  <c r="BX123" i="1"/>
  <c r="BL115" i="1"/>
  <c r="BM109" i="1"/>
  <c r="BQ119" i="1"/>
  <c r="BQ124" i="1"/>
  <c r="BQ117" i="1"/>
  <c r="BQ112" i="1"/>
  <c r="BQ122" i="1"/>
  <c r="BU120" i="1"/>
  <c r="BU111" i="1"/>
  <c r="BU102" i="1"/>
  <c r="BU125" i="1"/>
  <c r="BU116" i="1"/>
  <c r="BU107" i="1"/>
  <c r="CB110" i="1"/>
  <c r="CB119" i="1"/>
  <c r="BX104" i="1"/>
  <c r="BT103" i="1"/>
  <c r="BT121" i="1"/>
  <c r="BL105" i="1"/>
  <c r="BL119" i="1"/>
  <c r="BU123" i="1"/>
  <c r="BQ121" i="1"/>
  <c r="BM104" i="1"/>
  <c r="CB117" i="1"/>
  <c r="CB108" i="1"/>
  <c r="BX125" i="1"/>
  <c r="BT108" i="1"/>
  <c r="BT122" i="1"/>
  <c r="BL124" i="1"/>
  <c r="BY103" i="1"/>
  <c r="BU104" i="1"/>
  <c r="BZ108" i="1"/>
  <c r="BN107" i="1"/>
  <c r="BY93" i="1"/>
  <c r="BY77" i="1"/>
  <c r="CC84" i="1"/>
  <c r="CD73" i="1"/>
  <c r="BM76" i="1"/>
  <c r="BL75" i="1"/>
  <c r="BT91" i="1"/>
  <c r="BY85" i="1"/>
  <c r="CC94" i="1"/>
  <c r="BT76" i="1"/>
  <c r="BP90" i="1"/>
  <c r="BY73" i="1"/>
  <c r="BY89" i="1"/>
  <c r="CC73" i="1"/>
  <c r="BL72" i="1"/>
  <c r="BL84" i="1"/>
  <c r="BP80" i="1"/>
  <c r="BP94" i="1"/>
  <c r="BT83" i="1"/>
  <c r="BL76" i="1"/>
  <c r="BL91" i="1"/>
  <c r="BP84" i="1"/>
  <c r="BT75" i="1"/>
  <c r="BT80" i="1"/>
  <c r="CF80" i="1"/>
  <c r="BM81" i="1"/>
  <c r="BY74" i="1"/>
  <c r="BY80" i="1"/>
  <c r="BY90" i="1"/>
  <c r="CC77" i="1"/>
  <c r="CC85" i="1"/>
  <c r="CG86" i="1"/>
  <c r="BL83" i="1"/>
  <c r="BL90" i="1"/>
  <c r="BN72" i="1"/>
  <c r="BP76" i="1"/>
  <c r="BT84" i="1"/>
  <c r="CF87" i="1"/>
  <c r="BY78" i="1"/>
  <c r="BY84" i="1"/>
  <c r="BY94" i="1"/>
  <c r="CC74" i="1"/>
  <c r="CC90" i="1"/>
  <c r="CG89" i="1"/>
  <c r="BK47" i="1"/>
  <c r="BX51" i="1"/>
  <c r="BU48" i="1"/>
  <c r="BZ50" i="1"/>
  <c r="CD63" i="1"/>
  <c r="BQ45" i="1"/>
  <c r="CA17" i="1"/>
  <c r="BW10" i="1"/>
  <c r="BW18" i="1"/>
  <c r="BW25" i="1"/>
  <c r="BW17" i="1"/>
  <c r="BW27" i="1"/>
  <c r="BS29" i="1"/>
  <c r="BS23" i="1"/>
  <c r="CA32" i="1"/>
  <c r="CE24" i="1"/>
  <c r="CE27" i="1"/>
  <c r="CE12" i="1"/>
  <c r="CA14" i="1"/>
  <c r="CA27" i="1"/>
  <c r="CA22" i="1"/>
  <c r="BW11" i="1"/>
  <c r="BS32" i="1"/>
  <c r="BS24" i="1"/>
  <c r="BS16" i="1"/>
  <c r="BW9" i="1"/>
  <c r="CE18" i="1"/>
  <c r="CE19" i="1"/>
  <c r="CC867" i="1"/>
  <c r="CC866" i="1"/>
  <c r="CC861" i="1"/>
  <c r="CC856" i="1"/>
  <c r="CC850" i="1"/>
  <c r="CC847" i="1"/>
  <c r="CC863" i="1"/>
  <c r="CG867" i="1"/>
  <c r="CG869" i="1"/>
  <c r="CG864" i="1"/>
  <c r="CG858" i="1"/>
  <c r="CG853" i="1"/>
  <c r="CG848" i="1"/>
  <c r="CG851" i="1"/>
  <c r="CC859" i="1"/>
  <c r="CG859" i="1"/>
  <c r="CG850" i="1"/>
  <c r="CG857" i="1"/>
  <c r="CG865" i="1"/>
  <c r="CC848" i="1"/>
  <c r="CC854" i="1"/>
  <c r="CC862" i="1"/>
  <c r="CC869" i="1"/>
  <c r="BZ854" i="1"/>
  <c r="BZ868" i="1"/>
  <c r="BZ851" i="1"/>
  <c r="BZ861" i="1"/>
  <c r="BZ863" i="1"/>
  <c r="BZ848" i="1"/>
  <c r="CD855" i="1"/>
  <c r="CD861" i="1"/>
  <c r="CD865" i="1"/>
  <c r="CD850" i="1"/>
  <c r="CD857" i="1"/>
  <c r="CD856" i="1"/>
  <c r="BM855" i="1"/>
  <c r="BQ859" i="1"/>
  <c r="BU859" i="1"/>
  <c r="BJ856" i="1"/>
  <c r="BJ851" i="1"/>
  <c r="BJ869" i="1"/>
  <c r="BJ847" i="1"/>
  <c r="BJ864" i="1"/>
  <c r="BU866" i="1"/>
  <c r="BQ850" i="1"/>
  <c r="BQ856" i="1"/>
  <c r="BQ861" i="1"/>
  <c r="BQ866" i="1"/>
  <c r="BM848" i="1"/>
  <c r="BM853" i="1"/>
  <c r="BM858" i="1"/>
  <c r="BM864" i="1"/>
  <c r="BX836" i="1"/>
  <c r="BL819" i="1"/>
  <c r="BX818" i="1"/>
  <c r="CB818" i="1"/>
  <c r="BT830" i="1"/>
  <c r="CH802" i="1"/>
  <c r="CD803" i="1"/>
  <c r="BV802" i="1"/>
  <c r="BR805" i="1"/>
  <c r="BN794" i="1"/>
  <c r="BJ801" i="1"/>
  <c r="CH793" i="1"/>
  <c r="CD804" i="1"/>
  <c r="BZ804" i="1"/>
  <c r="BV806" i="1"/>
  <c r="BR788" i="1"/>
  <c r="BJ807" i="1"/>
  <c r="CF769" i="1"/>
  <c r="CF766" i="1"/>
  <c r="CF776" i="1"/>
  <c r="CF772" i="1"/>
  <c r="CF759" i="1"/>
  <c r="CF775" i="1"/>
  <c r="CB772" i="1"/>
  <c r="CB761" i="1"/>
  <c r="CB753" i="1"/>
  <c r="CB763" i="1"/>
  <c r="CB758" i="1"/>
  <c r="CB774" i="1"/>
  <c r="BX762" i="1"/>
  <c r="BX759" i="1"/>
  <c r="BX776" i="1"/>
  <c r="BX770" i="1"/>
  <c r="BX757" i="1"/>
  <c r="BX773" i="1"/>
  <c r="BT753" i="1"/>
  <c r="BT774" i="1"/>
  <c r="BT771" i="1"/>
  <c r="BT761" i="1"/>
  <c r="BT760" i="1"/>
  <c r="BT776" i="1"/>
  <c r="BP766" i="1"/>
  <c r="BP756" i="1"/>
  <c r="BP773" i="1"/>
  <c r="BP768" i="1"/>
  <c r="BP759" i="1"/>
  <c r="BP775" i="1"/>
  <c r="BL767" i="1"/>
  <c r="BL756" i="1"/>
  <c r="BL764" i="1"/>
  <c r="BL761" i="1"/>
  <c r="BL758" i="1"/>
  <c r="BL774" i="1"/>
  <c r="CF754" i="1"/>
  <c r="CF764" i="1"/>
  <c r="CF761" i="1"/>
  <c r="CF757" i="1"/>
  <c r="CF774" i="1"/>
  <c r="CB776" i="1"/>
  <c r="CB759" i="1"/>
  <c r="CB756" i="1"/>
  <c r="CB768" i="1"/>
  <c r="CB765" i="1"/>
  <c r="BX767" i="1"/>
  <c r="BX764" i="1"/>
  <c r="BX774" i="1"/>
  <c r="BX755" i="1"/>
  <c r="BX772" i="1"/>
  <c r="BT758" i="1"/>
  <c r="BT755" i="1"/>
  <c r="BT769" i="1"/>
  <c r="BT766" i="1"/>
  <c r="BT763" i="1"/>
  <c r="BP764" i="1"/>
  <c r="BP761" i="1"/>
  <c r="BP758" i="1"/>
  <c r="BP753" i="1"/>
  <c r="BP770" i="1"/>
  <c r="BL772" i="1"/>
  <c r="BL769" i="1"/>
  <c r="BL753" i="1"/>
  <c r="BL759" i="1"/>
  <c r="BL776" i="1"/>
  <c r="BP736" i="1"/>
  <c r="CF745" i="1"/>
  <c r="CJ738" i="1"/>
  <c r="CG745" i="1"/>
  <c r="CG723" i="1"/>
  <c r="CG740" i="1"/>
  <c r="CC729" i="1"/>
  <c r="CC727" i="1"/>
  <c r="BY743" i="1"/>
  <c r="BY732" i="1"/>
  <c r="BU730" i="1"/>
  <c r="BU724" i="1"/>
  <c r="BQ741" i="1"/>
  <c r="BQ733" i="1"/>
  <c r="BQ740" i="1"/>
  <c r="BM724" i="1"/>
  <c r="BM727" i="1"/>
  <c r="CG742" i="1"/>
  <c r="CG737" i="1"/>
  <c r="CC744" i="1"/>
  <c r="BY744" i="1"/>
  <c r="BU731" i="1"/>
  <c r="BQ743" i="1"/>
  <c r="BQ734" i="1"/>
  <c r="BM726" i="1"/>
  <c r="BZ691" i="1"/>
  <c r="BN706" i="1"/>
  <c r="CF692" i="1"/>
  <c r="CF696" i="1"/>
  <c r="CF700" i="1"/>
  <c r="CF704" i="1"/>
  <c r="CF708" i="1"/>
  <c r="CF712" i="1"/>
  <c r="CB692" i="1"/>
  <c r="CB696" i="1"/>
  <c r="CB700" i="1"/>
  <c r="CB704" i="1"/>
  <c r="CB708" i="1"/>
  <c r="CB712" i="1"/>
  <c r="BX692" i="1"/>
  <c r="BX696" i="1"/>
  <c r="BX700" i="1"/>
  <c r="BX704" i="1"/>
  <c r="BX708" i="1"/>
  <c r="BX712" i="1"/>
  <c r="BT692" i="1"/>
  <c r="BT696" i="1"/>
  <c r="BT700" i="1"/>
  <c r="BT704" i="1"/>
  <c r="BT708" i="1"/>
  <c r="BT712" i="1"/>
  <c r="BP692" i="1"/>
  <c r="BP696" i="1"/>
  <c r="BP700" i="1"/>
  <c r="BP704" i="1"/>
  <c r="BP708" i="1"/>
  <c r="BP712" i="1"/>
  <c r="BL692" i="1"/>
  <c r="BL696" i="1"/>
  <c r="BL700" i="1"/>
  <c r="BL704" i="1"/>
  <c r="BL708" i="1"/>
  <c r="BL712" i="1"/>
  <c r="CF694" i="1"/>
  <c r="CF698" i="1"/>
  <c r="CF702" i="1"/>
  <c r="CF706" i="1"/>
  <c r="CF710" i="1"/>
  <c r="CB694" i="1"/>
  <c r="CB698" i="1"/>
  <c r="CB702" i="1"/>
  <c r="CB706" i="1"/>
  <c r="CB710" i="1"/>
  <c r="BX694" i="1"/>
  <c r="BX698" i="1"/>
  <c r="BX702" i="1"/>
  <c r="BX706" i="1"/>
  <c r="BX710" i="1"/>
  <c r="BT694" i="1"/>
  <c r="BT698" i="1"/>
  <c r="BT702" i="1"/>
  <c r="BT706" i="1"/>
  <c r="BT710" i="1"/>
  <c r="BP694" i="1"/>
  <c r="BP698" i="1"/>
  <c r="BP702" i="1"/>
  <c r="BP706" i="1"/>
  <c r="BP710" i="1"/>
  <c r="BL694" i="1"/>
  <c r="BL698" i="1"/>
  <c r="BL702" i="1"/>
  <c r="BL706" i="1"/>
  <c r="BL710" i="1"/>
  <c r="CE709" i="1"/>
  <c r="CB672" i="1"/>
  <c r="BP666" i="1"/>
  <c r="CB681" i="1"/>
  <c r="BP671" i="1"/>
  <c r="BM638" i="1"/>
  <c r="BM645" i="1"/>
  <c r="BM629" i="1"/>
  <c r="BQ638" i="1"/>
  <c r="BQ645" i="1"/>
  <c r="BQ629" i="1"/>
  <c r="BU638" i="1"/>
  <c r="BY646" i="1"/>
  <c r="BY630" i="1"/>
  <c r="CC638" i="1"/>
  <c r="CG645" i="1"/>
  <c r="CG629" i="1"/>
  <c r="CG644" i="1"/>
  <c r="CC643" i="1"/>
  <c r="BY640" i="1"/>
  <c r="BU637" i="1"/>
  <c r="BQ639" i="1"/>
  <c r="BM647" i="1"/>
  <c r="CG646" i="1"/>
  <c r="CC644" i="1"/>
  <c r="BY641" i="1"/>
  <c r="BU639" i="1"/>
  <c r="BQ640" i="1"/>
  <c r="BM648" i="1"/>
  <c r="CG647" i="1"/>
  <c r="CC645" i="1"/>
  <c r="BY643" i="1"/>
  <c r="BU640" i="1"/>
  <c r="BQ643" i="1"/>
  <c r="BM651" i="1"/>
  <c r="BL638" i="1"/>
  <c r="BP639" i="1"/>
  <c r="BT640" i="1"/>
  <c r="BX641" i="1"/>
  <c r="CB642" i="1"/>
  <c r="CF643" i="1"/>
  <c r="CD639" i="1"/>
  <c r="CD619" i="1"/>
  <c r="CE611" i="1"/>
  <c r="CF587" i="1"/>
  <c r="CF567" i="1"/>
  <c r="CF580" i="1"/>
  <c r="CF577" i="1"/>
  <c r="CF570" i="1"/>
  <c r="CF586" i="1"/>
  <c r="CB586" i="1"/>
  <c r="CB574" i="1"/>
  <c r="CB579" i="1"/>
  <c r="CB576" i="1"/>
  <c r="CB569" i="1"/>
  <c r="CB585" i="1"/>
  <c r="BX585" i="1"/>
  <c r="BX573" i="1"/>
  <c r="BX578" i="1"/>
  <c r="BX575" i="1"/>
  <c r="BX568" i="1"/>
  <c r="BX584" i="1"/>
  <c r="BT572" i="1"/>
  <c r="BT583" i="1"/>
  <c r="BP583" i="1"/>
  <c r="BP571" i="1"/>
  <c r="BP576" i="1"/>
  <c r="BP577" i="1"/>
  <c r="BP570" i="1"/>
  <c r="BP586" i="1"/>
  <c r="BL590" i="1"/>
  <c r="BL570" i="1"/>
  <c r="BL575" i="1"/>
  <c r="BL576" i="1"/>
  <c r="BL569" i="1"/>
  <c r="BL585" i="1"/>
  <c r="CF568" i="1"/>
  <c r="CF575" i="1"/>
  <c r="CF588" i="1"/>
  <c r="CF581" i="1"/>
  <c r="CF574" i="1"/>
  <c r="CF590" i="1"/>
  <c r="CB567" i="1"/>
  <c r="CB582" i="1"/>
  <c r="CB587" i="1"/>
  <c r="CB580" i="1"/>
  <c r="CB573" i="1"/>
  <c r="CB589" i="1"/>
  <c r="BX574" i="1"/>
  <c r="BX581" i="1"/>
  <c r="BX586" i="1"/>
  <c r="BX579" i="1"/>
  <c r="BX572" i="1"/>
  <c r="BX588" i="1"/>
  <c r="BT580" i="1"/>
  <c r="BT587" i="1"/>
  <c r="BP572" i="1"/>
  <c r="BP579" i="1"/>
  <c r="BP584" i="1"/>
  <c r="BP581" i="1"/>
  <c r="BP574" i="1"/>
  <c r="BP590" i="1"/>
  <c r="BL571" i="1"/>
  <c r="BL578" i="1"/>
  <c r="BL583" i="1"/>
  <c r="BL580" i="1"/>
  <c r="BL573" i="1"/>
  <c r="BL589" i="1"/>
  <c r="CF571" i="1"/>
  <c r="CF576" i="1"/>
  <c r="CF583" i="1"/>
  <c r="CF569" i="1"/>
  <c r="CF585" i="1"/>
  <c r="CB570" i="1"/>
  <c r="CB575" i="1"/>
  <c r="CB590" i="1"/>
  <c r="CB568" i="1"/>
  <c r="CB584" i="1"/>
  <c r="BX569" i="1"/>
  <c r="BX591" i="1" s="1"/>
  <c r="BX582" i="1"/>
  <c r="BX589" i="1"/>
  <c r="BX567" i="1"/>
  <c r="BX583" i="1"/>
  <c r="BT581" i="1"/>
  <c r="BP567" i="1"/>
  <c r="BP580" i="1"/>
  <c r="BP587" i="1"/>
  <c r="BP569" i="1"/>
  <c r="BP585" i="1"/>
  <c r="BL574" i="1"/>
  <c r="BL579" i="1"/>
  <c r="BL586" i="1"/>
  <c r="BL568" i="1"/>
  <c r="BL584" i="1"/>
  <c r="CH558" i="1"/>
  <c r="BZ545" i="1"/>
  <c r="BV543" i="1"/>
  <c r="BN550" i="1"/>
  <c r="BJ551" i="1"/>
  <c r="CH555" i="1"/>
  <c r="CD542" i="1"/>
  <c r="CD552" i="1"/>
  <c r="BZ553" i="1"/>
  <c r="BV540" i="1"/>
  <c r="BV554" i="1"/>
  <c r="BR559" i="1"/>
  <c r="BN538" i="1"/>
  <c r="BN552" i="1"/>
  <c r="BJ557" i="1"/>
  <c r="BS559" i="1"/>
  <c r="CD559" i="1"/>
  <c r="BZ540" i="1"/>
  <c r="BV559" i="1"/>
  <c r="BN543" i="1"/>
  <c r="BJ554" i="1"/>
  <c r="CH536" i="1"/>
  <c r="CD555" i="1"/>
  <c r="BZ549" i="1"/>
  <c r="BZ559" i="1"/>
  <c r="BV542" i="1"/>
  <c r="BR540" i="1"/>
  <c r="BN559" i="1"/>
  <c r="BJ545" i="1"/>
  <c r="BJ559" i="1"/>
  <c r="CF522" i="1"/>
  <c r="CF515" i="1"/>
  <c r="CF505" i="1"/>
  <c r="CB521" i="1"/>
  <c r="CB514" i="1"/>
  <c r="CB508" i="1"/>
  <c r="BX528" i="1"/>
  <c r="BX513" i="1"/>
  <c r="BX507" i="1"/>
  <c r="BT527" i="1"/>
  <c r="BT520" i="1"/>
  <c r="BT506" i="1"/>
  <c r="BP526" i="1"/>
  <c r="BP519" i="1"/>
  <c r="BP505" i="1"/>
  <c r="BL525" i="1"/>
  <c r="BL518" i="1"/>
  <c r="BL508" i="1"/>
  <c r="CF510" i="1"/>
  <c r="CF516" i="1"/>
  <c r="CF521" i="1"/>
  <c r="CB509" i="1"/>
  <c r="CB515" i="1"/>
  <c r="CB524" i="1"/>
  <c r="BX508" i="1"/>
  <c r="BX514" i="1"/>
  <c r="BX523" i="1"/>
  <c r="BT507" i="1"/>
  <c r="BT513" i="1"/>
  <c r="BT522" i="1"/>
  <c r="BP506" i="1"/>
  <c r="BP516" i="1"/>
  <c r="BP521" i="1"/>
  <c r="BL505" i="1"/>
  <c r="BL515" i="1"/>
  <c r="BL524" i="1"/>
  <c r="BV517" i="1"/>
  <c r="BN485" i="1"/>
  <c r="CD490" i="1"/>
  <c r="BJ495" i="1"/>
  <c r="CF485" i="1"/>
  <c r="BT490" i="1"/>
  <c r="CB487" i="1"/>
  <c r="CE478" i="1"/>
  <c r="BS493" i="1"/>
  <c r="CF454" i="1"/>
  <c r="CF447" i="1"/>
  <c r="CF464" i="1"/>
  <c r="CB463" i="1"/>
  <c r="BT451" i="1"/>
  <c r="BT444" i="1"/>
  <c r="BT465" i="1"/>
  <c r="BP458" i="1"/>
  <c r="BP443" i="1"/>
  <c r="BP464" i="1"/>
  <c r="BL457" i="1"/>
  <c r="BL450" i="1"/>
  <c r="BL463" i="1"/>
  <c r="CF462" i="1"/>
  <c r="CF450" i="1"/>
  <c r="CF455" i="1"/>
  <c r="CF452" i="1"/>
  <c r="CF445" i="1"/>
  <c r="CF461" i="1"/>
  <c r="CB449" i="1"/>
  <c r="CB460" i="1"/>
  <c r="BX454" i="1"/>
  <c r="BT459" i="1"/>
  <c r="BT447" i="1"/>
  <c r="BT452" i="1"/>
  <c r="BT453" i="1"/>
  <c r="BT446" i="1"/>
  <c r="BT462" i="1"/>
  <c r="BP466" i="1"/>
  <c r="BP446" i="1"/>
  <c r="BP451" i="1"/>
  <c r="BP452" i="1"/>
  <c r="BP445" i="1"/>
  <c r="BP461" i="1"/>
  <c r="BL465" i="1"/>
  <c r="BL445" i="1"/>
  <c r="BL458" i="1"/>
  <c r="BL451" i="1"/>
  <c r="BL444" i="1"/>
  <c r="BL460" i="1"/>
  <c r="CC462" i="1"/>
  <c r="BY444" i="1"/>
  <c r="BY457" i="1"/>
  <c r="BU463" i="1"/>
  <c r="BQ465" i="1"/>
  <c r="BQ448" i="1"/>
  <c r="BM456" i="1"/>
  <c r="BM462" i="1"/>
  <c r="CF459" i="1"/>
  <c r="CF448" i="1"/>
  <c r="CF457" i="1"/>
  <c r="CB456" i="1"/>
  <c r="BT464" i="1"/>
  <c r="BT449" i="1"/>
  <c r="BT458" i="1"/>
  <c r="BP463" i="1"/>
  <c r="BP448" i="1"/>
  <c r="BP457" i="1"/>
  <c r="BL462" i="1"/>
  <c r="BL447" i="1"/>
  <c r="BL456" i="1"/>
  <c r="CF443" i="1"/>
  <c r="CF458" i="1"/>
  <c r="CF463" i="1"/>
  <c r="CF456" i="1"/>
  <c r="CF449" i="1"/>
  <c r="CB462" i="1"/>
  <c r="BX456" i="1"/>
  <c r="BT448" i="1"/>
  <c r="BT455" i="1"/>
  <c r="BT460" i="1"/>
  <c r="BT457" i="1"/>
  <c r="BT450" i="1"/>
  <c r="BP447" i="1"/>
  <c r="BP454" i="1"/>
  <c r="BP459" i="1"/>
  <c r="BP456" i="1"/>
  <c r="BP449" i="1"/>
  <c r="BL446" i="1"/>
  <c r="BL453" i="1"/>
  <c r="BL466" i="1"/>
  <c r="BL455" i="1"/>
  <c r="BL448" i="1"/>
  <c r="CC460" i="1"/>
  <c r="BY451" i="1"/>
  <c r="BQ445" i="1"/>
  <c r="BQ462" i="1"/>
  <c r="BM464" i="1"/>
  <c r="BR421" i="1"/>
  <c r="BR417" i="1"/>
  <c r="BR424" i="1"/>
  <c r="BR423" i="1"/>
  <c r="BR418" i="1"/>
  <c r="BV422" i="1"/>
  <c r="BV429" i="1"/>
  <c r="BV413" i="1"/>
  <c r="BV435" i="1"/>
  <c r="BV420" i="1"/>
  <c r="BV415" i="1"/>
  <c r="BV434" i="1"/>
  <c r="BV418" i="1"/>
  <c r="BV425" i="1"/>
  <c r="BV432" i="1"/>
  <c r="BV427" i="1"/>
  <c r="BV412" i="1"/>
  <c r="BV430" i="1"/>
  <c r="BZ430" i="1"/>
  <c r="BZ421" i="1"/>
  <c r="BZ433" i="1"/>
  <c r="CD420" i="1"/>
  <c r="CD417" i="1"/>
  <c r="CD427" i="1"/>
  <c r="CH421" i="1"/>
  <c r="CH428" i="1"/>
  <c r="CH423" i="1"/>
  <c r="CH418" i="1"/>
  <c r="CH424" i="1"/>
  <c r="CH435" i="1"/>
  <c r="CH434" i="1"/>
  <c r="CH427" i="1"/>
  <c r="CD412" i="1"/>
  <c r="BZ415" i="1"/>
  <c r="BV431" i="1"/>
  <c r="BV424" i="1"/>
  <c r="BV414" i="1"/>
  <c r="BR415" i="1"/>
  <c r="CH425" i="1"/>
  <c r="CD430" i="1"/>
  <c r="BZ429" i="1"/>
  <c r="BV428" i="1"/>
  <c r="BV417" i="1"/>
  <c r="BV426" i="1"/>
  <c r="CH414" i="1"/>
  <c r="CH420" i="1"/>
  <c r="CD423" i="1"/>
  <c r="CD428" i="1"/>
  <c r="BV419" i="1"/>
  <c r="BV421" i="1"/>
  <c r="BR432" i="1"/>
  <c r="CI425" i="1"/>
  <c r="CI427" i="1"/>
  <c r="CI432" i="1"/>
  <c r="CE424" i="1"/>
  <c r="CE426" i="1"/>
  <c r="CE435" i="1"/>
  <c r="CA423" i="1"/>
  <c r="CA425" i="1"/>
  <c r="BW424" i="1"/>
  <c r="BW433" i="1"/>
  <c r="BS421" i="1"/>
  <c r="BS427" i="1"/>
  <c r="BS432" i="1"/>
  <c r="BO435" i="1"/>
  <c r="CI413" i="1"/>
  <c r="CI433" i="1"/>
  <c r="CE412" i="1"/>
  <c r="CE432" i="1"/>
  <c r="CA431" i="1"/>
  <c r="BW418" i="1"/>
  <c r="BS417" i="1"/>
  <c r="BS429" i="1"/>
  <c r="BK435" i="1"/>
  <c r="BK381" i="1"/>
  <c r="BW395" i="1"/>
  <c r="BW402" i="1"/>
  <c r="BW386" i="1"/>
  <c r="BW384" i="1"/>
  <c r="BW404" i="1"/>
  <c r="BW389" i="1"/>
  <c r="BW391" i="1"/>
  <c r="BW398" i="1"/>
  <c r="BW382" i="1"/>
  <c r="BW401" i="1"/>
  <c r="BW396" i="1"/>
  <c r="BW381" i="1"/>
  <c r="CA396" i="1"/>
  <c r="CA403" i="1"/>
  <c r="CA387" i="1"/>
  <c r="CA385" i="1"/>
  <c r="CA397" i="1"/>
  <c r="CA390" i="1"/>
  <c r="CA392" i="1"/>
  <c r="CA399" i="1"/>
  <c r="CA383" i="1"/>
  <c r="CE393" i="1"/>
  <c r="CE404" i="1"/>
  <c r="CE388" i="1"/>
  <c r="CE386" i="1"/>
  <c r="CE398" i="1"/>
  <c r="CE391" i="1"/>
  <c r="CI394" i="1"/>
  <c r="CI401" i="1"/>
  <c r="CI385" i="1"/>
  <c r="CI387" i="1"/>
  <c r="CI399" i="1"/>
  <c r="CI392" i="1"/>
  <c r="CI383" i="1"/>
  <c r="CI404" i="1"/>
  <c r="CI389" i="1"/>
  <c r="CI386" i="1"/>
  <c r="CE383" i="1"/>
  <c r="CE387" i="1"/>
  <c r="CE402" i="1"/>
  <c r="CE400" i="1"/>
  <c r="CE397" i="1"/>
  <c r="CA381" i="1"/>
  <c r="CA402" i="1"/>
  <c r="CA395" i="1"/>
  <c r="CA404" i="1"/>
  <c r="BW393" i="1"/>
  <c r="BW394" i="1"/>
  <c r="BW403" i="1"/>
  <c r="CI391" i="1"/>
  <c r="CI395" i="1"/>
  <c r="CI393" i="1"/>
  <c r="CI390" i="1"/>
  <c r="CE399" i="1"/>
  <c r="CE395" i="1"/>
  <c r="CE384" i="1"/>
  <c r="CE381" i="1"/>
  <c r="CE401" i="1"/>
  <c r="CA389" i="1"/>
  <c r="CA393" i="1"/>
  <c r="CA384" i="1"/>
  <c r="BW397" i="1"/>
  <c r="BW392" i="1"/>
  <c r="BW383" i="1"/>
  <c r="CI384" i="1"/>
  <c r="CI388" i="1"/>
  <c r="CI403" i="1"/>
  <c r="CI397" i="1"/>
  <c r="CI398" i="1"/>
  <c r="CE382" i="1"/>
  <c r="CE403" i="1"/>
  <c r="CE392" i="1"/>
  <c r="CE385" i="1"/>
  <c r="CA382" i="1"/>
  <c r="CA386" i="1"/>
  <c r="CA401" i="1"/>
  <c r="CA388" i="1"/>
  <c r="BW388" i="1"/>
  <c r="BW400" i="1"/>
  <c r="BW387" i="1"/>
  <c r="BN393" i="1"/>
  <c r="BV388" i="1"/>
  <c r="BV395" i="1"/>
  <c r="BV397" i="1"/>
  <c r="CH395" i="1"/>
  <c r="BX395" i="1"/>
  <c r="BL397" i="1"/>
  <c r="BL367" i="1"/>
  <c r="BP351" i="1"/>
  <c r="BP356" i="1"/>
  <c r="BT368" i="1"/>
  <c r="BX354" i="1"/>
  <c r="CF363" i="1"/>
  <c r="CF358" i="1"/>
  <c r="CG356" i="1"/>
  <c r="CG354" i="1"/>
  <c r="CC367" i="1"/>
  <c r="BY354" i="1"/>
  <c r="BY356" i="1"/>
  <c r="BU373" i="1"/>
  <c r="BQ352" i="1"/>
  <c r="BQ354" i="1"/>
  <c r="BM371" i="1"/>
  <c r="CD372" i="1"/>
  <c r="BZ364" i="1"/>
  <c r="BR364" i="1"/>
  <c r="BN356" i="1"/>
  <c r="CG363" i="1"/>
  <c r="BY361" i="1"/>
  <c r="BQ359" i="1"/>
  <c r="CD324" i="1"/>
  <c r="BR332" i="1"/>
  <c r="BJ336" i="1"/>
  <c r="CI319" i="1"/>
  <c r="CI320" i="1"/>
  <c r="CI335" i="1"/>
  <c r="CE321" i="1"/>
  <c r="CE337" i="1"/>
  <c r="CE328" i="1"/>
  <c r="CE341" i="1"/>
  <c r="CA332" i="1"/>
  <c r="CA330" i="1"/>
  <c r="CA337" i="1"/>
  <c r="BW331" i="1"/>
  <c r="BW321" i="1"/>
  <c r="BW332" i="1"/>
  <c r="BS322" i="1"/>
  <c r="BS332" i="1"/>
  <c r="BS321" i="1"/>
  <c r="BS341" i="1"/>
  <c r="BO326" i="1"/>
  <c r="BK336" i="1"/>
  <c r="CD319" i="1"/>
  <c r="BV339" i="1"/>
  <c r="BN341" i="1"/>
  <c r="CI331" i="1"/>
  <c r="CI324" i="1"/>
  <c r="CE322" i="1"/>
  <c r="CE323" i="1"/>
  <c r="CA320" i="1"/>
  <c r="CA334" i="1"/>
  <c r="CA323" i="1"/>
  <c r="BW320" i="1"/>
  <c r="BW325" i="1"/>
  <c r="BS330" i="1"/>
  <c r="BS334" i="1"/>
  <c r="BS329" i="1"/>
  <c r="BO324" i="1"/>
  <c r="CH335" i="1"/>
  <c r="BV325" i="1"/>
  <c r="BN322" i="1"/>
  <c r="BJ330" i="1"/>
  <c r="BL301" i="1"/>
  <c r="BL308" i="1"/>
  <c r="BL292" i="1"/>
  <c r="BL303" i="1"/>
  <c r="BL310" i="1"/>
  <c r="BL294" i="1"/>
  <c r="BL297" i="1"/>
  <c r="BL304" i="1"/>
  <c r="BL288" i="1"/>
  <c r="BL299" i="1"/>
  <c r="BL306" i="1"/>
  <c r="BL290" i="1"/>
  <c r="BL309" i="1"/>
  <c r="BL293" i="1"/>
  <c r="BL300" i="1"/>
  <c r="BL311" i="1"/>
  <c r="BL295" i="1"/>
  <c r="BL302" i="1"/>
  <c r="BP302" i="1"/>
  <c r="BP309" i="1"/>
  <c r="BP293" i="1"/>
  <c r="BP300" i="1"/>
  <c r="BP311" i="1"/>
  <c r="BP295" i="1"/>
  <c r="BP298" i="1"/>
  <c r="BP305" i="1"/>
  <c r="BP289" i="1"/>
  <c r="BP296" i="1"/>
  <c r="BP307" i="1"/>
  <c r="BP291" i="1"/>
  <c r="BP310" i="1"/>
  <c r="BP294" i="1"/>
  <c r="BP301" i="1"/>
  <c r="BP308" i="1"/>
  <c r="BP292" i="1"/>
  <c r="BP303" i="1"/>
  <c r="BT303" i="1"/>
  <c r="BT310" i="1"/>
  <c r="BT294" i="1"/>
  <c r="BT301" i="1"/>
  <c r="BT308" i="1"/>
  <c r="BT292" i="1"/>
  <c r="BT299" i="1"/>
  <c r="BT306" i="1"/>
  <c r="BT290" i="1"/>
  <c r="BT297" i="1"/>
  <c r="BT304" i="1"/>
  <c r="BT288" i="1"/>
  <c r="BT311" i="1"/>
  <c r="BT295" i="1"/>
  <c r="BT302" i="1"/>
  <c r="BT309" i="1"/>
  <c r="BT293" i="1"/>
  <c r="BT300" i="1"/>
  <c r="BX300" i="1"/>
  <c r="BX311" i="1"/>
  <c r="BX295" i="1"/>
  <c r="BX302" i="1"/>
  <c r="BX309" i="1"/>
  <c r="BX293" i="1"/>
  <c r="BX296" i="1"/>
  <c r="BX307" i="1"/>
  <c r="BX291" i="1"/>
  <c r="BX298" i="1"/>
  <c r="BX305" i="1"/>
  <c r="BX289" i="1"/>
  <c r="BX308" i="1"/>
  <c r="BX292" i="1"/>
  <c r="BX303" i="1"/>
  <c r="BX310" i="1"/>
  <c r="BX294" i="1"/>
  <c r="BX301" i="1"/>
  <c r="CB301" i="1"/>
  <c r="CB308" i="1"/>
  <c r="CB292" i="1"/>
  <c r="CB303" i="1"/>
  <c r="CB310" i="1"/>
  <c r="CB294" i="1"/>
  <c r="CB297" i="1"/>
  <c r="CB304" i="1"/>
  <c r="CB288" i="1"/>
  <c r="CB299" i="1"/>
  <c r="CB306" i="1"/>
  <c r="CB290" i="1"/>
  <c r="CB309" i="1"/>
  <c r="CB293" i="1"/>
  <c r="CB300" i="1"/>
  <c r="CB311" i="1"/>
  <c r="CB295" i="1"/>
  <c r="CB302" i="1"/>
  <c r="CF302" i="1"/>
  <c r="CF309" i="1"/>
  <c r="CF293" i="1"/>
  <c r="CF300" i="1"/>
  <c r="CF311" i="1"/>
  <c r="CF295" i="1"/>
  <c r="CF298" i="1"/>
  <c r="CF305" i="1"/>
  <c r="CF289" i="1"/>
  <c r="CF296" i="1"/>
  <c r="CF307" i="1"/>
  <c r="CF291" i="1"/>
  <c r="CF310" i="1"/>
  <c r="CF294" i="1"/>
  <c r="CF301" i="1"/>
  <c r="CF308" i="1"/>
  <c r="CF292" i="1"/>
  <c r="CF306" i="1"/>
  <c r="CB296" i="1"/>
  <c r="BX290" i="1"/>
  <c r="BX304" i="1"/>
  <c r="BT298" i="1"/>
  <c r="BP288" i="1"/>
  <c r="BP306" i="1"/>
  <c r="BL296" i="1"/>
  <c r="CF299" i="1"/>
  <c r="CF304" i="1"/>
  <c r="CB298" i="1"/>
  <c r="CB289" i="1"/>
  <c r="BX306" i="1"/>
  <c r="BT296" i="1"/>
  <c r="BT291" i="1"/>
  <c r="BP304" i="1"/>
  <c r="BL298" i="1"/>
  <c r="BL289" i="1"/>
  <c r="CF303" i="1"/>
  <c r="CF297" i="1"/>
  <c r="CB291" i="1"/>
  <c r="CB305" i="1"/>
  <c r="BX299" i="1"/>
  <c r="BT289" i="1"/>
  <c r="BT307" i="1"/>
  <c r="BP297" i="1"/>
  <c r="BL291" i="1"/>
  <c r="BL305" i="1"/>
  <c r="CI288" i="1"/>
  <c r="CE307" i="1"/>
  <c r="BW298" i="1"/>
  <c r="BS294" i="1"/>
  <c r="BO309" i="1"/>
  <c r="BK301" i="1"/>
  <c r="BL258" i="1"/>
  <c r="BL265" i="1"/>
  <c r="BL279" i="1"/>
  <c r="BL263" i="1"/>
  <c r="BL261" i="1"/>
  <c r="BL272" i="1"/>
  <c r="BP276" i="1"/>
  <c r="BP278" i="1"/>
  <c r="BP280" i="1"/>
  <c r="BP262" i="1"/>
  <c r="BT270" i="1"/>
  <c r="BT272" i="1"/>
  <c r="BX257" i="1"/>
  <c r="BX268" i="1"/>
  <c r="BX278" i="1"/>
  <c r="BX262" i="1"/>
  <c r="CB258" i="1"/>
  <c r="CF268" i="1"/>
  <c r="CF263" i="1"/>
  <c r="CB273" i="1"/>
  <c r="BX264" i="1"/>
  <c r="BX261" i="1"/>
  <c r="BP264" i="1"/>
  <c r="BL257" i="1"/>
  <c r="CF270" i="1"/>
  <c r="BX271" i="1"/>
  <c r="BX270" i="1"/>
  <c r="BT277" i="1"/>
  <c r="BL278" i="1"/>
  <c r="CF277" i="1"/>
  <c r="CB268" i="1"/>
  <c r="CB279" i="1"/>
  <c r="BX269" i="1"/>
  <c r="BX274" i="1"/>
  <c r="BP269" i="1"/>
  <c r="BL273" i="1"/>
  <c r="BL259" i="1"/>
  <c r="BW273" i="1"/>
  <c r="BW265" i="1"/>
  <c r="CG268" i="1"/>
  <c r="CG257" i="1"/>
  <c r="CG259" i="1"/>
  <c r="CC267" i="1"/>
  <c r="CC260" i="1"/>
  <c r="CC276" i="1"/>
  <c r="CC265" i="1"/>
  <c r="CC258" i="1"/>
  <c r="BY266" i="1"/>
  <c r="BQ275" i="1"/>
  <c r="BM267" i="1"/>
  <c r="BM260" i="1"/>
  <c r="BM276" i="1"/>
  <c r="BM265" i="1"/>
  <c r="BM258" i="1"/>
  <c r="BL227" i="1"/>
  <c r="BL245" i="1"/>
  <c r="BP242" i="1"/>
  <c r="BT230" i="1"/>
  <c r="BX239" i="1"/>
  <c r="BX246" i="1"/>
  <c r="BX230" i="1"/>
  <c r="BX241" i="1"/>
  <c r="CB247" i="1"/>
  <c r="CB231" i="1"/>
  <c r="CB238" i="1"/>
  <c r="CB249" i="1"/>
  <c r="CB233" i="1"/>
  <c r="CB248" i="1"/>
  <c r="BX244" i="1"/>
  <c r="BT240" i="1"/>
  <c r="CH226" i="1"/>
  <c r="CH247" i="1"/>
  <c r="CD244" i="1"/>
  <c r="CD234" i="1"/>
  <c r="BZ242" i="1"/>
  <c r="BV244" i="1"/>
  <c r="BN248" i="1"/>
  <c r="BJ235" i="1"/>
  <c r="CH233" i="1"/>
  <c r="CH227" i="1"/>
  <c r="CH244" i="1"/>
  <c r="CD241" i="1"/>
  <c r="CD235" i="1"/>
  <c r="BV246" i="1"/>
  <c r="BR237" i="1"/>
  <c r="BN245" i="1"/>
  <c r="BJ236" i="1"/>
  <c r="CH199" i="1"/>
  <c r="CH215" i="1"/>
  <c r="CD205" i="1"/>
  <c r="CD201" i="1"/>
  <c r="BZ212" i="1"/>
  <c r="BZ196" i="1"/>
  <c r="BZ203" i="1"/>
  <c r="BZ214" i="1"/>
  <c r="BZ198" i="1"/>
  <c r="BZ205" i="1"/>
  <c r="BZ216" i="1"/>
  <c r="BZ215" i="1"/>
  <c r="BZ195" i="1"/>
  <c r="BZ202" i="1"/>
  <c r="BZ201" i="1"/>
  <c r="BZ208" i="1"/>
  <c r="BZ211" i="1"/>
  <c r="BZ218" i="1"/>
  <c r="BZ217" i="1"/>
  <c r="BZ197" i="1"/>
  <c r="BZ204" i="1"/>
  <c r="BZ207" i="1"/>
  <c r="BZ210" i="1"/>
  <c r="BZ213" i="1"/>
  <c r="BV211" i="1"/>
  <c r="BV217" i="1"/>
  <c r="BV196" i="1"/>
  <c r="BV198" i="1"/>
  <c r="BV195" i="1"/>
  <c r="BV208" i="1"/>
  <c r="BV210" i="1"/>
  <c r="BV204" i="1"/>
  <c r="BR204" i="1"/>
  <c r="BR217" i="1"/>
  <c r="BR210" i="1"/>
  <c r="BN205" i="1"/>
  <c r="BN214" i="1"/>
  <c r="BN207" i="1"/>
  <c r="BN200" i="1"/>
  <c r="BJ214" i="1"/>
  <c r="BJ217" i="1"/>
  <c r="BJ208" i="1"/>
  <c r="BJ215" i="1"/>
  <c r="BJ210" i="1"/>
  <c r="BN208" i="1"/>
  <c r="BZ209" i="1"/>
  <c r="BJ200" i="1"/>
  <c r="BR205" i="1"/>
  <c r="BZ206" i="1"/>
  <c r="BJ203" i="1"/>
  <c r="CI209" i="1"/>
  <c r="CI204" i="1"/>
  <c r="CI203" i="1"/>
  <c r="CI198" i="1"/>
  <c r="CE215" i="1"/>
  <c r="BW214" i="1"/>
  <c r="BS197" i="1"/>
  <c r="BO199" i="1"/>
  <c r="BK196" i="1"/>
  <c r="BQ212" i="1"/>
  <c r="CG201" i="1"/>
  <c r="BM168" i="1"/>
  <c r="BM179" i="1"/>
  <c r="BM186" i="1"/>
  <c r="BM177" i="1"/>
  <c r="BM180" i="1"/>
  <c r="BM164" i="1"/>
  <c r="BM182" i="1"/>
  <c r="BM166" i="1"/>
  <c r="BM173" i="1"/>
  <c r="BM187" i="1"/>
  <c r="BM171" i="1"/>
  <c r="BM178" i="1"/>
  <c r="BM169" i="1"/>
  <c r="BU176" i="1"/>
  <c r="CG184" i="1"/>
  <c r="CG179" i="1"/>
  <c r="BM165" i="1"/>
  <c r="BM183" i="1"/>
  <c r="BM172" i="1"/>
  <c r="CE184" i="1"/>
  <c r="CE179" i="1"/>
  <c r="CA171" i="1"/>
  <c r="BW179" i="1"/>
  <c r="BW184" i="1"/>
  <c r="BO168" i="1"/>
  <c r="BO177" i="1"/>
  <c r="BK164" i="1"/>
  <c r="CE176" i="1"/>
  <c r="CE171" i="1"/>
  <c r="BW187" i="1"/>
  <c r="BS170" i="1"/>
  <c r="BO185" i="1"/>
  <c r="BO178" i="1"/>
  <c r="CH179" i="1"/>
  <c r="CD171" i="1"/>
  <c r="CD179" i="1"/>
  <c r="CD187" i="1"/>
  <c r="BV171" i="1"/>
  <c r="BN171" i="1"/>
  <c r="BN179" i="1"/>
  <c r="BN187" i="1"/>
  <c r="BO139" i="1"/>
  <c r="BL155" i="1"/>
  <c r="BS146" i="1"/>
  <c r="CA144" i="1"/>
  <c r="BW153" i="1"/>
  <c r="BZ151" i="1"/>
  <c r="BL133" i="1"/>
  <c r="CG154" i="1"/>
  <c r="BS135" i="1"/>
  <c r="CG139" i="1"/>
  <c r="CA134" i="1"/>
  <c r="BO155" i="1"/>
  <c r="BS137" i="1"/>
  <c r="BO146" i="1"/>
  <c r="BO156" i="1"/>
  <c r="BS154" i="1"/>
  <c r="CG149" i="1"/>
  <c r="BQ155" i="1"/>
  <c r="BQ142" i="1"/>
  <c r="CA143" i="1"/>
  <c r="CE103" i="1"/>
  <c r="CE111" i="1"/>
  <c r="BW103" i="1"/>
  <c r="BW111" i="1"/>
  <c r="BO103" i="1"/>
  <c r="BO111" i="1"/>
  <c r="CD107" i="1"/>
  <c r="CD116" i="1"/>
  <c r="BZ106" i="1"/>
  <c r="BZ115" i="1"/>
  <c r="BL120" i="1"/>
  <c r="BL104" i="1"/>
  <c r="BL111" i="1"/>
  <c r="BL118" i="1"/>
  <c r="BL102" i="1"/>
  <c r="BL113" i="1"/>
  <c r="BL116" i="1"/>
  <c r="BL123" i="1"/>
  <c r="BL107" i="1"/>
  <c r="BL114" i="1"/>
  <c r="BL125" i="1"/>
  <c r="BL109" i="1"/>
  <c r="BT118" i="1"/>
  <c r="BT102" i="1"/>
  <c r="BT113" i="1"/>
  <c r="BT120" i="1"/>
  <c r="BT104" i="1"/>
  <c r="BT111" i="1"/>
  <c r="BT114" i="1"/>
  <c r="BT125" i="1"/>
  <c r="BT109" i="1"/>
  <c r="BT116" i="1"/>
  <c r="BT123" i="1"/>
  <c r="BT107" i="1"/>
  <c r="BV102" i="1"/>
  <c r="BZ125" i="1"/>
  <c r="BZ109" i="1"/>
  <c r="BZ116" i="1"/>
  <c r="BZ123" i="1"/>
  <c r="BZ107" i="1"/>
  <c r="BZ114" i="1"/>
  <c r="BZ121" i="1"/>
  <c r="BZ105" i="1"/>
  <c r="BZ112" i="1"/>
  <c r="BZ119" i="1"/>
  <c r="BZ103" i="1"/>
  <c r="BZ110" i="1"/>
  <c r="CD122" i="1"/>
  <c r="CD106" i="1"/>
  <c r="CD117" i="1"/>
  <c r="CD124" i="1"/>
  <c r="CD108" i="1"/>
  <c r="CD115" i="1"/>
  <c r="CD118" i="1"/>
  <c r="CD102" i="1"/>
  <c r="CD113" i="1"/>
  <c r="CD120" i="1"/>
  <c r="CD104" i="1"/>
  <c r="CD111" i="1"/>
  <c r="CH109" i="1"/>
  <c r="CH104" i="1"/>
  <c r="CD103" i="1"/>
  <c r="CD112" i="1"/>
  <c r="CD121" i="1"/>
  <c r="BZ102" i="1"/>
  <c r="BZ111" i="1"/>
  <c r="BZ120" i="1"/>
  <c r="BK112" i="1"/>
  <c r="BO125" i="1"/>
  <c r="BO121" i="1"/>
  <c r="BO117" i="1"/>
  <c r="BO113" i="1"/>
  <c r="BO109" i="1"/>
  <c r="BO105" i="1"/>
  <c r="BO124" i="1"/>
  <c r="BO120" i="1"/>
  <c r="BO116" i="1"/>
  <c r="BO112" i="1"/>
  <c r="BO108" i="1"/>
  <c r="BO104" i="1"/>
  <c r="BW125" i="1"/>
  <c r="BW121" i="1"/>
  <c r="BW117" i="1"/>
  <c r="BW113" i="1"/>
  <c r="BW109" i="1"/>
  <c r="BW105" i="1"/>
  <c r="BW124" i="1"/>
  <c r="BW120" i="1"/>
  <c r="BW116" i="1"/>
  <c r="BW112" i="1"/>
  <c r="BW108" i="1"/>
  <c r="BW104" i="1"/>
  <c r="CA121" i="1"/>
  <c r="CA105" i="1"/>
  <c r="CA112" i="1"/>
  <c r="CE125" i="1"/>
  <c r="CE121" i="1"/>
  <c r="CE117" i="1"/>
  <c r="CE113" i="1"/>
  <c r="CE109" i="1"/>
  <c r="CE105" i="1"/>
  <c r="CE124" i="1"/>
  <c r="CE120" i="1"/>
  <c r="CE116" i="1"/>
  <c r="CE112" i="1"/>
  <c r="CE108" i="1"/>
  <c r="CE104" i="1"/>
  <c r="CI121" i="1"/>
  <c r="CI105" i="1"/>
  <c r="CI112" i="1"/>
  <c r="CI122" i="1"/>
  <c r="CE106" i="1"/>
  <c r="CE114" i="1"/>
  <c r="CE122" i="1"/>
  <c r="CA106" i="1"/>
  <c r="BW106" i="1"/>
  <c r="BW114" i="1"/>
  <c r="BW122" i="1"/>
  <c r="BS122" i="1"/>
  <c r="BO106" i="1"/>
  <c r="BO114" i="1"/>
  <c r="BO122" i="1"/>
  <c r="BK106" i="1"/>
  <c r="CD119" i="1"/>
  <c r="CD105" i="1"/>
  <c r="CD110" i="1"/>
  <c r="BZ118" i="1"/>
  <c r="BZ104" i="1"/>
  <c r="BZ113" i="1"/>
  <c r="BW86" i="1"/>
  <c r="BV89" i="1"/>
  <c r="CI86" i="1"/>
  <c r="CI91" i="1"/>
  <c r="BL73" i="1"/>
  <c r="BL74" i="1"/>
  <c r="BL85" i="1"/>
  <c r="BL92" i="1"/>
  <c r="BP81" i="1"/>
  <c r="BP82" i="1"/>
  <c r="BP93" i="1"/>
  <c r="BT73" i="1"/>
  <c r="BT74" i="1"/>
  <c r="BT89" i="1"/>
  <c r="BT92" i="1"/>
  <c r="BW82" i="1"/>
  <c r="BY76" i="1"/>
  <c r="BY75" i="1"/>
  <c r="BY82" i="1"/>
  <c r="BY83" i="1"/>
  <c r="BY92" i="1"/>
  <c r="BY91" i="1"/>
  <c r="CA76" i="1"/>
  <c r="CA81" i="1"/>
  <c r="CA92" i="1"/>
  <c r="CC72" i="1"/>
  <c r="CC79" i="1"/>
  <c r="CC86" i="1"/>
  <c r="CC88" i="1"/>
  <c r="CG80" i="1"/>
  <c r="BW94" i="1"/>
  <c r="BW71" i="1"/>
  <c r="CI72" i="1"/>
  <c r="CI78" i="1"/>
  <c r="BL77" i="1"/>
  <c r="BL82" i="1"/>
  <c r="BN87" i="1"/>
  <c r="BP73" i="1"/>
  <c r="BP85" i="1"/>
  <c r="BP89" i="1"/>
  <c r="BT81" i="1"/>
  <c r="BT82" i="1"/>
  <c r="BW83" i="1"/>
  <c r="BY72" i="1"/>
  <c r="BY71" i="1"/>
  <c r="BY79" i="1"/>
  <c r="BY86" i="1"/>
  <c r="BY88" i="1"/>
  <c r="CA72" i="1"/>
  <c r="CA82" i="1"/>
  <c r="CA88" i="1"/>
  <c r="CC76" i="1"/>
  <c r="CC82" i="1"/>
  <c r="CC83" i="1"/>
  <c r="CC92" i="1"/>
  <c r="CG83" i="1"/>
  <c r="CH60" i="1"/>
  <c r="BX57" i="1"/>
  <c r="CD45" i="1"/>
  <c r="BQ40" i="1"/>
  <c r="BU50" i="1"/>
  <c r="BZ49" i="1"/>
  <c r="BM58" i="1"/>
  <c r="BU46" i="1"/>
  <c r="BM13" i="1"/>
  <c r="BM28" i="1"/>
  <c r="BM22" i="1"/>
  <c r="BM20" i="1"/>
  <c r="BQ11" i="1"/>
  <c r="BU27" i="1"/>
  <c r="CC16" i="1"/>
  <c r="CC21" i="1"/>
  <c r="CC22" i="1"/>
  <c r="CG9" i="1"/>
  <c r="BQ10" i="1"/>
  <c r="BM15" i="1"/>
  <c r="BQ9" i="1"/>
  <c r="CC27" i="1"/>
  <c r="CG17" i="1"/>
  <c r="BJ12" i="1"/>
  <c r="BN14" i="1"/>
  <c r="BN26" i="1"/>
  <c r="BN30" i="1"/>
  <c r="BN13" i="1"/>
  <c r="BN23" i="1"/>
  <c r="BN18" i="1"/>
  <c r="BN28" i="1"/>
  <c r="BZ26" i="1"/>
  <c r="CD9" i="1"/>
  <c r="CD12" i="1"/>
  <c r="CH29" i="1"/>
  <c r="CH26" i="1"/>
  <c r="BZ16" i="1"/>
  <c r="BQ18" i="1"/>
  <c r="CH18" i="1"/>
  <c r="BM14" i="1"/>
  <c r="CH23" i="1"/>
  <c r="BQ27" i="1"/>
  <c r="BN31" i="1"/>
  <c r="BM31" i="1"/>
  <c r="BU25" i="1"/>
  <c r="CC25" i="1"/>
  <c r="BR26" i="1"/>
  <c r="BN22" i="1"/>
  <c r="BN19" i="1"/>
  <c r="BM27" i="1"/>
  <c r="BQ19" i="1"/>
  <c r="BM26" i="1"/>
  <c r="BJ10" i="1"/>
  <c r="BQ15" i="1"/>
  <c r="BJ28" i="1"/>
  <c r="BZ25" i="1"/>
  <c r="BN29" i="1"/>
  <c r="BY30" i="1"/>
  <c r="CC10" i="1"/>
  <c r="CG22" i="1"/>
  <c r="BV26" i="1"/>
  <c r="BN20" i="1"/>
  <c r="BN15" i="1"/>
  <c r="CA26" i="1"/>
  <c r="BW24" i="1"/>
  <c r="CA25" i="1"/>
  <c r="BK19" i="1"/>
  <c r="CA24" i="1"/>
  <c r="CA29" i="1"/>
  <c r="BS28" i="1"/>
  <c r="BS15" i="1"/>
  <c r="CE29" i="1"/>
  <c r="CE15" i="1"/>
  <c r="CH856" i="1"/>
  <c r="CH855" i="1"/>
  <c r="CH850" i="1"/>
  <c r="CH857" i="1"/>
  <c r="CH865" i="1"/>
  <c r="CH847" i="1"/>
  <c r="CH868" i="1"/>
  <c r="CH852" i="1"/>
  <c r="CH854" i="1"/>
  <c r="CH849" i="1"/>
  <c r="CH867" i="1"/>
  <c r="CH863" i="1"/>
  <c r="CH861" i="1"/>
  <c r="CH860" i="1"/>
  <c r="BU851" i="1"/>
  <c r="CH866" i="1"/>
  <c r="CH853" i="1"/>
  <c r="CH864" i="1"/>
  <c r="BU850" i="1"/>
  <c r="BR868" i="1"/>
  <c r="BR852" i="1"/>
  <c r="BR865" i="1"/>
  <c r="BR859" i="1"/>
  <c r="BR862" i="1"/>
  <c r="BR854" i="1"/>
  <c r="BR864" i="1"/>
  <c r="BR848" i="1"/>
  <c r="BR851" i="1"/>
  <c r="BR858" i="1"/>
  <c r="BR861" i="1"/>
  <c r="BR847" i="1"/>
  <c r="BV869" i="1"/>
  <c r="BV853" i="1"/>
  <c r="BV858" i="1"/>
  <c r="BV848" i="1"/>
  <c r="BV851" i="1"/>
  <c r="BV862" i="1"/>
  <c r="BV865" i="1"/>
  <c r="BV849" i="1"/>
  <c r="BV868" i="1"/>
  <c r="BV847" i="1"/>
  <c r="BV850" i="1"/>
  <c r="BV855" i="1"/>
  <c r="BY866" i="1"/>
  <c r="BY861" i="1"/>
  <c r="BY856" i="1"/>
  <c r="BY850" i="1"/>
  <c r="BY865" i="1"/>
  <c r="BY860" i="1"/>
  <c r="BY854" i="1"/>
  <c r="BY849" i="1"/>
  <c r="CH851" i="1"/>
  <c r="BU867" i="1"/>
  <c r="BU869" i="1"/>
  <c r="BU864" i="1"/>
  <c r="BU858" i="1"/>
  <c r="BU853" i="1"/>
  <c r="BU848" i="1"/>
  <c r="BU868" i="1"/>
  <c r="BU862" i="1"/>
  <c r="BU857" i="1"/>
  <c r="BU852" i="1"/>
  <c r="BU846" i="1"/>
  <c r="BU863" i="1"/>
  <c r="CH862" i="1"/>
  <c r="CH858" i="1"/>
  <c r="CH869" i="1"/>
  <c r="BU854" i="1"/>
  <c r="BU865" i="1"/>
  <c r="BS865" i="1"/>
  <c r="CI644" i="1"/>
  <c r="CF632" i="1"/>
  <c r="CB638" i="1"/>
  <c r="CB652" i="1"/>
  <c r="BX630" i="1"/>
  <c r="BT644" i="1"/>
  <c r="BT650" i="1"/>
  <c r="BP636" i="1"/>
  <c r="BL642" i="1"/>
  <c r="BL652" i="1"/>
  <c r="BK633" i="1"/>
  <c r="CD643" i="1"/>
  <c r="BV641" i="1"/>
  <c r="BN633" i="1"/>
  <c r="BJ647" i="1"/>
  <c r="CF640" i="1"/>
  <c r="CB634" i="1"/>
  <c r="BX645" i="1"/>
  <c r="BX632" i="1"/>
  <c r="BT638" i="1"/>
  <c r="BP644" i="1"/>
  <c r="BL630" i="1"/>
  <c r="BO634" i="1"/>
  <c r="CF511" i="1"/>
  <c r="CF518" i="1"/>
  <c r="CF523" i="1"/>
  <c r="CF520" i="1"/>
  <c r="CF509" i="1"/>
  <c r="CF525" i="1"/>
  <c r="CB510" i="1"/>
  <c r="CB517" i="1"/>
  <c r="CB522" i="1"/>
  <c r="CB519" i="1"/>
  <c r="CB512" i="1"/>
  <c r="CB528" i="1"/>
  <c r="BX509" i="1"/>
  <c r="BX516" i="1"/>
  <c r="BX521" i="1"/>
  <c r="BX518" i="1"/>
  <c r="BX511" i="1"/>
  <c r="BX527" i="1"/>
  <c r="BT508" i="1"/>
  <c r="BT515" i="1"/>
  <c r="BT528" i="1"/>
  <c r="BT517" i="1"/>
  <c r="BT510" i="1"/>
  <c r="BT526" i="1"/>
  <c r="BP507" i="1"/>
  <c r="BP514" i="1"/>
  <c r="BP527" i="1"/>
  <c r="BP520" i="1"/>
  <c r="BP509" i="1"/>
  <c r="BP525" i="1"/>
  <c r="BL506" i="1"/>
  <c r="BL513" i="1"/>
  <c r="BL526" i="1"/>
  <c r="BL519" i="1"/>
  <c r="BL512" i="1"/>
  <c r="BL528" i="1"/>
  <c r="CH518" i="1"/>
  <c r="CF514" i="1"/>
  <c r="CF527" i="1"/>
  <c r="CF507" i="1"/>
  <c r="CF512" i="1"/>
  <c r="CF528" i="1"/>
  <c r="CB513" i="1"/>
  <c r="CB526" i="1"/>
  <c r="CB506" i="1"/>
  <c r="CB511" i="1"/>
  <c r="CB527" i="1"/>
  <c r="BX520" i="1"/>
  <c r="BX525" i="1"/>
  <c r="BX505" i="1"/>
  <c r="BX510" i="1"/>
  <c r="BX526" i="1"/>
  <c r="BT519" i="1"/>
  <c r="BT524" i="1"/>
  <c r="BT512" i="1"/>
  <c r="BT509" i="1"/>
  <c r="BT525" i="1"/>
  <c r="BP518" i="1"/>
  <c r="BP523" i="1"/>
  <c r="BP511" i="1"/>
  <c r="BP512" i="1"/>
  <c r="BP528" i="1"/>
  <c r="BL517" i="1"/>
  <c r="BL522" i="1"/>
  <c r="BL510" i="1"/>
  <c r="BL511" i="1"/>
  <c r="BL527" i="1"/>
  <c r="CG494" i="1"/>
  <c r="BQ477" i="1"/>
  <c r="CI486" i="1"/>
  <c r="CC486" i="1"/>
  <c r="BQ482" i="1"/>
  <c r="CH389" i="1"/>
  <c r="CH384" i="1"/>
  <c r="CD387" i="1"/>
  <c r="BV385" i="1"/>
  <c r="BJ389" i="1"/>
  <c r="BJ397" i="1"/>
  <c r="BJ392" i="1"/>
  <c r="BJ388" i="1"/>
  <c r="BJ398" i="1"/>
  <c r="BN391" i="1"/>
  <c r="BN398" i="1"/>
  <c r="BN394" i="1"/>
  <c r="BN385" i="1"/>
  <c r="BR382" i="1"/>
  <c r="BR392" i="1"/>
  <c r="BR381" i="1"/>
  <c r="BR395" i="1"/>
  <c r="BV392" i="1"/>
  <c r="BV399" i="1"/>
  <c r="BV383" i="1"/>
  <c r="BV398" i="1"/>
  <c r="BV393" i="1"/>
  <c r="BV386" i="1"/>
  <c r="BV400" i="1"/>
  <c r="BV384" i="1"/>
  <c r="BV391" i="1"/>
  <c r="BV389" i="1"/>
  <c r="BV382" i="1"/>
  <c r="BV402" i="1"/>
  <c r="BV396" i="1"/>
  <c r="BV403" i="1"/>
  <c r="BV387" i="1"/>
  <c r="BV381" i="1"/>
  <c r="BV401" i="1"/>
  <c r="BV394" i="1"/>
  <c r="BZ394" i="1"/>
  <c r="BZ381" i="1"/>
  <c r="BZ393" i="1"/>
  <c r="BZ382" i="1"/>
  <c r="CD381" i="1"/>
  <c r="CD388" i="1"/>
  <c r="CD384" i="1"/>
  <c r="CD401" i="1"/>
  <c r="CH391" i="1"/>
  <c r="CH398" i="1"/>
  <c r="CH382" i="1"/>
  <c r="CH401" i="1"/>
  <c r="CH396" i="1"/>
  <c r="CH381" i="1"/>
  <c r="CH399" i="1"/>
  <c r="CH383" i="1"/>
  <c r="CH390" i="1"/>
  <c r="CH392" i="1"/>
  <c r="CH385" i="1"/>
  <c r="CH397" i="1"/>
  <c r="CH388" i="1"/>
  <c r="CH400" i="1"/>
  <c r="CH387" i="1"/>
  <c r="CD402" i="1"/>
  <c r="BV390" i="1"/>
  <c r="BV404" i="1"/>
  <c r="CF384" i="1"/>
  <c r="BX400" i="1"/>
  <c r="BT394" i="1"/>
  <c r="CF402" i="1"/>
  <c r="BX382" i="1"/>
  <c r="BL392" i="1"/>
  <c r="CH363" i="1"/>
  <c r="CH371" i="1"/>
  <c r="CD371" i="1"/>
  <c r="BZ355" i="1"/>
  <c r="BV355" i="1"/>
  <c r="BV363" i="1"/>
  <c r="BR363" i="1"/>
  <c r="BR371" i="1"/>
  <c r="BN371" i="1"/>
  <c r="BJ355" i="1"/>
  <c r="CF362" i="1"/>
  <c r="CB370" i="1"/>
  <c r="BT350" i="1"/>
  <c r="BT372" i="1"/>
  <c r="BP371" i="1"/>
  <c r="BL354" i="1"/>
  <c r="CH361" i="1"/>
  <c r="CH365" i="1"/>
  <c r="CD361" i="1"/>
  <c r="CD365" i="1"/>
  <c r="BZ357" i="1"/>
  <c r="BZ361" i="1"/>
  <c r="BV353" i="1"/>
  <c r="BV357" i="1"/>
  <c r="BV369" i="1"/>
  <c r="BR353" i="1"/>
  <c r="BR365" i="1"/>
  <c r="BR369" i="1"/>
  <c r="BN361" i="1"/>
  <c r="BN365" i="1"/>
  <c r="BJ357" i="1"/>
  <c r="BJ361" i="1"/>
  <c r="CF357" i="1"/>
  <c r="CB368" i="1"/>
  <c r="BX362" i="1"/>
  <c r="BX372" i="1"/>
  <c r="BT355" i="1"/>
  <c r="BP353" i="1"/>
  <c r="BL372" i="1"/>
  <c r="BX326" i="1"/>
  <c r="BX342" i="1"/>
  <c r="BP334" i="1"/>
  <c r="BL330" i="1"/>
  <c r="CH338" i="1"/>
  <c r="CH339" i="1"/>
  <c r="CD334" i="1"/>
  <c r="BZ342" i="1"/>
  <c r="BZ341" i="1"/>
  <c r="BV336" i="1"/>
  <c r="BR338" i="1"/>
  <c r="BR339" i="1"/>
  <c r="BN320" i="1"/>
  <c r="BJ334" i="1"/>
  <c r="BJ324" i="1"/>
  <c r="CB325" i="1"/>
  <c r="BX331" i="1"/>
  <c r="BP324" i="1"/>
  <c r="BP340" i="1"/>
  <c r="BL336" i="1"/>
  <c r="CH325" i="1"/>
  <c r="CD331" i="1"/>
  <c r="BZ336" i="1"/>
  <c r="BV324" i="1"/>
  <c r="BV319" i="1"/>
  <c r="BR325" i="1"/>
  <c r="BN326" i="1"/>
  <c r="BN338" i="1"/>
  <c r="BJ333" i="1"/>
  <c r="CA836" i="1"/>
  <c r="BS816" i="1"/>
  <c r="BO823" i="1"/>
  <c r="CI818" i="1"/>
  <c r="BK824" i="1"/>
  <c r="CF836" i="1"/>
  <c r="CB820" i="1"/>
  <c r="BX834" i="1"/>
  <c r="BP821" i="1"/>
  <c r="BL836" i="1"/>
  <c r="CB817" i="1"/>
  <c r="BL835" i="1"/>
  <c r="CH787" i="1"/>
  <c r="CD784" i="1"/>
  <c r="CD793" i="1"/>
  <c r="BZ788" i="1"/>
  <c r="BZ802" i="1"/>
  <c r="BV795" i="1"/>
  <c r="BR789" i="1"/>
  <c r="BR798" i="1"/>
  <c r="BN796" i="1"/>
  <c r="BN803" i="1"/>
  <c r="BJ785" i="1"/>
  <c r="CF830" i="1"/>
  <c r="BX835" i="1"/>
  <c r="BT815" i="1"/>
  <c r="BP819" i="1"/>
  <c r="BT816" i="1"/>
  <c r="CH789" i="1"/>
  <c r="CH788" i="1"/>
  <c r="CD802" i="1"/>
  <c r="BZ807" i="1"/>
  <c r="BZ785" i="1"/>
  <c r="BV786" i="1"/>
  <c r="BV789" i="1"/>
  <c r="BR807" i="1"/>
  <c r="BN784" i="1"/>
  <c r="BN790" i="1"/>
  <c r="BJ805" i="1"/>
  <c r="BJ790" i="1"/>
  <c r="BS829" i="1"/>
  <c r="BM800" i="1"/>
  <c r="CA835" i="1"/>
  <c r="BS826" i="1"/>
  <c r="CE832" i="1"/>
  <c r="BK822" i="1"/>
  <c r="BW827" i="1"/>
  <c r="BK820" i="1"/>
  <c r="CE818" i="1"/>
  <c r="BW833" i="1"/>
  <c r="BO838" i="1"/>
  <c r="CG788" i="1"/>
  <c r="BQ804" i="1"/>
  <c r="CE817" i="1"/>
  <c r="BS815" i="1"/>
  <c r="CF817" i="1"/>
  <c r="CF819" i="1"/>
  <c r="CB832" i="1"/>
  <c r="BT821" i="1"/>
  <c r="BP832" i="1"/>
  <c r="BL823" i="1"/>
  <c r="CF822" i="1"/>
  <c r="BT822" i="1"/>
  <c r="CH797" i="1"/>
  <c r="CH807" i="1"/>
  <c r="CH800" i="1"/>
  <c r="CD806" i="1"/>
  <c r="CD791" i="1"/>
  <c r="BZ793" i="1"/>
  <c r="BZ800" i="1"/>
  <c r="BV798" i="1"/>
  <c r="BV791" i="1"/>
  <c r="BR793" i="1"/>
  <c r="BR787" i="1"/>
  <c r="BR800" i="1"/>
  <c r="BN798" i="1"/>
  <c r="BN791" i="1"/>
  <c r="BJ793" i="1"/>
  <c r="BJ796" i="1"/>
  <c r="CE833" i="1"/>
  <c r="BW837" i="1"/>
  <c r="CG792" i="1"/>
  <c r="BM784" i="1"/>
  <c r="BL793" i="1"/>
  <c r="BP785" i="1"/>
  <c r="BT790" i="1"/>
  <c r="BX786" i="1"/>
  <c r="BX784" i="1"/>
  <c r="CF805" i="1"/>
  <c r="BJ820" i="1"/>
  <c r="BT799" i="1"/>
  <c r="BT796" i="1"/>
  <c r="BW822" i="1"/>
  <c r="BO836" i="1"/>
  <c r="CI817" i="1"/>
  <c r="CA825" i="1"/>
  <c r="CF827" i="1"/>
  <c r="CF838" i="1"/>
  <c r="CF835" i="1"/>
  <c r="BX838" i="1"/>
  <c r="BX825" i="1"/>
  <c r="BT835" i="1"/>
  <c r="BT818" i="1"/>
  <c r="BP829" i="1"/>
  <c r="BP830" i="1"/>
  <c r="BL824" i="1"/>
  <c r="CH799" i="1"/>
  <c r="CH790" i="1"/>
  <c r="CH785" i="1"/>
  <c r="CH784" i="1"/>
  <c r="CD785" i="1"/>
  <c r="CD801" i="1"/>
  <c r="CD792" i="1"/>
  <c r="BZ796" i="1"/>
  <c r="BZ787" i="1"/>
  <c r="BZ805" i="1"/>
  <c r="BZ786" i="1"/>
  <c r="BV799" i="1"/>
  <c r="BV794" i="1"/>
  <c r="BV792" i="1"/>
  <c r="BR795" i="1"/>
  <c r="BR806" i="1"/>
  <c r="BR801" i="1"/>
  <c r="BR784" i="1"/>
  <c r="BN801" i="1"/>
  <c r="BN793" i="1"/>
  <c r="BN804" i="1"/>
  <c r="BJ804" i="1"/>
  <c r="BJ787" i="1"/>
  <c r="BJ799" i="1"/>
  <c r="BJ786" i="1"/>
  <c r="BQ802" i="1"/>
  <c r="BU788" i="1"/>
  <c r="CC804" i="1"/>
  <c r="BK826" i="1"/>
  <c r="BK819" i="1"/>
  <c r="BO817" i="1"/>
  <c r="BO826" i="1"/>
  <c r="BW832" i="1"/>
  <c r="BW835" i="1"/>
  <c r="BJ798" i="1"/>
  <c r="BJ797" i="1"/>
  <c r="BJ800" i="1"/>
  <c r="BJ789" i="1"/>
  <c r="BJ792" i="1"/>
  <c r="BJ803" i="1"/>
  <c r="BN799" i="1"/>
  <c r="BN806" i="1"/>
  <c r="BN789" i="1"/>
  <c r="BN792" i="1"/>
  <c r="BN802" i="1"/>
  <c r="BN785" i="1"/>
  <c r="BR796" i="1"/>
  <c r="BR799" i="1"/>
  <c r="BR802" i="1"/>
  <c r="BR785" i="1"/>
  <c r="BR791" i="1"/>
  <c r="BR794" i="1"/>
  <c r="BV797" i="1"/>
  <c r="BV807" i="1"/>
  <c r="BV790" i="1"/>
  <c r="BV784" i="1"/>
  <c r="BV800" i="1"/>
  <c r="BV803" i="1"/>
  <c r="BZ798" i="1"/>
  <c r="BZ801" i="1"/>
  <c r="BZ784" i="1"/>
  <c r="BZ789" i="1"/>
  <c r="BZ792" i="1"/>
  <c r="BZ795" i="1"/>
  <c r="CD799" i="1"/>
  <c r="CD794" i="1"/>
  <c r="CD797" i="1"/>
  <c r="CD800" i="1"/>
  <c r="CD786" i="1"/>
  <c r="CD789" i="1"/>
  <c r="CH796" i="1"/>
  <c r="CH803" i="1"/>
  <c r="CH786" i="1"/>
  <c r="CH805" i="1"/>
  <c r="CH795" i="1"/>
  <c r="CH798" i="1"/>
  <c r="BL831" i="1"/>
  <c r="BL820" i="1"/>
  <c r="BL817" i="1"/>
  <c r="BP837" i="1"/>
  <c r="BP833" i="1"/>
  <c r="BP817" i="1"/>
  <c r="BT828" i="1"/>
  <c r="BT825" i="1"/>
  <c r="BT832" i="1"/>
  <c r="BT829" i="1"/>
  <c r="BX816" i="1"/>
  <c r="BX819" i="1"/>
  <c r="BX833" i="1"/>
  <c r="CB838" i="1"/>
  <c r="CB816" i="1"/>
  <c r="CB819" i="1"/>
  <c r="CF837" i="1"/>
  <c r="CF815" i="1"/>
  <c r="CF824" i="1"/>
  <c r="CF816" i="1"/>
  <c r="CF820" i="1"/>
  <c r="CF832" i="1"/>
  <c r="CF826" i="1"/>
  <c r="CF821" i="1"/>
  <c r="CB827" i="1"/>
  <c r="CB836" i="1"/>
  <c r="BX815" i="1"/>
  <c r="BX821" i="1"/>
  <c r="BT827" i="1"/>
  <c r="BT836" i="1"/>
  <c r="BP825" i="1"/>
  <c r="BL818" i="1"/>
  <c r="BL834" i="1"/>
  <c r="CF828" i="1"/>
  <c r="CB828" i="1"/>
  <c r="BX817" i="1"/>
  <c r="BP824" i="1"/>
  <c r="BL827" i="1"/>
  <c r="CH794" i="1"/>
  <c r="CH806" i="1"/>
  <c r="CH801" i="1"/>
  <c r="CH792" i="1"/>
  <c r="CD790" i="1"/>
  <c r="CD805" i="1"/>
  <c r="CD796" i="1"/>
  <c r="CD787" i="1"/>
  <c r="CD807" i="1"/>
  <c r="BZ791" i="1"/>
  <c r="BZ803" i="1"/>
  <c r="BZ799" i="1"/>
  <c r="BZ794" i="1"/>
  <c r="BV804" i="1"/>
  <c r="BV787" i="1"/>
  <c r="BV796" i="1"/>
  <c r="BV785" i="1"/>
  <c r="BV805" i="1"/>
  <c r="BR790" i="1"/>
  <c r="BR786" i="1"/>
  <c r="BR797" i="1"/>
  <c r="BR792" i="1"/>
  <c r="BN786" i="1"/>
  <c r="BN797" i="1"/>
  <c r="BN788" i="1"/>
  <c r="BN787" i="1"/>
  <c r="BN807" i="1"/>
  <c r="BJ791" i="1"/>
  <c r="BJ784" i="1"/>
  <c r="BJ795" i="1"/>
  <c r="BJ794" i="1"/>
  <c r="CH832" i="1"/>
  <c r="BK831" i="1"/>
  <c r="BK825" i="1"/>
  <c r="BK832" i="1"/>
  <c r="BK821" i="1"/>
  <c r="BK830" i="1"/>
  <c r="BK827" i="1"/>
  <c r="BK834" i="1"/>
  <c r="BK818" i="1"/>
  <c r="BK828" i="1"/>
  <c r="BK835" i="1"/>
  <c r="BK817" i="1"/>
  <c r="BK823" i="1"/>
  <c r="BK833" i="1"/>
  <c r="BK829" i="1"/>
  <c r="BO824" i="1"/>
  <c r="BO818" i="1"/>
  <c r="BO821" i="1"/>
  <c r="BO829" i="1"/>
  <c r="BO834" i="1"/>
  <c r="BO822" i="1"/>
  <c r="BO815" i="1"/>
  <c r="BO819" i="1"/>
  <c r="BO837" i="1"/>
  <c r="BO832" i="1"/>
  <c r="BO833" i="1"/>
  <c r="BO827" i="1"/>
  <c r="BO830" i="1"/>
  <c r="BS833" i="1"/>
  <c r="BS828" i="1"/>
  <c r="BS830" i="1"/>
  <c r="BS820" i="1"/>
  <c r="BS819" i="1"/>
  <c r="BS825" i="1"/>
  <c r="BS831" i="1"/>
  <c r="BS818" i="1"/>
  <c r="BS836" i="1"/>
  <c r="BS817" i="1"/>
  <c r="BS835" i="1"/>
  <c r="BS824" i="1"/>
  <c r="BW826" i="1"/>
  <c r="BW821" i="1"/>
  <c r="BW825" i="1"/>
  <c r="BW829" i="1"/>
  <c r="BW834" i="1"/>
  <c r="BW836" i="1"/>
  <c r="BW824" i="1"/>
  <c r="BW831" i="1"/>
  <c r="BW838" i="1"/>
  <c r="BW830" i="1"/>
  <c r="BW820" i="1"/>
  <c r="BW828" i="1"/>
  <c r="BW815" i="1"/>
  <c r="CA831" i="1"/>
  <c r="CA829" i="1"/>
  <c r="CA824" i="1"/>
  <c r="CA817" i="1"/>
  <c r="CA822" i="1"/>
  <c r="CA830" i="1"/>
  <c r="CA833" i="1"/>
  <c r="CA837" i="1"/>
  <c r="CA819" i="1"/>
  <c r="CA818" i="1"/>
  <c r="CA828" i="1"/>
  <c r="CA832" i="1"/>
  <c r="CA816" i="1"/>
  <c r="CE824" i="1"/>
  <c r="CE822" i="1"/>
  <c r="CE819" i="1"/>
  <c r="CE815" i="1"/>
  <c r="CE828" i="1"/>
  <c r="CE821" i="1"/>
  <c r="CE827" i="1"/>
  <c r="CE830" i="1"/>
  <c r="CE834" i="1"/>
  <c r="CE816" i="1"/>
  <c r="CE835" i="1"/>
  <c r="CE825" i="1"/>
  <c r="CI833" i="1"/>
  <c r="CI832" i="1"/>
  <c r="CI823" i="1"/>
  <c r="CI835" i="1"/>
  <c r="CI838" i="1"/>
  <c r="CI831" i="1"/>
  <c r="CI828" i="1"/>
  <c r="CI834" i="1"/>
  <c r="CI837" i="1"/>
  <c r="CI829" i="1"/>
  <c r="CI816" i="1"/>
  <c r="CI827" i="1"/>
  <c r="CI819" i="1"/>
  <c r="CI836" i="1"/>
  <c r="CI821" i="1"/>
  <c r="CE823" i="1"/>
  <c r="CA834" i="1"/>
  <c r="BW823" i="1"/>
  <c r="BS822" i="1"/>
  <c r="BS821" i="1"/>
  <c r="BK838" i="1"/>
  <c r="CI815" i="1"/>
  <c r="CE826" i="1"/>
  <c r="CE837" i="1"/>
  <c r="CA821" i="1"/>
  <c r="CA823" i="1"/>
  <c r="BW816" i="1"/>
  <c r="BS823" i="1"/>
  <c r="BS832" i="1"/>
  <c r="BO831" i="1"/>
  <c r="BO835" i="1"/>
  <c r="BK836" i="1"/>
  <c r="CI826" i="1"/>
  <c r="CE831" i="1"/>
  <c r="CE820" i="1"/>
  <c r="CA815" i="1"/>
  <c r="BW817" i="1"/>
  <c r="BS837" i="1"/>
  <c r="BO820" i="1"/>
  <c r="BK815" i="1"/>
  <c r="CI824" i="1"/>
  <c r="CE829" i="1"/>
  <c r="CE838" i="1"/>
  <c r="CA838" i="1"/>
  <c r="CA827" i="1"/>
  <c r="BW819" i="1"/>
  <c r="BS838" i="1"/>
  <c r="BS827" i="1"/>
  <c r="BO825" i="1"/>
  <c r="BO828" i="1"/>
  <c r="BK837" i="1"/>
  <c r="BL830" i="1"/>
  <c r="BL825" i="1"/>
  <c r="BL822" i="1"/>
  <c r="BL833" i="1"/>
  <c r="BL837" i="1"/>
  <c r="BL828" i="1"/>
  <c r="BL821" i="1"/>
  <c r="BP838" i="1"/>
  <c r="BP834" i="1"/>
  <c r="BP820" i="1"/>
  <c r="BP836" i="1"/>
  <c r="BP815" i="1"/>
  <c r="BP827" i="1"/>
  <c r="BT838" i="1"/>
  <c r="BT820" i="1"/>
  <c r="BT823" i="1"/>
  <c r="BT817" i="1"/>
  <c r="BT837" i="1"/>
  <c r="BX829" i="1"/>
  <c r="BX827" i="1"/>
  <c r="BX837" i="1"/>
  <c r="BX826" i="1"/>
  <c r="BX828" i="1"/>
  <c r="BX820" i="1"/>
  <c r="BX830" i="1"/>
  <c r="CB833" i="1"/>
  <c r="CB823" i="1"/>
  <c r="CB829" i="1"/>
  <c r="CB815" i="1"/>
  <c r="CB826" i="1"/>
  <c r="CF834" i="1"/>
  <c r="CF831" i="1"/>
  <c r="CF823" i="1"/>
  <c r="CF818" i="1"/>
  <c r="CB837" i="1"/>
  <c r="CB831" i="1"/>
  <c r="CB834" i="1"/>
  <c r="CB822" i="1"/>
  <c r="BX832" i="1"/>
  <c r="BX823" i="1"/>
  <c r="BX824" i="1"/>
  <c r="BT826" i="1"/>
  <c r="BT834" i="1"/>
  <c r="BT833" i="1"/>
  <c r="BP826" i="1"/>
  <c r="BP831" i="1"/>
  <c r="BP818" i="1"/>
  <c r="BP835" i="1"/>
  <c r="BL826" i="1"/>
  <c r="BL816" i="1"/>
  <c r="BL829" i="1"/>
  <c r="CF829" i="1"/>
  <c r="CB824" i="1"/>
  <c r="CB830" i="1"/>
  <c r="BX822" i="1"/>
  <c r="BT819" i="1"/>
  <c r="BP828" i="1"/>
  <c r="BL832" i="1"/>
  <c r="BL815" i="1"/>
  <c r="BV289" i="1"/>
  <c r="BV305" i="1"/>
  <c r="BR297" i="1"/>
  <c r="BV298" i="1"/>
  <c r="BR294" i="1"/>
  <c r="BT258" i="1"/>
  <c r="BP273" i="1"/>
  <c r="BP259" i="1"/>
  <c r="BP275" i="1"/>
  <c r="BT278" i="1"/>
  <c r="BT271" i="1"/>
  <c r="BT269" i="1"/>
  <c r="BP261" i="1"/>
  <c r="BP277" i="1"/>
  <c r="BP270" i="1"/>
  <c r="BP263" i="1"/>
  <c r="BP279" i="1"/>
  <c r="BP272" i="1"/>
  <c r="BU257" i="1"/>
  <c r="BU273" i="1"/>
  <c r="BU266" i="1"/>
  <c r="BU259" i="1"/>
  <c r="BU275" i="1"/>
  <c r="BU268" i="1"/>
  <c r="BQ260" i="1"/>
  <c r="BQ258" i="1"/>
  <c r="BQ274" i="1"/>
  <c r="BT260" i="1"/>
  <c r="BT265" i="1"/>
  <c r="BP257" i="1"/>
  <c r="BP266" i="1"/>
  <c r="BP268" i="1"/>
  <c r="BT266" i="1"/>
  <c r="BT268" i="1"/>
  <c r="BT257" i="1"/>
  <c r="BP265" i="1"/>
  <c r="BP258" i="1"/>
  <c r="BP274" i="1"/>
  <c r="BP267" i="1"/>
  <c r="BP260" i="1"/>
  <c r="BU261" i="1"/>
  <c r="BU277" i="1"/>
  <c r="BU270" i="1"/>
  <c r="BU263" i="1"/>
  <c r="BU279" i="1"/>
  <c r="BQ264" i="1"/>
  <c r="BQ280" i="1"/>
  <c r="BQ278" i="1"/>
  <c r="BV239" i="1"/>
  <c r="BV237" i="1"/>
  <c r="BV226" i="1"/>
  <c r="BV243" i="1"/>
  <c r="BV241" i="1"/>
  <c r="BR228" i="1"/>
  <c r="BW241" i="1"/>
  <c r="BS240" i="1"/>
  <c r="BS249" i="1"/>
  <c r="BS231" i="1"/>
  <c r="BS229" i="1"/>
  <c r="BS234" i="1"/>
  <c r="BV200" i="1"/>
  <c r="BV216" i="1"/>
  <c r="BV209" i="1"/>
  <c r="BV202" i="1"/>
  <c r="BV218" i="1"/>
  <c r="BQ105" i="1"/>
  <c r="BQ110" i="1"/>
  <c r="BV92" i="1"/>
  <c r="BV75" i="1"/>
  <c r="BV71" i="1"/>
  <c r="BV84" i="1"/>
  <c r="BV80" i="1"/>
  <c r="BV46" i="1"/>
  <c r="BV45" i="1"/>
  <c r="BK793" i="1"/>
  <c r="BO785" i="1"/>
  <c r="BW799" i="1"/>
  <c r="CA793" i="1"/>
  <c r="CE788" i="1"/>
  <c r="CC786" i="1"/>
  <c r="BU786" i="1"/>
  <c r="BM786" i="1"/>
  <c r="CI806" i="1"/>
  <c r="BK807" i="1"/>
  <c r="BM795" i="1"/>
  <c r="BM801" i="1"/>
  <c r="BM785" i="1"/>
  <c r="BQ795" i="1"/>
  <c r="BQ801" i="1"/>
  <c r="BQ785" i="1"/>
  <c r="BU795" i="1"/>
  <c r="BU801" i="1"/>
  <c r="BU785" i="1"/>
  <c r="BY795" i="1"/>
  <c r="BY801" i="1"/>
  <c r="BY785" i="1"/>
  <c r="CC795" i="1"/>
  <c r="CC801" i="1"/>
  <c r="CC785" i="1"/>
  <c r="CG795" i="1"/>
  <c r="CG801" i="1"/>
  <c r="CG785" i="1"/>
  <c r="CC790" i="1"/>
  <c r="BY798" i="1"/>
  <c r="BU806" i="1"/>
  <c r="BM790" i="1"/>
  <c r="CA797" i="1"/>
  <c r="CH765" i="1"/>
  <c r="BV773" i="1"/>
  <c r="BR765" i="1"/>
  <c r="BJ766" i="1"/>
  <c r="CH755" i="1"/>
  <c r="BZ755" i="1"/>
  <c r="BZ771" i="1"/>
  <c r="BR771" i="1"/>
  <c r="BN763" i="1"/>
  <c r="CH764" i="1"/>
  <c r="CD760" i="1"/>
  <c r="BV768" i="1"/>
  <c r="BR764" i="1"/>
  <c r="BM735" i="1"/>
  <c r="BM738" i="1"/>
  <c r="BM742" i="1"/>
  <c r="BM725" i="1"/>
  <c r="BM730" i="1"/>
  <c r="BM733" i="1"/>
  <c r="BQ736" i="1"/>
  <c r="BQ745" i="1"/>
  <c r="BQ735" i="1"/>
  <c r="BQ722" i="1"/>
  <c r="BQ739" i="1"/>
  <c r="BQ742" i="1"/>
  <c r="BU737" i="1"/>
  <c r="BU740" i="1"/>
  <c r="BU723" i="1"/>
  <c r="BU742" i="1"/>
  <c r="BU732" i="1"/>
  <c r="BU735" i="1"/>
  <c r="BY734" i="1"/>
  <c r="BY733" i="1"/>
  <c r="BY736" i="1"/>
  <c r="BY739" i="1"/>
  <c r="BY725" i="1"/>
  <c r="BY728" i="1"/>
  <c r="CC735" i="1"/>
  <c r="CC742" i="1"/>
  <c r="CC725" i="1"/>
  <c r="CC730" i="1"/>
  <c r="CC734" i="1"/>
  <c r="CC737" i="1"/>
  <c r="CG736" i="1"/>
  <c r="CG735" i="1"/>
  <c r="CG738" i="1"/>
  <c r="CG727" i="1"/>
  <c r="CG730" i="1"/>
  <c r="CG741" i="1"/>
  <c r="CG743" i="1"/>
  <c r="CG726" i="1"/>
  <c r="CG739" i="1"/>
  <c r="CG728" i="1"/>
  <c r="CC736" i="1"/>
  <c r="CC722" i="1"/>
  <c r="CC745" i="1"/>
  <c r="CC741" i="1"/>
  <c r="CC739" i="1"/>
  <c r="BY723" i="1"/>
  <c r="BY745" i="1"/>
  <c r="BY737" i="1"/>
  <c r="BY726" i="1"/>
  <c r="BU734" i="1"/>
  <c r="BU726" i="1"/>
  <c r="BU744" i="1"/>
  <c r="BU739" i="1"/>
  <c r="BU741" i="1"/>
  <c r="BQ737" i="1"/>
  <c r="BQ727" i="1"/>
  <c r="BQ729" i="1"/>
  <c r="BQ728" i="1"/>
  <c r="BM732" i="1"/>
  <c r="BM744" i="1"/>
  <c r="BM740" i="1"/>
  <c r="BM737" i="1"/>
  <c r="BM739" i="1"/>
  <c r="BN729" i="1"/>
  <c r="BR733" i="1"/>
  <c r="CH730" i="1"/>
  <c r="CD735" i="1"/>
  <c r="CD726" i="1"/>
  <c r="BZ734" i="1"/>
  <c r="BV745" i="1"/>
  <c r="BR730" i="1"/>
  <c r="BN733" i="1"/>
  <c r="CG729" i="1"/>
  <c r="CG722" i="1"/>
  <c r="CG733" i="1"/>
  <c r="CG732" i="1"/>
  <c r="CC738" i="1"/>
  <c r="CC728" i="1"/>
  <c r="CC724" i="1"/>
  <c r="CC723" i="1"/>
  <c r="CC743" i="1"/>
  <c r="BY724" i="1"/>
  <c r="BY740" i="1"/>
  <c r="BY731" i="1"/>
  <c r="BY730" i="1"/>
  <c r="BU736" i="1"/>
  <c r="BU727" i="1"/>
  <c r="BU722" i="1"/>
  <c r="BU725" i="1"/>
  <c r="BU745" i="1"/>
  <c r="BQ738" i="1"/>
  <c r="BQ723" i="1"/>
  <c r="BQ730" i="1"/>
  <c r="BQ732" i="1"/>
  <c r="BM734" i="1"/>
  <c r="BM745" i="1"/>
  <c r="BM741" i="1"/>
  <c r="BM723" i="1"/>
  <c r="BM743" i="1"/>
  <c r="BO739" i="1"/>
  <c r="BS731" i="1"/>
  <c r="BW723" i="1"/>
  <c r="CE739" i="1"/>
  <c r="CI731" i="1"/>
  <c r="BM698" i="1"/>
  <c r="BM696" i="1"/>
  <c r="BM693" i="1"/>
  <c r="BQ702" i="1"/>
  <c r="BQ696" i="1"/>
  <c r="BQ693" i="1"/>
  <c r="BQ703" i="1"/>
  <c r="BU713" i="1"/>
  <c r="BU708" i="1"/>
  <c r="BU704" i="1"/>
  <c r="BU693" i="1"/>
  <c r="BY710" i="1"/>
  <c r="BY708" i="1"/>
  <c r="BY714" i="1"/>
  <c r="BY697" i="1"/>
  <c r="CC706" i="1"/>
  <c r="CC698" i="1"/>
  <c r="CC693" i="1"/>
  <c r="CG702" i="1"/>
  <c r="CG700" i="1"/>
  <c r="CG713" i="1"/>
  <c r="CG707" i="1"/>
  <c r="CG692" i="1"/>
  <c r="BY699" i="1"/>
  <c r="BQ701" i="1"/>
  <c r="BM705" i="1"/>
  <c r="BJ713" i="1"/>
  <c r="BJ700" i="1"/>
  <c r="BN692" i="1"/>
  <c r="BN693" i="1"/>
  <c r="BR706" i="1"/>
  <c r="BV701" i="1"/>
  <c r="BV696" i="1"/>
  <c r="BZ710" i="1"/>
  <c r="BZ701" i="1"/>
  <c r="CD710" i="1"/>
  <c r="CD708" i="1"/>
  <c r="CH710" i="1"/>
  <c r="CH714" i="1"/>
  <c r="BV697" i="1"/>
  <c r="BJ707" i="1"/>
  <c r="CG699" i="1"/>
  <c r="CC709" i="1"/>
  <c r="BU714" i="1"/>
  <c r="BM714" i="1"/>
  <c r="CH694" i="1"/>
  <c r="BV692" i="1"/>
  <c r="BJ711" i="1"/>
  <c r="CC699" i="1"/>
  <c r="BU701" i="1"/>
  <c r="BM702" i="1"/>
  <c r="BK699" i="1"/>
  <c r="CI698" i="1"/>
  <c r="BW711" i="1"/>
  <c r="BW693" i="1"/>
  <c r="BK700" i="1"/>
  <c r="BM677" i="1"/>
  <c r="BM666" i="1"/>
  <c r="BM668" i="1"/>
  <c r="BQ679" i="1"/>
  <c r="BQ662" i="1"/>
  <c r="BU673" i="1"/>
  <c r="BU660" i="1"/>
  <c r="BU663" i="1"/>
  <c r="BY674" i="1"/>
  <c r="BY682" i="1"/>
  <c r="CC669" i="1"/>
  <c r="CC680" i="1"/>
  <c r="CG681" i="1"/>
  <c r="CG668" i="1"/>
  <c r="CG676" i="1"/>
  <c r="BU678" i="1"/>
  <c r="BQ680" i="1"/>
  <c r="BN680" i="1"/>
  <c r="BR669" i="1"/>
  <c r="BZ670" i="1"/>
  <c r="CD662" i="1"/>
  <c r="CI631" i="1"/>
  <c r="CA629" i="1"/>
  <c r="BS631" i="1"/>
  <c r="BK629" i="1"/>
  <c r="BK648" i="1"/>
  <c r="BK630" i="1"/>
  <c r="BK647" i="1"/>
  <c r="BO649" i="1"/>
  <c r="BO631" i="1"/>
  <c r="BO648" i="1"/>
  <c r="BS650" i="1"/>
  <c r="BS632" i="1"/>
  <c r="BS649" i="1"/>
  <c r="BW651" i="1"/>
  <c r="BW629" i="1"/>
  <c r="BW650" i="1"/>
  <c r="CA652" i="1"/>
  <c r="CA630" i="1"/>
  <c r="CA651" i="1"/>
  <c r="CE630" i="1"/>
  <c r="CE635" i="1"/>
  <c r="CE633" i="1"/>
  <c r="CI646" i="1"/>
  <c r="CI632" i="1"/>
  <c r="CI645" i="1"/>
  <c r="CE636" i="1"/>
  <c r="CA647" i="1"/>
  <c r="BW648" i="1"/>
  <c r="BO632" i="1"/>
  <c r="BK651" i="1"/>
  <c r="CI651" i="1"/>
  <c r="CA643" i="1"/>
  <c r="BW635" i="1"/>
  <c r="BS651" i="1"/>
  <c r="BK639" i="1"/>
  <c r="CH639" i="1"/>
  <c r="CH641" i="1"/>
  <c r="CD631" i="1"/>
  <c r="BZ637" i="1"/>
  <c r="BZ639" i="1"/>
  <c r="BV629" i="1"/>
  <c r="BR643" i="1"/>
  <c r="BR637" i="1"/>
  <c r="BN643" i="1"/>
  <c r="BJ640" i="1"/>
  <c r="BJ651" i="1"/>
  <c r="CH636" i="1"/>
  <c r="CD634" i="1"/>
  <c r="BZ645" i="1"/>
  <c r="BV639" i="1"/>
  <c r="BV649" i="1"/>
  <c r="BR636" i="1"/>
  <c r="BN649" i="1"/>
  <c r="BJ641" i="1"/>
  <c r="CA617" i="1"/>
  <c r="BL602" i="1"/>
  <c r="BU604" i="1"/>
  <c r="CH602" i="1"/>
  <c r="CD598" i="1"/>
  <c r="BV606" i="1"/>
  <c r="BR602" i="1"/>
  <c r="BY618" i="1"/>
  <c r="CA616" i="1"/>
  <c r="CF603" i="1"/>
  <c r="CE601" i="1"/>
  <c r="BS608" i="1"/>
  <c r="BT615" i="1"/>
  <c r="CI609" i="1"/>
  <c r="BW604" i="1"/>
  <c r="BO617" i="1"/>
  <c r="CI613" i="1"/>
  <c r="CE606" i="1"/>
  <c r="CE621" i="1"/>
  <c r="CA611" i="1"/>
  <c r="BW612" i="1"/>
  <c r="BW619" i="1"/>
  <c r="BS613" i="1"/>
  <c r="BO610" i="1"/>
  <c r="BO621" i="1"/>
  <c r="BL608" i="1"/>
  <c r="BL618" i="1"/>
  <c r="CI608" i="1"/>
  <c r="CI606" i="1"/>
  <c r="CE600" i="1"/>
  <c r="CA606" i="1"/>
  <c r="CA608" i="1"/>
  <c r="BW598" i="1"/>
  <c r="BS612" i="1"/>
  <c r="BS606" i="1"/>
  <c r="BO600" i="1"/>
  <c r="BY605" i="1"/>
  <c r="BL621" i="1"/>
  <c r="BL611" i="1"/>
  <c r="CI616" i="1"/>
  <c r="CE610" i="1"/>
  <c r="CE620" i="1"/>
  <c r="CA603" i="1"/>
  <c r="BW601" i="1"/>
  <c r="BS620" i="1"/>
  <c r="BO606" i="1"/>
  <c r="BO620" i="1"/>
  <c r="BT613" i="1"/>
  <c r="BL616" i="1"/>
  <c r="BL604" i="1"/>
  <c r="BL609" i="1"/>
  <c r="BL606" i="1"/>
  <c r="BL615" i="1"/>
  <c r="CC613" i="1"/>
  <c r="BQ608" i="1"/>
  <c r="BM618" i="1"/>
  <c r="BX605" i="1"/>
  <c r="BL600" i="1"/>
  <c r="BL613" i="1"/>
  <c r="BL620" i="1"/>
  <c r="BL598" i="1"/>
  <c r="BL614" i="1"/>
  <c r="BL607" i="1"/>
  <c r="BK609" i="1"/>
  <c r="BK617" i="1"/>
  <c r="BK604" i="1"/>
  <c r="BK614" i="1"/>
  <c r="BK608" i="1"/>
  <c r="CB617" i="1"/>
  <c r="BL599" i="1"/>
  <c r="CG598" i="1"/>
  <c r="BU610" i="1"/>
  <c r="BM612" i="1"/>
  <c r="CB611" i="1"/>
  <c r="BP603" i="1"/>
  <c r="BL605" i="1"/>
  <c r="BL612" i="1"/>
  <c r="BL617" i="1"/>
  <c r="BL610" i="1"/>
  <c r="BL603" i="1"/>
  <c r="BJ612" i="1"/>
  <c r="BJ605" i="1"/>
  <c r="BJ601" i="1"/>
  <c r="CF619" i="1"/>
  <c r="CB605" i="1"/>
  <c r="BX611" i="1"/>
  <c r="BT603" i="1"/>
  <c r="BP609" i="1"/>
  <c r="BP619" i="1"/>
  <c r="CG609" i="1"/>
  <c r="CC598" i="1"/>
  <c r="BU621" i="1"/>
  <c r="BQ613" i="1"/>
  <c r="CF598" i="1"/>
  <c r="CB612" i="1"/>
  <c r="CB618" i="1"/>
  <c r="BX604" i="1"/>
  <c r="BT610" i="1"/>
  <c r="BT620" i="1"/>
  <c r="BP602" i="1"/>
  <c r="CF613" i="1"/>
  <c r="BX621" i="1"/>
  <c r="CG608" i="1"/>
  <c r="CC605" i="1"/>
  <c r="BU618" i="1"/>
  <c r="BQ618" i="1"/>
  <c r="CF618" i="1"/>
  <c r="CF612" i="1"/>
  <c r="CB602" i="1"/>
  <c r="BX616" i="1"/>
  <c r="BX610" i="1"/>
  <c r="BT604" i="1"/>
  <c r="BP614" i="1"/>
  <c r="BP612" i="1"/>
  <c r="CF605" i="1"/>
  <c r="CF610" i="1"/>
  <c r="CF617" i="1"/>
  <c r="CF599" i="1"/>
  <c r="CF615" i="1"/>
  <c r="CF608" i="1"/>
  <c r="CB604" i="1"/>
  <c r="CB609" i="1"/>
  <c r="CB616" i="1"/>
  <c r="CB598" i="1"/>
  <c r="CB614" i="1"/>
  <c r="CB607" i="1"/>
  <c r="BX603" i="1"/>
  <c r="BX608" i="1"/>
  <c r="BX615" i="1"/>
  <c r="BX601" i="1"/>
  <c r="BX617" i="1"/>
  <c r="BX606" i="1"/>
  <c r="BT602" i="1"/>
  <c r="BT607" i="1"/>
  <c r="BT614" i="1"/>
  <c r="BT600" i="1"/>
  <c r="BT616" i="1"/>
  <c r="BT609" i="1"/>
  <c r="BP601" i="1"/>
  <c r="BP606" i="1"/>
  <c r="BP621" i="1"/>
  <c r="BP599" i="1"/>
  <c r="BP615" i="1"/>
  <c r="BP608" i="1"/>
  <c r="CF621" i="1"/>
  <c r="CF601" i="1"/>
  <c r="CF606" i="1"/>
  <c r="CF607" i="1"/>
  <c r="CF600" i="1"/>
  <c r="CF616" i="1"/>
  <c r="CB620" i="1"/>
  <c r="CB600" i="1"/>
  <c r="CB613" i="1"/>
  <c r="CB606" i="1"/>
  <c r="CB599" i="1"/>
  <c r="CB615" i="1"/>
  <c r="BX619" i="1"/>
  <c r="BX599" i="1"/>
  <c r="BX612" i="1"/>
  <c r="BX609" i="1"/>
  <c r="BX598" i="1"/>
  <c r="BX614" i="1"/>
  <c r="BT618" i="1"/>
  <c r="BT598" i="1"/>
  <c r="BT611" i="1"/>
  <c r="BT608" i="1"/>
  <c r="BT601" i="1"/>
  <c r="BT617" i="1"/>
  <c r="BP617" i="1"/>
  <c r="BP605" i="1"/>
  <c r="BP610" i="1"/>
  <c r="BP607" i="1"/>
  <c r="BP600" i="1"/>
  <c r="BP616" i="1"/>
  <c r="CF602" i="1"/>
  <c r="CF609" i="1"/>
  <c r="CF614" i="1"/>
  <c r="CF611" i="1"/>
  <c r="CF604" i="1"/>
  <c r="CB601" i="1"/>
  <c r="CB608" i="1"/>
  <c r="CB621" i="1"/>
  <c r="CB610" i="1"/>
  <c r="CB603" i="1"/>
  <c r="BX600" i="1"/>
  <c r="BX607" i="1"/>
  <c r="BX620" i="1"/>
  <c r="BX613" i="1"/>
  <c r="BX602" i="1"/>
  <c r="BT599" i="1"/>
  <c r="BT606" i="1"/>
  <c r="BT619" i="1"/>
  <c r="BT612" i="1"/>
  <c r="BT605" i="1"/>
  <c r="BP598" i="1"/>
  <c r="BP613" i="1"/>
  <c r="BP618" i="1"/>
  <c r="BP611" i="1"/>
  <c r="BP604" i="1"/>
  <c r="BM586" i="1"/>
  <c r="BQ584" i="1"/>
  <c r="BU585" i="1"/>
  <c r="BU571" i="1"/>
  <c r="BY572" i="1"/>
  <c r="BY589" i="1"/>
  <c r="CC590" i="1"/>
  <c r="CG584" i="1"/>
  <c r="CG572" i="1"/>
  <c r="CC580" i="1"/>
  <c r="BM580" i="1"/>
  <c r="BJ578" i="1"/>
  <c r="BJ585" i="1"/>
  <c r="BJ569" i="1"/>
  <c r="BJ583" i="1"/>
  <c r="BJ576" i="1"/>
  <c r="BJ571" i="1"/>
  <c r="BJ590" i="1"/>
  <c r="BJ574" i="1"/>
  <c r="BJ581" i="1"/>
  <c r="BJ588" i="1"/>
  <c r="BJ575" i="1"/>
  <c r="BJ568" i="1"/>
  <c r="BN575" i="1"/>
  <c r="BN586" i="1"/>
  <c r="BN570" i="1"/>
  <c r="BN584" i="1"/>
  <c r="BN577" i="1"/>
  <c r="BN572" i="1"/>
  <c r="BN587" i="1"/>
  <c r="BN571" i="1"/>
  <c r="BN582" i="1"/>
  <c r="BN589" i="1"/>
  <c r="BN576" i="1"/>
  <c r="BN569" i="1"/>
  <c r="BR576" i="1"/>
  <c r="BR583" i="1"/>
  <c r="BR567" i="1"/>
  <c r="BR585" i="1"/>
  <c r="BR578" i="1"/>
  <c r="BR573" i="1"/>
  <c r="BR588" i="1"/>
  <c r="BR572" i="1"/>
  <c r="BR579" i="1"/>
  <c r="BR590" i="1"/>
  <c r="BR577" i="1"/>
  <c r="BR570" i="1"/>
  <c r="BV577" i="1"/>
  <c r="BV584" i="1"/>
  <c r="BV568" i="1"/>
  <c r="BV586" i="1"/>
  <c r="BV579" i="1"/>
  <c r="BV574" i="1"/>
  <c r="BV589" i="1"/>
  <c r="BV573" i="1"/>
  <c r="BV580" i="1"/>
  <c r="BV583" i="1"/>
  <c r="BV578" i="1"/>
  <c r="BV571" i="1"/>
  <c r="BZ578" i="1"/>
  <c r="BZ585" i="1"/>
  <c r="BZ569" i="1"/>
  <c r="BZ587" i="1"/>
  <c r="BZ580" i="1"/>
  <c r="BZ567" i="1"/>
  <c r="BZ590" i="1"/>
  <c r="BZ574" i="1"/>
  <c r="BZ581" i="1"/>
  <c r="BZ584" i="1"/>
  <c r="BZ579" i="1"/>
  <c r="BZ572" i="1"/>
  <c r="CD575" i="1"/>
  <c r="CD586" i="1"/>
  <c r="CD570" i="1"/>
  <c r="CD588" i="1"/>
  <c r="CD581" i="1"/>
  <c r="CD568" i="1"/>
  <c r="CD587" i="1"/>
  <c r="CD571" i="1"/>
  <c r="CD582" i="1"/>
  <c r="CD585" i="1"/>
  <c r="CD580" i="1"/>
  <c r="CD573" i="1"/>
  <c r="CH576" i="1"/>
  <c r="CH583" i="1"/>
  <c r="CH567" i="1"/>
  <c r="CH589" i="1"/>
  <c r="CH582" i="1"/>
  <c r="CH569" i="1"/>
  <c r="CH588" i="1"/>
  <c r="CH572" i="1"/>
  <c r="CH579" i="1"/>
  <c r="CH586" i="1"/>
  <c r="CH581" i="1"/>
  <c r="CH574" i="1"/>
  <c r="CH573" i="1"/>
  <c r="CH575" i="1"/>
  <c r="CH584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85" i="1"/>
  <c r="BY568" i="1"/>
  <c r="BU577" i="1"/>
  <c r="BQ585" i="1"/>
  <c r="CH577" i="1"/>
  <c r="CH570" i="1"/>
  <c r="CH587" i="1"/>
  <c r="CD576" i="1"/>
  <c r="CD569" i="1"/>
  <c r="CD590" i="1"/>
  <c r="BZ575" i="1"/>
  <c r="BZ568" i="1"/>
  <c r="BZ589" i="1"/>
  <c r="BV582" i="1"/>
  <c r="BV567" i="1"/>
  <c r="BV588" i="1"/>
  <c r="BR581" i="1"/>
  <c r="BR574" i="1"/>
  <c r="BR587" i="1"/>
  <c r="BN580" i="1"/>
  <c r="BN573" i="1"/>
  <c r="BN590" i="1"/>
  <c r="BJ579" i="1"/>
  <c r="BJ572" i="1"/>
  <c r="BJ589" i="1"/>
  <c r="CC581" i="1"/>
  <c r="BY573" i="1"/>
  <c r="BU589" i="1"/>
  <c r="BM577" i="1"/>
  <c r="BK551" i="1"/>
  <c r="BK558" i="1"/>
  <c r="BK542" i="1"/>
  <c r="BK541" i="1"/>
  <c r="BK553" i="1"/>
  <c r="BK548" i="1"/>
  <c r="BK547" i="1"/>
  <c r="BK550" i="1"/>
  <c r="BK549" i="1"/>
  <c r="BK545" i="1"/>
  <c r="BK543" i="1"/>
  <c r="BK546" i="1"/>
  <c r="BK552" i="1"/>
  <c r="BK537" i="1"/>
  <c r="BK559" i="1"/>
  <c r="BK539" i="1"/>
  <c r="BK538" i="1"/>
  <c r="BK544" i="1"/>
  <c r="BK556" i="1"/>
  <c r="BO548" i="1"/>
  <c r="BO559" i="1"/>
  <c r="BO543" i="1"/>
  <c r="BO542" i="1"/>
  <c r="BO554" i="1"/>
  <c r="BO549" i="1"/>
  <c r="BO556" i="1"/>
  <c r="BO536" i="1"/>
  <c r="BO539" i="1"/>
  <c r="BO545" i="1"/>
  <c r="BO557" i="1"/>
  <c r="BO552" i="1"/>
  <c r="BO555" i="1"/>
  <c r="BO558" i="1"/>
  <c r="BO537" i="1"/>
  <c r="BO541" i="1"/>
  <c r="BO544" i="1"/>
  <c r="BS549" i="1"/>
  <c r="BS556" i="1"/>
  <c r="BS540" i="1"/>
  <c r="BS543" i="1"/>
  <c r="BS555" i="1"/>
  <c r="BS550" i="1"/>
  <c r="BS545" i="1"/>
  <c r="BS548" i="1"/>
  <c r="BS551" i="1"/>
  <c r="BS547" i="1"/>
  <c r="BS541" i="1"/>
  <c r="BS544" i="1"/>
  <c r="BS554" i="1"/>
  <c r="BS539" i="1"/>
  <c r="BW550" i="1"/>
  <c r="BW557" i="1"/>
  <c r="BW541" i="1"/>
  <c r="BW536" i="1"/>
  <c r="BW556" i="1"/>
  <c r="BW551" i="1"/>
  <c r="BW558" i="1"/>
  <c r="BW538" i="1"/>
  <c r="BW537" i="1"/>
  <c r="BW547" i="1"/>
  <c r="BW559" i="1"/>
  <c r="BW554" i="1"/>
  <c r="BW553" i="1"/>
  <c r="BW552" i="1"/>
  <c r="BW539" i="1"/>
  <c r="BW543" i="1"/>
  <c r="CA551" i="1"/>
  <c r="CA558" i="1"/>
  <c r="CA542" i="1"/>
  <c r="CA537" i="1"/>
  <c r="CA557" i="1"/>
  <c r="CA544" i="1"/>
  <c r="CA547" i="1"/>
  <c r="CA550" i="1"/>
  <c r="CA545" i="1"/>
  <c r="CA549" i="1"/>
  <c r="CA543" i="1"/>
  <c r="CA546" i="1"/>
  <c r="CA556" i="1"/>
  <c r="CA541" i="1"/>
  <c r="CE548" i="1"/>
  <c r="CE559" i="1"/>
  <c r="CE543" i="1"/>
  <c r="CE538" i="1"/>
  <c r="CE558" i="1"/>
  <c r="CE545" i="1"/>
  <c r="CE556" i="1"/>
  <c r="CE536" i="1"/>
  <c r="CE539" i="1"/>
  <c r="CE549" i="1"/>
  <c r="CE553" i="1"/>
  <c r="CE552" i="1"/>
  <c r="CE555" i="1"/>
  <c r="CE554" i="1"/>
  <c r="CE541" i="1"/>
  <c r="CE537" i="1"/>
  <c r="CI549" i="1"/>
  <c r="CI556" i="1"/>
  <c r="CI540" i="1"/>
  <c r="CI539" i="1"/>
  <c r="CI559" i="1"/>
  <c r="CI546" i="1"/>
  <c r="CI545" i="1"/>
  <c r="CI548" i="1"/>
  <c r="CI547" i="1"/>
  <c r="CI551" i="1"/>
  <c r="CI541" i="1"/>
  <c r="CI544" i="1"/>
  <c r="CI558" i="1"/>
  <c r="CI543" i="1"/>
  <c r="CI554" i="1"/>
  <c r="CI536" i="1"/>
  <c r="CI557" i="1"/>
  <c r="CE546" i="1"/>
  <c r="CE544" i="1"/>
  <c r="CA548" i="1"/>
  <c r="CA539" i="1"/>
  <c r="BW548" i="1"/>
  <c r="BW549" i="1"/>
  <c r="BS558" i="1"/>
  <c r="BS536" i="1"/>
  <c r="BS557" i="1"/>
  <c r="BO550" i="1"/>
  <c r="BK540" i="1"/>
  <c r="BK555" i="1"/>
  <c r="CI542" i="1"/>
  <c r="CI552" i="1"/>
  <c r="CE542" i="1"/>
  <c r="CE547" i="1"/>
  <c r="CA536" i="1"/>
  <c r="CA553" i="1"/>
  <c r="CA555" i="1"/>
  <c r="BW555" i="1"/>
  <c r="BW542" i="1"/>
  <c r="BS538" i="1"/>
  <c r="BS552" i="1"/>
  <c r="BO538" i="1"/>
  <c r="BO547" i="1"/>
  <c r="BK536" i="1"/>
  <c r="CI550" i="1"/>
  <c r="CI537" i="1"/>
  <c r="CE550" i="1"/>
  <c r="CE551" i="1"/>
  <c r="CA552" i="1"/>
  <c r="CA538" i="1"/>
  <c r="CA559" i="1"/>
  <c r="BW544" i="1"/>
  <c r="BW546" i="1"/>
  <c r="BS546" i="1"/>
  <c r="BS537" i="1"/>
  <c r="BO546" i="1"/>
  <c r="BO551" i="1"/>
  <c r="BK557" i="1"/>
  <c r="BL559" i="1"/>
  <c r="BL543" i="1"/>
  <c r="BP551" i="1"/>
  <c r="BT559" i="1"/>
  <c r="BT543" i="1"/>
  <c r="BX551" i="1"/>
  <c r="CB559" i="1"/>
  <c r="CB543" i="1"/>
  <c r="CF551" i="1"/>
  <c r="CF536" i="1"/>
  <c r="CF557" i="1"/>
  <c r="CB554" i="1"/>
  <c r="BX552" i="1"/>
  <c r="BT549" i="1"/>
  <c r="BP546" i="1"/>
  <c r="BL544" i="1"/>
  <c r="BM558" i="1"/>
  <c r="BM542" i="1"/>
  <c r="BM549" i="1"/>
  <c r="BM552" i="1"/>
  <c r="BM547" i="1"/>
  <c r="BM540" i="1"/>
  <c r="CG537" i="1"/>
  <c r="CG544" i="1"/>
  <c r="CG557" i="1"/>
  <c r="CG550" i="1"/>
  <c r="CG543" i="1"/>
  <c r="CC543" i="1"/>
  <c r="CC548" i="1"/>
  <c r="CC545" i="1"/>
  <c r="CC538" i="1"/>
  <c r="BY554" i="1"/>
  <c r="BY542" i="1"/>
  <c r="BY547" i="1"/>
  <c r="BY544" i="1"/>
  <c r="BY537" i="1"/>
  <c r="BU553" i="1"/>
  <c r="BU541" i="1"/>
  <c r="BU546" i="1"/>
  <c r="BU547" i="1"/>
  <c r="BU536" i="1"/>
  <c r="BQ552" i="1"/>
  <c r="BQ540" i="1"/>
  <c r="BQ545" i="1"/>
  <c r="BQ546" i="1"/>
  <c r="BQ539" i="1"/>
  <c r="BQ555" i="1"/>
  <c r="BM548" i="1"/>
  <c r="BM536" i="1"/>
  <c r="BM545" i="1"/>
  <c r="BM546" i="1"/>
  <c r="CF548" i="1"/>
  <c r="CB545" i="1"/>
  <c r="BX542" i="1"/>
  <c r="BT540" i="1"/>
  <c r="BP537" i="1"/>
  <c r="BP558" i="1"/>
  <c r="BL556" i="1"/>
  <c r="CC515" i="1"/>
  <c r="BM521" i="1"/>
  <c r="BM505" i="1"/>
  <c r="BM516" i="1"/>
  <c r="BM514" i="1"/>
  <c r="BM527" i="1"/>
  <c r="BQ525" i="1"/>
  <c r="BQ509" i="1"/>
  <c r="BQ520" i="1"/>
  <c r="BQ522" i="1"/>
  <c r="BQ527" i="1"/>
  <c r="BQ518" i="1"/>
  <c r="BU513" i="1"/>
  <c r="BU524" i="1"/>
  <c r="BU508" i="1"/>
  <c r="BU526" i="1"/>
  <c r="BU511" i="1"/>
  <c r="BY517" i="1"/>
  <c r="BY528" i="1"/>
  <c r="BY512" i="1"/>
  <c r="BY506" i="1"/>
  <c r="BY511" i="1"/>
  <c r="CC521" i="1"/>
  <c r="CC505" i="1"/>
  <c r="CC516" i="1"/>
  <c r="CC514" i="1"/>
  <c r="CC527" i="1"/>
  <c r="CG525" i="1"/>
  <c r="CG509" i="1"/>
  <c r="CG520" i="1"/>
  <c r="CG522" i="1"/>
  <c r="CG519" i="1"/>
  <c r="BM515" i="1"/>
  <c r="BU515" i="1"/>
  <c r="BN527" i="1"/>
  <c r="BV508" i="1"/>
  <c r="BV518" i="1"/>
  <c r="CH528" i="1"/>
  <c r="CH524" i="1"/>
  <c r="BR509" i="1"/>
  <c r="BJ521" i="1"/>
  <c r="BJ528" i="1"/>
  <c r="BR505" i="1"/>
  <c r="BZ521" i="1"/>
  <c r="BZ524" i="1"/>
  <c r="CD508" i="1"/>
  <c r="CH510" i="1"/>
  <c r="BV514" i="1"/>
  <c r="BN526" i="1"/>
  <c r="BK483" i="1"/>
  <c r="BK490" i="1"/>
  <c r="BK474" i="1"/>
  <c r="BK492" i="1"/>
  <c r="BK485" i="1"/>
  <c r="BK480" i="1"/>
  <c r="BK479" i="1"/>
  <c r="BK482" i="1"/>
  <c r="BK481" i="1"/>
  <c r="BK477" i="1"/>
  <c r="BK495" i="1"/>
  <c r="BK475" i="1"/>
  <c r="BK478" i="1"/>
  <c r="BK484" i="1"/>
  <c r="BK496" i="1"/>
  <c r="BO484" i="1"/>
  <c r="BO491" i="1"/>
  <c r="BO475" i="1"/>
  <c r="BO493" i="1"/>
  <c r="BO486" i="1"/>
  <c r="BO481" i="1"/>
  <c r="BO492" i="1"/>
  <c r="BO495" i="1"/>
  <c r="BO490" i="1"/>
  <c r="BO477" i="1"/>
  <c r="BO489" i="1"/>
  <c r="BO488" i="1"/>
  <c r="BO487" i="1"/>
  <c r="BO482" i="1"/>
  <c r="BO494" i="1"/>
  <c r="BS485" i="1"/>
  <c r="BS492" i="1"/>
  <c r="BS476" i="1"/>
  <c r="BS494" i="1"/>
  <c r="BS487" i="1"/>
  <c r="BS474" i="1"/>
  <c r="BS481" i="1"/>
  <c r="BS484" i="1"/>
  <c r="BS475" i="1"/>
  <c r="BS479" i="1"/>
  <c r="BS497" i="1"/>
  <c r="BS477" i="1"/>
  <c r="BS480" i="1"/>
  <c r="BS486" i="1"/>
  <c r="BS490" i="1"/>
  <c r="BW482" i="1"/>
  <c r="BW493" i="1"/>
  <c r="BW477" i="1"/>
  <c r="BW495" i="1"/>
  <c r="BW488" i="1"/>
  <c r="BW475" i="1"/>
  <c r="BW490" i="1"/>
  <c r="BW497" i="1"/>
  <c r="BW492" i="1"/>
  <c r="BW479" i="1"/>
  <c r="BW483" i="1"/>
  <c r="BW486" i="1"/>
  <c r="BW489" i="1"/>
  <c r="BW484" i="1"/>
  <c r="BW496" i="1"/>
  <c r="CA483" i="1"/>
  <c r="CA490" i="1"/>
  <c r="CA474" i="1"/>
  <c r="CA496" i="1"/>
  <c r="CA489" i="1"/>
  <c r="CA476" i="1"/>
  <c r="CA479" i="1"/>
  <c r="CA482" i="1"/>
  <c r="CA477" i="1"/>
  <c r="CA481" i="1"/>
  <c r="CA495" i="1"/>
  <c r="CA475" i="1"/>
  <c r="CA478" i="1"/>
  <c r="CA488" i="1"/>
  <c r="CA492" i="1"/>
  <c r="CE484" i="1"/>
  <c r="CE491" i="1"/>
  <c r="CE475" i="1"/>
  <c r="CE497" i="1"/>
  <c r="CE482" i="1"/>
  <c r="CE477" i="1"/>
  <c r="CE492" i="1"/>
  <c r="CE495" i="1"/>
  <c r="CE494" i="1"/>
  <c r="CE481" i="1"/>
  <c r="CE485" i="1"/>
  <c r="CE488" i="1"/>
  <c r="CE487" i="1"/>
  <c r="CE486" i="1"/>
  <c r="CE490" i="1"/>
  <c r="CI485" i="1"/>
  <c r="CI492" i="1"/>
  <c r="CI476" i="1"/>
  <c r="CI490" i="1"/>
  <c r="CI483" i="1"/>
  <c r="CI478" i="1"/>
  <c r="CI481" i="1"/>
  <c r="CI484" i="1"/>
  <c r="CI479" i="1"/>
  <c r="CI475" i="1"/>
  <c r="CI497" i="1"/>
  <c r="CI477" i="1"/>
  <c r="CI480" i="1"/>
  <c r="CI482" i="1"/>
  <c r="CI494" i="1"/>
  <c r="CI491" i="1"/>
  <c r="CI488" i="1"/>
  <c r="CE493" i="1"/>
  <c r="CE479" i="1"/>
  <c r="CE496" i="1"/>
  <c r="CA485" i="1"/>
  <c r="CA487" i="1"/>
  <c r="BW487" i="1"/>
  <c r="BW474" i="1"/>
  <c r="BS495" i="1"/>
  <c r="BS488" i="1"/>
  <c r="BO497" i="1"/>
  <c r="BO479" i="1"/>
  <c r="BO496" i="1"/>
  <c r="BK489" i="1"/>
  <c r="BK487" i="1"/>
  <c r="BL485" i="1"/>
  <c r="BL478" i="1"/>
  <c r="BL494" i="1"/>
  <c r="BL483" i="1"/>
  <c r="BP485" i="1"/>
  <c r="BP490" i="1"/>
  <c r="BP483" i="1"/>
  <c r="BT492" i="1"/>
  <c r="BT481" i="1"/>
  <c r="BT497" i="1"/>
  <c r="BT475" i="1"/>
  <c r="BX477" i="1"/>
  <c r="BX494" i="1"/>
  <c r="BX491" i="1"/>
  <c r="BX479" i="1"/>
  <c r="CB485" i="1"/>
  <c r="CB478" i="1"/>
  <c r="CB494" i="1"/>
  <c r="CF491" i="1"/>
  <c r="CF476" i="1"/>
  <c r="CF497" i="1"/>
  <c r="CF478" i="1"/>
  <c r="BX486" i="1"/>
  <c r="BT484" i="1"/>
  <c r="BL489" i="1"/>
  <c r="CI474" i="1"/>
  <c r="CI496" i="1"/>
  <c r="CE474" i="1"/>
  <c r="CE483" i="1"/>
  <c r="CA484" i="1"/>
  <c r="CA493" i="1"/>
  <c r="CA491" i="1"/>
  <c r="BW476" i="1"/>
  <c r="BW478" i="1"/>
  <c r="BS478" i="1"/>
  <c r="BS496" i="1"/>
  <c r="BO478" i="1"/>
  <c r="BO483" i="1"/>
  <c r="BK488" i="1"/>
  <c r="BK497" i="1"/>
  <c r="BK491" i="1"/>
  <c r="CF495" i="1"/>
  <c r="BX480" i="1"/>
  <c r="BP496" i="1"/>
  <c r="CI487" i="1"/>
  <c r="CI489" i="1"/>
  <c r="CE489" i="1"/>
  <c r="CE476" i="1"/>
  <c r="CA497" i="1"/>
  <c r="CA486" i="1"/>
  <c r="BW491" i="1"/>
  <c r="BW481" i="1"/>
  <c r="BW494" i="1"/>
  <c r="BS483" i="1"/>
  <c r="BS489" i="1"/>
  <c r="BO485" i="1"/>
  <c r="BO476" i="1"/>
  <c r="BK493" i="1"/>
  <c r="BK486" i="1"/>
  <c r="CG491" i="1"/>
  <c r="CC484" i="1"/>
  <c r="BU476" i="1"/>
  <c r="BQ474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47" i="1"/>
  <c r="BR445" i="1"/>
  <c r="BR457" i="1"/>
  <c r="BZ449" i="1"/>
  <c r="BZ447" i="1"/>
  <c r="BZ451" i="1"/>
  <c r="CH447" i="1"/>
  <c r="CH449" i="1"/>
  <c r="CH453" i="1"/>
  <c r="CH446" i="1"/>
  <c r="CD445" i="1"/>
  <c r="CD454" i="1"/>
  <c r="BV454" i="1"/>
  <c r="BV452" i="1"/>
  <c r="BR451" i="1"/>
  <c r="BN452" i="1"/>
  <c r="BN445" i="1"/>
  <c r="BN454" i="1"/>
  <c r="BJ451" i="1"/>
  <c r="BJ444" i="1"/>
  <c r="BJ453" i="1"/>
  <c r="CH464" i="1"/>
  <c r="CD443" i="1"/>
  <c r="CD463" i="1"/>
  <c r="BV449" i="1"/>
  <c r="BV461" i="1"/>
  <c r="BN447" i="1"/>
  <c r="BN459" i="1"/>
  <c r="BJ446" i="1"/>
  <c r="BJ466" i="1"/>
  <c r="BJ460" i="1"/>
  <c r="BM459" i="1"/>
  <c r="BM443" i="1"/>
  <c r="BM454" i="1"/>
  <c r="BM453" i="1"/>
  <c r="BM448" i="1"/>
  <c r="BM460" i="1"/>
  <c r="BM455" i="1"/>
  <c r="BM466" i="1"/>
  <c r="BM450" i="1"/>
  <c r="BM445" i="1"/>
  <c r="BM465" i="1"/>
  <c r="BM452" i="1"/>
  <c r="BQ460" i="1"/>
  <c r="BQ444" i="1"/>
  <c r="BQ451" i="1"/>
  <c r="BQ454" i="1"/>
  <c r="BQ449" i="1"/>
  <c r="BQ461" i="1"/>
  <c r="BQ456" i="1"/>
  <c r="BQ463" i="1"/>
  <c r="BQ447" i="1"/>
  <c r="BQ446" i="1"/>
  <c r="BQ466" i="1"/>
  <c r="BQ453" i="1"/>
  <c r="BU455" i="1"/>
  <c r="BU464" i="1"/>
  <c r="BU454" i="1"/>
  <c r="BY462" i="1"/>
  <c r="BY446" i="1"/>
  <c r="BY453" i="1"/>
  <c r="BY456" i="1"/>
  <c r="BY443" i="1"/>
  <c r="BY463" i="1"/>
  <c r="BY458" i="1"/>
  <c r="BY465" i="1"/>
  <c r="BY449" i="1"/>
  <c r="BY448" i="1"/>
  <c r="BY460" i="1"/>
  <c r="BY455" i="1"/>
  <c r="CC457" i="1"/>
  <c r="CC466" i="1"/>
  <c r="CC456" i="1"/>
  <c r="CG460" i="1"/>
  <c r="CG444" i="1"/>
  <c r="CG458" i="1"/>
  <c r="CG445" i="1"/>
  <c r="CG465" i="1"/>
  <c r="CG463" i="1"/>
  <c r="CG447" i="1"/>
  <c r="CG450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66" i="1"/>
  <c r="BV453" i="1"/>
  <c r="BV446" i="1"/>
  <c r="BV444" i="1"/>
  <c r="BV451" i="1"/>
  <c r="BV458" i="1"/>
  <c r="BV465" i="1"/>
  <c r="CD466" i="1"/>
  <c r="CD450" i="1"/>
  <c r="CD460" i="1"/>
  <c r="CD455" i="1"/>
  <c r="CD448" i="1"/>
  <c r="CD446" i="1"/>
  <c r="CD453" i="1"/>
  <c r="CD452" i="1"/>
  <c r="CD459" i="1"/>
  <c r="CH455" i="1"/>
  <c r="CD464" i="1"/>
  <c r="CD458" i="1"/>
  <c r="BZ463" i="1"/>
  <c r="BV462" i="1"/>
  <c r="BV456" i="1"/>
  <c r="BR455" i="1"/>
  <c r="BN460" i="1"/>
  <c r="BN449" i="1"/>
  <c r="BN458" i="1"/>
  <c r="BJ459" i="1"/>
  <c r="BJ448" i="1"/>
  <c r="BJ457" i="1"/>
  <c r="CG454" i="1"/>
  <c r="CG443" i="1"/>
  <c r="CG452" i="1"/>
  <c r="CC451" i="1"/>
  <c r="BY452" i="1"/>
  <c r="BY445" i="1"/>
  <c r="BY454" i="1"/>
  <c r="BU451" i="1"/>
  <c r="BQ458" i="1"/>
  <c r="BQ443" i="1"/>
  <c r="BQ452" i="1"/>
  <c r="BM457" i="1"/>
  <c r="BM446" i="1"/>
  <c r="BM451" i="1"/>
  <c r="BO412" i="1"/>
  <c r="BO434" i="1"/>
  <c r="BS428" i="1"/>
  <c r="BS412" i="1"/>
  <c r="BS423" i="1"/>
  <c r="BS426" i="1"/>
  <c r="BS413" i="1"/>
  <c r="BS433" i="1"/>
  <c r="BS424" i="1"/>
  <c r="BS435" i="1"/>
  <c r="BS419" i="1"/>
  <c r="BS418" i="1"/>
  <c r="BS430" i="1"/>
  <c r="BS425" i="1"/>
  <c r="BW429" i="1"/>
  <c r="BW427" i="1"/>
  <c r="BW414" i="1"/>
  <c r="BW432" i="1"/>
  <c r="BW416" i="1"/>
  <c r="BW426" i="1"/>
  <c r="CA430" i="1"/>
  <c r="CA420" i="1"/>
  <c r="CA415" i="1"/>
  <c r="CA433" i="1"/>
  <c r="CA417" i="1"/>
  <c r="CA427" i="1"/>
  <c r="CE431" i="1"/>
  <c r="CE415" i="1"/>
  <c r="CE422" i="1"/>
  <c r="CE421" i="1"/>
  <c r="CE416" i="1"/>
  <c r="CE428" i="1"/>
  <c r="CE427" i="1"/>
  <c r="CE434" i="1"/>
  <c r="CE418" i="1"/>
  <c r="CE413" i="1"/>
  <c r="CE433" i="1"/>
  <c r="CE420" i="1"/>
  <c r="CI428" i="1"/>
  <c r="CI412" i="1"/>
  <c r="CI423" i="1"/>
  <c r="CI422" i="1"/>
  <c r="CI417" i="1"/>
  <c r="CI429" i="1"/>
  <c r="CI424" i="1"/>
  <c r="CI435" i="1"/>
  <c r="CI419" i="1"/>
  <c r="CI414" i="1"/>
  <c r="CI434" i="1"/>
  <c r="CI421" i="1"/>
  <c r="BT415" i="1"/>
  <c r="CF401" i="1"/>
  <c r="CF387" i="1"/>
  <c r="CB400" i="1"/>
  <c r="BX385" i="1"/>
  <c r="BT398" i="1"/>
  <c r="BT393" i="1"/>
  <c r="BP387" i="1"/>
  <c r="BL404" i="1"/>
  <c r="BL386" i="1"/>
  <c r="BM403" i="1"/>
  <c r="BM399" i="1"/>
  <c r="BM395" i="1"/>
  <c r="BM391" i="1"/>
  <c r="BM387" i="1"/>
  <c r="BM383" i="1"/>
  <c r="BM402" i="1"/>
  <c r="BM398" i="1"/>
  <c r="BM394" i="1"/>
  <c r="BM390" i="1"/>
  <c r="BM386" i="1"/>
  <c r="BM382" i="1"/>
  <c r="BU403" i="1"/>
  <c r="BU399" i="1"/>
  <c r="BU395" i="1"/>
  <c r="BU391" i="1"/>
  <c r="BU387" i="1"/>
  <c r="BU383" i="1"/>
  <c r="BU402" i="1"/>
  <c r="BU398" i="1"/>
  <c r="BU394" i="1"/>
  <c r="BU390" i="1"/>
  <c r="BU386" i="1"/>
  <c r="BU382" i="1"/>
  <c r="CC403" i="1"/>
  <c r="CC399" i="1"/>
  <c r="CC395" i="1"/>
  <c r="CC391" i="1"/>
  <c r="CC387" i="1"/>
  <c r="CC383" i="1"/>
  <c r="CC402" i="1"/>
  <c r="CC398" i="1"/>
  <c r="CC394" i="1"/>
  <c r="CC390" i="1"/>
  <c r="CC386" i="1"/>
  <c r="CC382" i="1"/>
  <c r="CF382" i="1"/>
  <c r="CF391" i="1"/>
  <c r="BX388" i="1"/>
  <c r="BX389" i="1"/>
  <c r="BT387" i="1"/>
  <c r="BT392" i="1"/>
  <c r="BP386" i="1"/>
  <c r="BP391" i="1"/>
  <c r="BL385" i="1"/>
  <c r="BL390" i="1"/>
  <c r="CG384" i="1"/>
  <c r="CC384" i="1"/>
  <c r="CC392" i="1"/>
  <c r="CC400" i="1"/>
  <c r="BU384" i="1"/>
  <c r="BU392" i="1"/>
  <c r="BU400" i="1"/>
  <c r="BQ384" i="1"/>
  <c r="BQ392" i="1"/>
  <c r="BM384" i="1"/>
  <c r="BM392" i="1"/>
  <c r="BM400" i="1"/>
  <c r="BL391" i="1"/>
  <c r="BL398" i="1"/>
  <c r="BL382" i="1"/>
  <c r="BL401" i="1"/>
  <c r="BL396" i="1"/>
  <c r="BL381" i="1"/>
  <c r="BL403" i="1"/>
  <c r="BL387" i="1"/>
  <c r="BL394" i="1"/>
  <c r="BL400" i="1"/>
  <c r="BL393" i="1"/>
  <c r="BL388" i="1"/>
  <c r="BP392" i="1"/>
  <c r="BP399" i="1"/>
  <c r="BP383" i="1"/>
  <c r="BP402" i="1"/>
  <c r="BP389" i="1"/>
  <c r="BP382" i="1"/>
  <c r="BP404" i="1"/>
  <c r="BP388" i="1"/>
  <c r="BP395" i="1"/>
  <c r="BP401" i="1"/>
  <c r="BP394" i="1"/>
  <c r="BP381" i="1"/>
  <c r="BT389" i="1"/>
  <c r="BT400" i="1"/>
  <c r="BT384" i="1"/>
  <c r="BT403" i="1"/>
  <c r="BT390" i="1"/>
  <c r="BT383" i="1"/>
  <c r="BT401" i="1"/>
  <c r="BT385" i="1"/>
  <c r="BT396" i="1"/>
  <c r="BT402" i="1"/>
  <c r="BT395" i="1"/>
  <c r="BT382" i="1"/>
  <c r="BX390" i="1"/>
  <c r="BX397" i="1"/>
  <c r="BX381" i="1"/>
  <c r="BX404" i="1"/>
  <c r="BX391" i="1"/>
  <c r="BX384" i="1"/>
  <c r="BX402" i="1"/>
  <c r="BX386" i="1"/>
  <c r="BX393" i="1"/>
  <c r="BX403" i="1"/>
  <c r="BX396" i="1"/>
  <c r="BX383" i="1"/>
  <c r="CB398" i="1"/>
  <c r="CB385" i="1"/>
  <c r="CB404" i="1"/>
  <c r="CF392" i="1"/>
  <c r="CF399" i="1"/>
  <c r="CF383" i="1"/>
  <c r="CF398" i="1"/>
  <c r="CF393" i="1"/>
  <c r="CF386" i="1"/>
  <c r="CF404" i="1"/>
  <c r="CF388" i="1"/>
  <c r="CF395" i="1"/>
  <c r="CF397" i="1"/>
  <c r="CF390" i="1"/>
  <c r="CF385" i="1"/>
  <c r="CF396" i="1"/>
  <c r="CB386" i="1"/>
  <c r="BX399" i="1"/>
  <c r="BX394" i="1"/>
  <c r="BT388" i="1"/>
  <c r="BP397" i="1"/>
  <c r="BP396" i="1"/>
  <c r="BL395" i="1"/>
  <c r="BQ403" i="1"/>
  <c r="BQ399" i="1"/>
  <c r="BQ395" i="1"/>
  <c r="BQ391" i="1"/>
  <c r="BQ387" i="1"/>
  <c r="BQ383" i="1"/>
  <c r="BQ402" i="1"/>
  <c r="BQ398" i="1"/>
  <c r="BQ394" i="1"/>
  <c r="BQ390" i="1"/>
  <c r="BQ386" i="1"/>
  <c r="BQ382" i="1"/>
  <c r="BY399" i="1"/>
  <c r="BY383" i="1"/>
  <c r="BY390" i="1"/>
  <c r="CG399" i="1"/>
  <c r="CG383" i="1"/>
  <c r="CG390" i="1"/>
  <c r="CF394" i="1"/>
  <c r="CF381" i="1"/>
  <c r="CF403" i="1"/>
  <c r="CB402" i="1"/>
  <c r="BX392" i="1"/>
  <c r="BX387" i="1"/>
  <c r="BX401" i="1"/>
  <c r="BT391" i="1"/>
  <c r="BT386" i="1"/>
  <c r="BT404" i="1"/>
  <c r="BP390" i="1"/>
  <c r="BP385" i="1"/>
  <c r="BP403" i="1"/>
  <c r="BL389" i="1"/>
  <c r="BL384" i="1"/>
  <c r="BL402" i="1"/>
  <c r="CC385" i="1"/>
  <c r="CC393" i="1"/>
  <c r="CC401" i="1"/>
  <c r="BY393" i="1"/>
  <c r="BU385" i="1"/>
  <c r="BU393" i="1"/>
  <c r="BU401" i="1"/>
  <c r="BQ385" i="1"/>
  <c r="BQ393" i="1"/>
  <c r="BQ401" i="1"/>
  <c r="BM385" i="1"/>
  <c r="BM393" i="1"/>
  <c r="BM401" i="1"/>
  <c r="BM361" i="1"/>
  <c r="BM368" i="1"/>
  <c r="BM352" i="1"/>
  <c r="BM366" i="1"/>
  <c r="BM359" i="1"/>
  <c r="BM354" i="1"/>
  <c r="BM369" i="1"/>
  <c r="BM353" i="1"/>
  <c r="BM360" i="1"/>
  <c r="BM363" i="1"/>
  <c r="BM350" i="1"/>
  <c r="BM370" i="1"/>
  <c r="BQ358" i="1"/>
  <c r="BQ369" i="1"/>
  <c r="BQ353" i="1"/>
  <c r="BQ367" i="1"/>
  <c r="BQ360" i="1"/>
  <c r="BQ355" i="1"/>
  <c r="BQ366" i="1"/>
  <c r="BQ350" i="1"/>
  <c r="BQ361" i="1"/>
  <c r="BQ364" i="1"/>
  <c r="BQ351" i="1"/>
  <c r="BQ371" i="1"/>
  <c r="BU359" i="1"/>
  <c r="BU366" i="1"/>
  <c r="BU350" i="1"/>
  <c r="BU368" i="1"/>
  <c r="BU361" i="1"/>
  <c r="BU356" i="1"/>
  <c r="BU367" i="1"/>
  <c r="BU351" i="1"/>
  <c r="BU358" i="1"/>
  <c r="BU365" i="1"/>
  <c r="BU352" i="1"/>
  <c r="BU372" i="1"/>
  <c r="BY360" i="1"/>
  <c r="BY367" i="1"/>
  <c r="BY351" i="1"/>
  <c r="BY369" i="1"/>
  <c r="BY362" i="1"/>
  <c r="BY357" i="1"/>
  <c r="BY368" i="1"/>
  <c r="BY352" i="1"/>
  <c r="BY359" i="1"/>
  <c r="BY358" i="1"/>
  <c r="BY353" i="1"/>
  <c r="BY373" i="1"/>
  <c r="CC361" i="1"/>
  <c r="CC368" i="1"/>
  <c r="CC352" i="1"/>
  <c r="CC370" i="1"/>
  <c r="CC363" i="1"/>
  <c r="CC350" i="1"/>
  <c r="CC369" i="1"/>
  <c r="CC353" i="1"/>
  <c r="CC360" i="1"/>
  <c r="CC359" i="1"/>
  <c r="CC354" i="1"/>
  <c r="CC366" i="1"/>
  <c r="CG358" i="1"/>
  <c r="CG369" i="1"/>
  <c r="CG353" i="1"/>
  <c r="CG371" i="1"/>
  <c r="CG364" i="1"/>
  <c r="CG351" i="1"/>
  <c r="CG366" i="1"/>
  <c r="CG350" i="1"/>
  <c r="CG361" i="1"/>
  <c r="CG360" i="1"/>
  <c r="CG355" i="1"/>
  <c r="CG367" i="1"/>
  <c r="CG372" i="1"/>
  <c r="CG357" i="1"/>
  <c r="CG362" i="1"/>
  <c r="CC371" i="1"/>
  <c r="CC356" i="1"/>
  <c r="CC365" i="1"/>
  <c r="BY370" i="1"/>
  <c r="BY355" i="1"/>
  <c r="BY364" i="1"/>
  <c r="BU369" i="1"/>
  <c r="BU354" i="1"/>
  <c r="BU363" i="1"/>
  <c r="BQ368" i="1"/>
  <c r="BQ357" i="1"/>
  <c r="BQ362" i="1"/>
  <c r="BM367" i="1"/>
  <c r="BM356" i="1"/>
  <c r="BM365" i="1"/>
  <c r="CE355" i="1"/>
  <c r="BW372" i="1"/>
  <c r="BO355" i="1"/>
  <c r="BK359" i="1"/>
  <c r="BK356" i="1"/>
  <c r="BK358" i="1"/>
  <c r="BO367" i="1"/>
  <c r="BO362" i="1"/>
  <c r="BO358" i="1"/>
  <c r="BS361" i="1"/>
  <c r="BS350" i="1"/>
  <c r="BS360" i="1"/>
  <c r="BW369" i="1"/>
  <c r="BW353" i="1"/>
  <c r="BW351" i="1"/>
  <c r="BW366" i="1"/>
  <c r="BW360" i="1"/>
  <c r="BW355" i="1"/>
  <c r="CA366" i="1"/>
  <c r="CA350" i="1"/>
  <c r="CA352" i="1"/>
  <c r="CA367" i="1"/>
  <c r="CA361" i="1"/>
  <c r="CA356" i="1"/>
  <c r="CE367" i="1"/>
  <c r="CE351" i="1"/>
  <c r="CE353" i="1"/>
  <c r="CE368" i="1"/>
  <c r="CE362" i="1"/>
  <c r="CE357" i="1"/>
  <c r="CI368" i="1"/>
  <c r="CI352" i="1"/>
  <c r="CI354" i="1"/>
  <c r="CI369" i="1"/>
  <c r="CI363" i="1"/>
  <c r="CI350" i="1"/>
  <c r="CG359" i="1"/>
  <c r="CG352" i="1"/>
  <c r="CG373" i="1"/>
  <c r="CC358" i="1"/>
  <c r="CC351" i="1"/>
  <c r="CC372" i="1"/>
  <c r="BY365" i="1"/>
  <c r="BY350" i="1"/>
  <c r="BY371" i="1"/>
  <c r="BU364" i="1"/>
  <c r="BU357" i="1"/>
  <c r="BU370" i="1"/>
  <c r="BQ363" i="1"/>
  <c r="BQ356" i="1"/>
  <c r="BQ373" i="1"/>
  <c r="BM362" i="1"/>
  <c r="BM355" i="1"/>
  <c r="BM372" i="1"/>
  <c r="CI362" i="1"/>
  <c r="CE361" i="1"/>
  <c r="CE354" i="1"/>
  <c r="CA353" i="1"/>
  <c r="CA370" i="1"/>
  <c r="BW373" i="1"/>
  <c r="BS358" i="1"/>
  <c r="BO365" i="1"/>
  <c r="BO350" i="1"/>
  <c r="BK357" i="1"/>
  <c r="BK370" i="1"/>
  <c r="BL337" i="1"/>
  <c r="BL333" i="1"/>
  <c r="BL322" i="1"/>
  <c r="BL332" i="1"/>
  <c r="BL341" i="1"/>
  <c r="BL319" i="1"/>
  <c r="BP337" i="1"/>
  <c r="BP333" i="1"/>
  <c r="BP323" i="1"/>
  <c r="BP322" i="1"/>
  <c r="BP321" i="1"/>
  <c r="BP320" i="1"/>
  <c r="BT337" i="1"/>
  <c r="BT333" i="1"/>
  <c r="BT320" i="1"/>
  <c r="BT323" i="1"/>
  <c r="BT326" i="1"/>
  <c r="BT321" i="1"/>
  <c r="BX337" i="1"/>
  <c r="BX333" i="1"/>
  <c r="BX321" i="1"/>
  <c r="BX320" i="1"/>
  <c r="BX323" i="1"/>
  <c r="BX322" i="1"/>
  <c r="CB337" i="1"/>
  <c r="CB333" i="1"/>
  <c r="CB322" i="1"/>
  <c r="CB321" i="1"/>
  <c r="CB320" i="1"/>
  <c r="CB319" i="1"/>
  <c r="CF337" i="1"/>
  <c r="CF333" i="1"/>
  <c r="CF327" i="1"/>
  <c r="CF330" i="1"/>
  <c r="CF325" i="1"/>
  <c r="CF320" i="1"/>
  <c r="CF328" i="1"/>
  <c r="CF326" i="1"/>
  <c r="CF331" i="1"/>
  <c r="CF335" i="1"/>
  <c r="CF341" i="1"/>
  <c r="CB324" i="1"/>
  <c r="CB329" i="1"/>
  <c r="CB332" i="1"/>
  <c r="CB338" i="1"/>
  <c r="BX330" i="1"/>
  <c r="BX341" i="1"/>
  <c r="BX325" i="1"/>
  <c r="BX335" i="1"/>
  <c r="BX339" i="1"/>
  <c r="BT330" i="1"/>
  <c r="BT331" i="1"/>
  <c r="BT332" i="1"/>
  <c r="BT338" i="1"/>
  <c r="BP328" i="1"/>
  <c r="BP339" i="1"/>
  <c r="BP327" i="1"/>
  <c r="BP335" i="1"/>
  <c r="BP341" i="1"/>
  <c r="BL320" i="1"/>
  <c r="BL325" i="1"/>
  <c r="BL342" i="1"/>
  <c r="BL338" i="1"/>
  <c r="CF329" i="1"/>
  <c r="CF319" i="1"/>
  <c r="CF332" i="1"/>
  <c r="CF338" i="1"/>
  <c r="CB327" i="1"/>
  <c r="CB342" i="1"/>
  <c r="CB326" i="1"/>
  <c r="CB335" i="1"/>
  <c r="CB340" i="1"/>
  <c r="BX327" i="1"/>
  <c r="BX328" i="1"/>
  <c r="BX332" i="1"/>
  <c r="BX338" i="1"/>
  <c r="BT329" i="1"/>
  <c r="BT319" i="1"/>
  <c r="BT324" i="1"/>
  <c r="BT335" i="1"/>
  <c r="BT342" i="1"/>
  <c r="BP325" i="1"/>
  <c r="BP330" i="1"/>
  <c r="BP332" i="1"/>
  <c r="BP338" i="1"/>
  <c r="BL327" i="1"/>
  <c r="BL328" i="1"/>
  <c r="BL326" i="1"/>
  <c r="BL335" i="1"/>
  <c r="BL340" i="1"/>
  <c r="BK333" i="1"/>
  <c r="BK324" i="1"/>
  <c r="BO319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21" i="1"/>
  <c r="CF342" i="1"/>
  <c r="CF339" i="1"/>
  <c r="CF336" i="1"/>
  <c r="CB323" i="1"/>
  <c r="CB328" i="1"/>
  <c r="CB341" i="1"/>
  <c r="CB334" i="1"/>
  <c r="CB339" i="1"/>
  <c r="BX319" i="1"/>
  <c r="BX324" i="1"/>
  <c r="BX329" i="1"/>
  <c r="BX336" i="1"/>
  <c r="BT325" i="1"/>
  <c r="BT340" i="1"/>
  <c r="BT339" i="1"/>
  <c r="BT334" i="1"/>
  <c r="BT341" i="1"/>
  <c r="BP342" i="1"/>
  <c r="BP326" i="1"/>
  <c r="BP331" i="1"/>
  <c r="BP336" i="1"/>
  <c r="BL323" i="1"/>
  <c r="BL324" i="1"/>
  <c r="BL329" i="1"/>
  <c r="BL334" i="1"/>
  <c r="BL33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31" i="1"/>
  <c r="BK322" i="1"/>
  <c r="CI294" i="1"/>
  <c r="CI299" i="1"/>
  <c r="CI300" i="1"/>
  <c r="CE308" i="1"/>
  <c r="CE309" i="1"/>
  <c r="CE291" i="1"/>
  <c r="CA299" i="1"/>
  <c r="CA300" i="1"/>
  <c r="CA301" i="1"/>
  <c r="CA310" i="1"/>
  <c r="BW291" i="1"/>
  <c r="BW292" i="1"/>
  <c r="BW301" i="1"/>
  <c r="BS301" i="1"/>
  <c r="BS306" i="1"/>
  <c r="BS288" i="1"/>
  <c r="BO292" i="1"/>
  <c r="BO293" i="1"/>
  <c r="BO302" i="1"/>
  <c r="BO307" i="1"/>
  <c r="BK311" i="1"/>
  <c r="BK293" i="1"/>
  <c r="BK294" i="1"/>
  <c r="BM298" i="1"/>
  <c r="BM299" i="1"/>
  <c r="BQ304" i="1"/>
  <c r="BQ290" i="1"/>
  <c r="BQ291" i="1"/>
  <c r="BU289" i="1"/>
  <c r="BU294" i="1"/>
  <c r="BY299" i="1"/>
  <c r="BY304" i="1"/>
  <c r="BY309" i="1"/>
  <c r="CC307" i="1"/>
  <c r="CC289" i="1"/>
  <c r="CC301" i="1"/>
  <c r="CG299" i="1"/>
  <c r="CG308" i="1"/>
  <c r="CG302" i="1"/>
  <c r="CC294" i="1"/>
  <c r="BY294" i="1"/>
  <c r="BU309" i="1"/>
  <c r="BQ301" i="1"/>
  <c r="CI297" i="1"/>
  <c r="CI302" i="1"/>
  <c r="CI303" i="1"/>
  <c r="CE289" i="1"/>
  <c r="CE294" i="1"/>
  <c r="CA303" i="1"/>
  <c r="CA304" i="1"/>
  <c r="BW294" i="1"/>
  <c r="BW295" i="1"/>
  <c r="BW300" i="1"/>
  <c r="BS309" i="1"/>
  <c r="BS295" i="1"/>
  <c r="BO296" i="1"/>
  <c r="BO305" i="1"/>
  <c r="BO310" i="1"/>
  <c r="BK292" i="1"/>
  <c r="BK297" i="1"/>
  <c r="BK298" i="1"/>
  <c r="BK305" i="1"/>
  <c r="BK289" i="1"/>
  <c r="BK296" i="1"/>
  <c r="BK307" i="1"/>
  <c r="BK291" i="1"/>
  <c r="BK306" i="1"/>
  <c r="BK309" i="1"/>
  <c r="BK308" i="1"/>
  <c r="BK288" i="1"/>
  <c r="BK295" i="1"/>
  <c r="BO299" i="1"/>
  <c r="BO306" i="1"/>
  <c r="BO290" i="1"/>
  <c r="BO297" i="1"/>
  <c r="BO304" i="1"/>
  <c r="BO288" i="1"/>
  <c r="BO295" i="1"/>
  <c r="BO298" i="1"/>
  <c r="BO301" i="1"/>
  <c r="BO300" i="1"/>
  <c r="BS296" i="1"/>
  <c r="BS307" i="1"/>
  <c r="BS291" i="1"/>
  <c r="BS298" i="1"/>
  <c r="BS305" i="1"/>
  <c r="BS289" i="1"/>
  <c r="BS304" i="1"/>
  <c r="BS311" i="1"/>
  <c r="BS310" i="1"/>
  <c r="BS290" i="1"/>
  <c r="BS293" i="1"/>
  <c r="BW297" i="1"/>
  <c r="BW304" i="1"/>
  <c r="BW288" i="1"/>
  <c r="BW299" i="1"/>
  <c r="BW306" i="1"/>
  <c r="BW290" i="1"/>
  <c r="BW293" i="1"/>
  <c r="BW296" i="1"/>
  <c r="BW303" i="1"/>
  <c r="BW302" i="1"/>
  <c r="CA298" i="1"/>
  <c r="CA305" i="1"/>
  <c r="CA289" i="1"/>
  <c r="CA296" i="1"/>
  <c r="CA307" i="1"/>
  <c r="CA291" i="1"/>
  <c r="CA306" i="1"/>
  <c r="CA309" i="1"/>
  <c r="CA308" i="1"/>
  <c r="CA288" i="1"/>
  <c r="CA295" i="1"/>
  <c r="CE299" i="1"/>
  <c r="CE306" i="1"/>
  <c r="CE290" i="1"/>
  <c r="CE297" i="1"/>
  <c r="CE304" i="1"/>
  <c r="CE288" i="1"/>
  <c r="CE295" i="1"/>
  <c r="CE298" i="1"/>
  <c r="CE301" i="1"/>
  <c r="CE300" i="1"/>
  <c r="CI296" i="1"/>
  <c r="CI307" i="1"/>
  <c r="CI291" i="1"/>
  <c r="CI298" i="1"/>
  <c r="CI305" i="1"/>
  <c r="CI289" i="1"/>
  <c r="CI304" i="1"/>
  <c r="CI311" i="1"/>
  <c r="CI310" i="1"/>
  <c r="CI290" i="1"/>
  <c r="CI293" i="1"/>
  <c r="CG296" i="1"/>
  <c r="CC288" i="1"/>
  <c r="BY311" i="1"/>
  <c r="BQ302" i="1"/>
  <c r="BM294" i="1"/>
  <c r="CI309" i="1"/>
  <c r="CI295" i="1"/>
  <c r="CI292" i="1"/>
  <c r="CE296" i="1"/>
  <c r="CE305" i="1"/>
  <c r="CE310" i="1"/>
  <c r="CE311" i="1"/>
  <c r="CA292" i="1"/>
  <c r="CA297" i="1"/>
  <c r="CA302" i="1"/>
  <c r="BW310" i="1"/>
  <c r="BW311" i="1"/>
  <c r="BW289" i="1"/>
  <c r="BS297" i="1"/>
  <c r="BS302" i="1"/>
  <c r="BS303" i="1"/>
  <c r="BS308" i="1"/>
  <c r="BO289" i="1"/>
  <c r="BO294" i="1"/>
  <c r="BO303" i="1"/>
  <c r="BK303" i="1"/>
  <c r="BK304" i="1"/>
  <c r="BK290" i="1"/>
  <c r="BJ310" i="1"/>
  <c r="BJ306" i="1"/>
  <c r="BJ302" i="1"/>
  <c r="BJ298" i="1"/>
  <c r="BJ294" i="1"/>
  <c r="BJ290" i="1"/>
  <c r="BK280" i="1"/>
  <c r="BK268" i="1"/>
  <c r="BK264" i="1"/>
  <c r="BK275" i="1"/>
  <c r="BK271" i="1"/>
  <c r="BK259" i="1"/>
  <c r="BK278" i="1"/>
  <c r="BK266" i="1"/>
  <c r="BK262" i="1"/>
  <c r="BO280" i="1"/>
  <c r="BO276" i="1"/>
  <c r="BO272" i="1"/>
  <c r="BO268" i="1"/>
  <c r="BO264" i="1"/>
  <c r="BO260" i="1"/>
  <c r="BO279" i="1"/>
  <c r="BO275" i="1"/>
  <c r="BO271" i="1"/>
  <c r="BO267" i="1"/>
  <c r="BO263" i="1"/>
  <c r="BO259" i="1"/>
  <c r="BO278" i="1"/>
  <c r="BO274" i="1"/>
  <c r="BO270" i="1"/>
  <c r="BO266" i="1"/>
  <c r="BO262" i="1"/>
  <c r="BO258" i="1"/>
  <c r="BS280" i="1"/>
  <c r="BS276" i="1"/>
  <c r="BS272" i="1"/>
  <c r="BS268" i="1"/>
  <c r="BS264" i="1"/>
  <c r="BS260" i="1"/>
  <c r="BS279" i="1"/>
  <c r="BS275" i="1"/>
  <c r="BS271" i="1"/>
  <c r="BS267" i="1"/>
  <c r="BS263" i="1"/>
  <c r="BS259" i="1"/>
  <c r="BS278" i="1"/>
  <c r="BS274" i="1"/>
  <c r="BS270" i="1"/>
  <c r="BS266" i="1"/>
  <c r="BS262" i="1"/>
  <c r="BS258" i="1"/>
  <c r="BW276" i="1"/>
  <c r="BW272" i="1"/>
  <c r="BW260" i="1"/>
  <c r="BW279" i="1"/>
  <c r="BW267" i="1"/>
  <c r="BW263" i="1"/>
  <c r="BW274" i="1"/>
  <c r="BW270" i="1"/>
  <c r="BW258" i="1"/>
  <c r="CA280" i="1"/>
  <c r="CA276" i="1"/>
  <c r="CA272" i="1"/>
  <c r="CA268" i="1"/>
  <c r="CA264" i="1"/>
  <c r="CA260" i="1"/>
  <c r="CA279" i="1"/>
  <c r="CA275" i="1"/>
  <c r="CA271" i="1"/>
  <c r="CA267" i="1"/>
  <c r="CA263" i="1"/>
  <c r="CA259" i="1"/>
  <c r="CA278" i="1"/>
  <c r="CA274" i="1"/>
  <c r="CA270" i="1"/>
  <c r="CA266" i="1"/>
  <c r="CA262" i="1"/>
  <c r="CA258" i="1"/>
  <c r="CE280" i="1"/>
  <c r="CE276" i="1"/>
  <c r="CE272" i="1"/>
  <c r="CE268" i="1"/>
  <c r="CE264" i="1"/>
  <c r="CE260" i="1"/>
  <c r="CE279" i="1"/>
  <c r="CE275" i="1"/>
  <c r="CE271" i="1"/>
  <c r="CE267" i="1"/>
  <c r="CE263" i="1"/>
  <c r="CE259" i="1"/>
  <c r="CE278" i="1"/>
  <c r="CE274" i="1"/>
  <c r="CE270" i="1"/>
  <c r="CE266" i="1"/>
  <c r="CE262" i="1"/>
  <c r="CE258" i="1"/>
  <c r="CI272" i="1"/>
  <c r="CI268" i="1"/>
  <c r="CI279" i="1"/>
  <c r="CI275" i="1"/>
  <c r="CI263" i="1"/>
  <c r="CI259" i="1"/>
  <c r="CI270" i="1"/>
  <c r="CI266" i="1"/>
  <c r="CI269" i="1"/>
  <c r="CE261" i="1"/>
  <c r="CE277" i="1"/>
  <c r="CA269" i="1"/>
  <c r="BW277" i="1"/>
  <c r="BS269" i="1"/>
  <c r="BO261" i="1"/>
  <c r="BO277" i="1"/>
  <c r="BK269" i="1"/>
  <c r="CI261" i="1"/>
  <c r="CE269" i="1"/>
  <c r="CA261" i="1"/>
  <c r="CA277" i="1"/>
  <c r="BS261" i="1"/>
  <c r="BS277" i="1"/>
  <c r="BO269" i="1"/>
  <c r="CH245" i="1"/>
  <c r="CH238" i="1"/>
  <c r="CH235" i="1"/>
  <c r="CD232" i="1"/>
  <c r="CD229" i="1"/>
  <c r="CD226" i="1"/>
  <c r="CD246" i="1"/>
  <c r="BZ240" i="1"/>
  <c r="BV230" i="1"/>
  <c r="BV227" i="1"/>
  <c r="BV228" i="1"/>
  <c r="BV248" i="1"/>
  <c r="BR245" i="1"/>
  <c r="BR238" i="1"/>
  <c r="BR235" i="1"/>
  <c r="BN232" i="1"/>
  <c r="BN229" i="1"/>
  <c r="BN226" i="1"/>
  <c r="BN246" i="1"/>
  <c r="BJ243" i="1"/>
  <c r="BJ240" i="1"/>
  <c r="BJ237" i="1"/>
  <c r="BK237" i="1"/>
  <c r="BK244" i="1"/>
  <c r="BK228" i="1"/>
  <c r="BK235" i="1"/>
  <c r="BK242" i="1"/>
  <c r="BK226" i="1"/>
  <c r="BK241" i="1"/>
  <c r="BK248" i="1"/>
  <c r="BK232" i="1"/>
  <c r="BK239" i="1"/>
  <c r="BK246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34" i="1"/>
  <c r="BW245" i="1"/>
  <c r="BW247" i="1"/>
  <c r="BW231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46" i="1"/>
  <c r="BJ246" i="1"/>
  <c r="BJ230" i="1"/>
  <c r="BJ241" i="1"/>
  <c r="BJ248" i="1"/>
  <c r="BJ232" i="1"/>
  <c r="BJ239" i="1"/>
  <c r="BN247" i="1"/>
  <c r="BN231" i="1"/>
  <c r="BN238" i="1"/>
  <c r="BN249" i="1"/>
  <c r="BN233" i="1"/>
  <c r="BN240" i="1"/>
  <c r="BR248" i="1"/>
  <c r="BR232" i="1"/>
  <c r="BR239" i="1"/>
  <c r="BR246" i="1"/>
  <c r="BR230" i="1"/>
  <c r="BR241" i="1"/>
  <c r="BV249" i="1"/>
  <c r="BV233" i="1"/>
  <c r="BV240" i="1"/>
  <c r="BV247" i="1"/>
  <c r="BV231" i="1"/>
  <c r="BV238" i="1"/>
  <c r="BZ246" i="1"/>
  <c r="BZ230" i="1"/>
  <c r="BZ248" i="1"/>
  <c r="BZ232" i="1"/>
  <c r="BZ239" i="1"/>
  <c r="CD247" i="1"/>
  <c r="CD231" i="1"/>
  <c r="CD238" i="1"/>
  <c r="CD249" i="1"/>
  <c r="CD233" i="1"/>
  <c r="CD240" i="1"/>
  <c r="CH248" i="1"/>
  <c r="CH232" i="1"/>
  <c r="CH239" i="1"/>
  <c r="CH246" i="1"/>
  <c r="CH230" i="1"/>
  <c r="CH241" i="1"/>
  <c r="CH229" i="1"/>
  <c r="CH249" i="1"/>
  <c r="CH242" i="1"/>
  <c r="CH243" i="1"/>
  <c r="CH240" i="1"/>
  <c r="CD236" i="1"/>
  <c r="CD237" i="1"/>
  <c r="CD230" i="1"/>
  <c r="CD227" i="1"/>
  <c r="BZ227" i="1"/>
  <c r="BZ247" i="1"/>
  <c r="BZ244" i="1"/>
  <c r="BZ245" i="1"/>
  <c r="BZ238" i="1"/>
  <c r="BV234" i="1"/>
  <c r="BV235" i="1"/>
  <c r="BV232" i="1"/>
  <c r="BV229" i="1"/>
  <c r="BR229" i="1"/>
  <c r="BR249" i="1"/>
  <c r="BR242" i="1"/>
  <c r="BR243" i="1"/>
  <c r="BR240" i="1"/>
  <c r="BN236" i="1"/>
  <c r="BN237" i="1"/>
  <c r="BN230" i="1"/>
  <c r="BN227" i="1"/>
  <c r="BJ227" i="1"/>
  <c r="BJ247" i="1"/>
  <c r="BJ244" i="1"/>
  <c r="BJ245" i="1"/>
  <c r="BJ238" i="1"/>
  <c r="CC218" i="1"/>
  <c r="CC214" i="1"/>
  <c r="CC210" i="1"/>
  <c r="CC206" i="1"/>
  <c r="CC202" i="1"/>
  <c r="CC198" i="1"/>
  <c r="BU210" i="1"/>
  <c r="BM218" i="1"/>
  <c r="BM214" i="1"/>
  <c r="BM202" i="1"/>
  <c r="BM198" i="1"/>
  <c r="BQ197" i="1"/>
  <c r="BQ208" i="1"/>
  <c r="BU211" i="1"/>
  <c r="CG197" i="1"/>
  <c r="BM201" i="1"/>
  <c r="BM207" i="1"/>
  <c r="BQ199" i="1"/>
  <c r="BQ204" i="1"/>
  <c r="BQ209" i="1"/>
  <c r="BU196" i="1"/>
  <c r="BU217" i="1"/>
  <c r="CC196" i="1"/>
  <c r="CC201" i="1"/>
  <c r="CC207" i="1"/>
  <c r="CC212" i="1"/>
  <c r="CC217" i="1"/>
  <c r="CG199" i="1"/>
  <c r="CG204" i="1"/>
  <c r="CG209" i="1"/>
  <c r="CI217" i="1"/>
  <c r="CI201" i="1"/>
  <c r="CI208" i="1"/>
  <c r="CI215" i="1"/>
  <c r="CI199" i="1"/>
  <c r="CI210" i="1"/>
  <c r="CE216" i="1"/>
  <c r="CE218" i="1"/>
  <c r="CE202" i="1"/>
  <c r="CA215" i="1"/>
  <c r="CA199" i="1"/>
  <c r="CA210" i="1"/>
  <c r="CA217" i="1"/>
  <c r="CA201" i="1"/>
  <c r="CA208" i="1"/>
  <c r="BW218" i="1"/>
  <c r="BW202" i="1"/>
  <c r="BW209" i="1"/>
  <c r="BW216" i="1"/>
  <c r="BW200" i="1"/>
  <c r="BW207" i="1"/>
  <c r="BS217" i="1"/>
  <c r="BS201" i="1"/>
  <c r="BS208" i="1"/>
  <c r="BS215" i="1"/>
  <c r="BS199" i="1"/>
  <c r="BS210" i="1"/>
  <c r="BO216" i="1"/>
  <c r="BO200" i="1"/>
  <c r="BO207" i="1"/>
  <c r="BO218" i="1"/>
  <c r="BO202" i="1"/>
  <c r="BO209" i="1"/>
  <c r="BK205" i="1"/>
  <c r="BK202" i="1"/>
  <c r="BK199" i="1"/>
  <c r="BK215" i="1"/>
  <c r="BK208" i="1"/>
  <c r="BK197" i="1"/>
  <c r="BK213" i="1"/>
  <c r="BK210" i="1"/>
  <c r="BK207" i="1"/>
  <c r="BK200" i="1"/>
  <c r="BK195" i="1"/>
  <c r="CG218" i="1"/>
  <c r="CG214" i="1"/>
  <c r="CG210" i="1"/>
  <c r="CG206" i="1"/>
  <c r="CG202" i="1"/>
  <c r="CG198" i="1"/>
  <c r="BY206" i="1"/>
  <c r="BQ218" i="1"/>
  <c r="BQ214" i="1"/>
  <c r="BQ210" i="1"/>
  <c r="BQ206" i="1"/>
  <c r="BQ202" i="1"/>
  <c r="BQ198" i="1"/>
  <c r="BM195" i="1"/>
  <c r="BM205" i="1"/>
  <c r="BQ203" i="1"/>
  <c r="BQ213" i="1"/>
  <c r="BY208" i="1"/>
  <c r="CC195" i="1"/>
  <c r="CC200" i="1"/>
  <c r="CC205" i="1"/>
  <c r="CC211" i="1"/>
  <c r="CC216" i="1"/>
  <c r="CG203" i="1"/>
  <c r="CG208" i="1"/>
  <c r="CG213" i="1"/>
  <c r="BM208" i="1"/>
  <c r="BM213" i="1"/>
  <c r="BQ195" i="1"/>
  <c r="BQ200" i="1"/>
  <c r="BQ205" i="1"/>
  <c r="BQ211" i="1"/>
  <c r="BQ216" i="1"/>
  <c r="BU213" i="1"/>
  <c r="BY211" i="1"/>
  <c r="CC197" i="1"/>
  <c r="CC203" i="1"/>
  <c r="CC208" i="1"/>
  <c r="CC213" i="1"/>
  <c r="CG195" i="1"/>
  <c r="CG200" i="1"/>
  <c r="CG205" i="1"/>
  <c r="CG211" i="1"/>
  <c r="CG216" i="1"/>
  <c r="BK218" i="1"/>
  <c r="BO213" i="1"/>
  <c r="BO210" i="1"/>
  <c r="BO203" i="1"/>
  <c r="BO204" i="1"/>
  <c r="BS202" i="1"/>
  <c r="BS195" i="1"/>
  <c r="BS196" i="1"/>
  <c r="BS216" i="1"/>
  <c r="BS213" i="1"/>
  <c r="BW211" i="1"/>
  <c r="BW208" i="1"/>
  <c r="BW205" i="1"/>
  <c r="BW206" i="1"/>
  <c r="CA200" i="1"/>
  <c r="CA197" i="1"/>
  <c r="CA198" i="1"/>
  <c r="CA218" i="1"/>
  <c r="CA211" i="1"/>
  <c r="CE213" i="1"/>
  <c r="CE204" i="1"/>
  <c r="CI202" i="1"/>
  <c r="CI195" i="1"/>
  <c r="CI196" i="1"/>
  <c r="CI216" i="1"/>
  <c r="CI213" i="1"/>
  <c r="BK211" i="1"/>
  <c r="BK198" i="1"/>
  <c r="BL182" i="1"/>
  <c r="BL171" i="1"/>
  <c r="BL184" i="1"/>
  <c r="BL164" i="1"/>
  <c r="BP182" i="1"/>
  <c r="BP166" i="1"/>
  <c r="BP173" i="1"/>
  <c r="BP180" i="1"/>
  <c r="BP164" i="1"/>
  <c r="BP175" i="1"/>
  <c r="BP174" i="1"/>
  <c r="BP181" i="1"/>
  <c r="BP165" i="1"/>
  <c r="BP172" i="1"/>
  <c r="BP183" i="1"/>
  <c r="BP167" i="1"/>
  <c r="BX185" i="1"/>
  <c r="BX176" i="1"/>
  <c r="CF178" i="1"/>
  <c r="CF187" i="1"/>
  <c r="CH168" i="1"/>
  <c r="CH172" i="1"/>
  <c r="CH184" i="1"/>
  <c r="CD164" i="1"/>
  <c r="CD168" i="1"/>
  <c r="CD172" i="1"/>
  <c r="CD176" i="1"/>
  <c r="CD180" i="1"/>
  <c r="CD184" i="1"/>
  <c r="BZ168" i="1"/>
  <c r="BV164" i="1"/>
  <c r="BR164" i="1"/>
  <c r="BR184" i="1"/>
  <c r="BN164" i="1"/>
  <c r="BN168" i="1"/>
  <c r="BN172" i="1"/>
  <c r="BN176" i="1"/>
  <c r="BN180" i="1"/>
  <c r="BN184" i="1"/>
  <c r="BJ172" i="1"/>
  <c r="BJ176" i="1"/>
  <c r="BJ180" i="1"/>
  <c r="BJ170" i="1"/>
  <c r="BJ182" i="1"/>
  <c r="BJ165" i="1"/>
  <c r="BJ173" i="1"/>
  <c r="BJ177" i="1"/>
  <c r="BJ181" i="1"/>
  <c r="BJ174" i="1"/>
  <c r="BJ178" i="1"/>
  <c r="BJ167" i="1"/>
  <c r="BJ175" i="1"/>
  <c r="BJ179" i="1"/>
  <c r="BJ183" i="1"/>
  <c r="CH166" i="1"/>
  <c r="CH170" i="1"/>
  <c r="CH182" i="1"/>
  <c r="CD166" i="1"/>
  <c r="CD170" i="1"/>
  <c r="CD174" i="1"/>
  <c r="CD178" i="1"/>
  <c r="CD182" i="1"/>
  <c r="BV166" i="1"/>
  <c r="BR166" i="1"/>
  <c r="BN166" i="1"/>
  <c r="BN170" i="1"/>
  <c r="BN174" i="1"/>
  <c r="BN178" i="1"/>
  <c r="BN182" i="1"/>
  <c r="BK167" i="1"/>
  <c r="BK171" i="1"/>
  <c r="BK175" i="1"/>
  <c r="BK179" i="1"/>
  <c r="BK183" i="1"/>
  <c r="BK173" i="1"/>
  <c r="BK177" i="1"/>
  <c r="BK170" i="1"/>
  <c r="BK174" i="1"/>
  <c r="BK182" i="1"/>
  <c r="BK168" i="1"/>
  <c r="BK172" i="1"/>
  <c r="BK176" i="1"/>
  <c r="BK180" i="1"/>
  <c r="BK184" i="1"/>
  <c r="BK165" i="1"/>
  <c r="BK169" i="1"/>
  <c r="BK181" i="1"/>
  <c r="BK166" i="1"/>
  <c r="BK178" i="1"/>
  <c r="BJ141" i="1"/>
  <c r="BJ138" i="1"/>
  <c r="BJ143" i="1"/>
  <c r="BJ144" i="1"/>
  <c r="CD136" i="1"/>
  <c r="BP150" i="1"/>
  <c r="BT146" i="1"/>
  <c r="BP137" i="1"/>
  <c r="BP154" i="1"/>
  <c r="BT141" i="1"/>
  <c r="CG153" i="1"/>
  <c r="BM140" i="1"/>
  <c r="BM133" i="1"/>
  <c r="BT135" i="1"/>
  <c r="BP152" i="1"/>
  <c r="CD147" i="1"/>
  <c r="CG135" i="1"/>
  <c r="BM152" i="1"/>
  <c r="BM145" i="1"/>
  <c r="CE155" i="1"/>
  <c r="CE140" i="1"/>
  <c r="CE133" i="1"/>
  <c r="CA145" i="1"/>
  <c r="CD152" i="1"/>
  <c r="BN151" i="1"/>
  <c r="BP141" i="1"/>
  <c r="BT147" i="1"/>
  <c r="BT155" i="1"/>
  <c r="BT143" i="1"/>
  <c r="BX148" i="1"/>
  <c r="BP153" i="1"/>
  <c r="BP148" i="1"/>
  <c r="BP147" i="1"/>
  <c r="CE154" i="1"/>
  <c r="BM148" i="1"/>
  <c r="CG140" i="1"/>
  <c r="BM154" i="1"/>
  <c r="BM143" i="1"/>
  <c r="CG147" i="1"/>
  <c r="BM135" i="1"/>
  <c r="BM149" i="1"/>
  <c r="BX151" i="1"/>
  <c r="BP143" i="1"/>
  <c r="CH149" i="1"/>
  <c r="CH153" i="1"/>
  <c r="CH138" i="1"/>
  <c r="CD156" i="1"/>
  <c r="BN146" i="1"/>
  <c r="CG142" i="1"/>
  <c r="BM150" i="1"/>
  <c r="CH137" i="1"/>
  <c r="CD153" i="1"/>
  <c r="BN138" i="1"/>
  <c r="BM136" i="1"/>
  <c r="BL135" i="1"/>
  <c r="BL139" i="1"/>
  <c r="BL143" i="1"/>
  <c r="BL147" i="1"/>
  <c r="BL151" i="1"/>
  <c r="BL136" i="1"/>
  <c r="BL140" i="1"/>
  <c r="BL144" i="1"/>
  <c r="BL148" i="1"/>
  <c r="BL152" i="1"/>
  <c r="BL137" i="1"/>
  <c r="BL141" i="1"/>
  <c r="BL145" i="1"/>
  <c r="BL149" i="1"/>
  <c r="BL153" i="1"/>
  <c r="BL134" i="1"/>
  <c r="BL138" i="1"/>
  <c r="BL142" i="1"/>
  <c r="BL146" i="1"/>
  <c r="BL150" i="1"/>
  <c r="BX143" i="1"/>
  <c r="BT154" i="1"/>
  <c r="BP133" i="1"/>
  <c r="BP155" i="1"/>
  <c r="BM141" i="1"/>
  <c r="CG136" i="1"/>
  <c r="CG150" i="1"/>
  <c r="CG145" i="1"/>
  <c r="CD154" i="1"/>
  <c r="BK136" i="1"/>
  <c r="BK148" i="1"/>
  <c r="BK152" i="1"/>
  <c r="BK145" i="1"/>
  <c r="BK149" i="1"/>
  <c r="BK138" i="1"/>
  <c r="BK142" i="1"/>
  <c r="BK135" i="1"/>
  <c r="BK139" i="1"/>
  <c r="BK151" i="1"/>
  <c r="BK155" i="1"/>
  <c r="CE147" i="1"/>
  <c r="CE144" i="1"/>
  <c r="CE137" i="1"/>
  <c r="BK133" i="1"/>
  <c r="CA140" i="1"/>
  <c r="CA149" i="1"/>
  <c r="CD133" i="1"/>
  <c r="BN150" i="1"/>
  <c r="BT151" i="1"/>
  <c r="BT156" i="1"/>
  <c r="BT148" i="1"/>
  <c r="BP151" i="1"/>
  <c r="BX149" i="1"/>
  <c r="BX147" i="1"/>
  <c r="BP146" i="1"/>
  <c r="BP145" i="1"/>
  <c r="BP140" i="1"/>
  <c r="BK154" i="1"/>
  <c r="BM147" i="1"/>
  <c r="CG151" i="1"/>
  <c r="BM134" i="1"/>
  <c r="CG146" i="1"/>
  <c r="CG141" i="1"/>
  <c r="BM151" i="1"/>
  <c r="BM142" i="1"/>
  <c r="BT152" i="1"/>
  <c r="CH146" i="1"/>
  <c r="CH147" i="1"/>
  <c r="CH154" i="1"/>
  <c r="BN148" i="1"/>
  <c r="BM139" i="1"/>
  <c r="CG148" i="1"/>
  <c r="BU150" i="1"/>
  <c r="BM156" i="1"/>
  <c r="CE143" i="1"/>
  <c r="CH143" i="1"/>
  <c r="BJ155" i="1"/>
  <c r="BM146" i="1"/>
  <c r="CE135" i="1"/>
  <c r="BQ145" i="1"/>
  <c r="BQ134" i="1"/>
  <c r="BQ149" i="1"/>
  <c r="BQ133" i="1"/>
  <c r="BQ140" i="1"/>
  <c r="BQ146" i="1"/>
  <c r="BQ136" i="1"/>
  <c r="BQ143" i="1"/>
  <c r="BQ137" i="1"/>
  <c r="CI135" i="1"/>
  <c r="CI134" i="1"/>
  <c r="CI145" i="1"/>
  <c r="CI140" i="1"/>
  <c r="CI155" i="1"/>
  <c r="CI147" i="1"/>
  <c r="CI156" i="1"/>
  <c r="BQ151" i="1"/>
  <c r="BQ156" i="1"/>
  <c r="BQ152" i="1"/>
  <c r="CI143" i="1"/>
  <c r="BQ148" i="1"/>
  <c r="BQ135" i="1"/>
  <c r="BS142" i="1"/>
  <c r="BS150" i="1"/>
  <c r="BS143" i="1"/>
  <c r="BS151" i="1"/>
  <c r="BS141" i="1"/>
  <c r="BS136" i="1"/>
  <c r="BS147" i="1"/>
  <c r="BW135" i="1"/>
  <c r="BW151" i="1"/>
  <c r="BW150" i="1"/>
  <c r="BW152" i="1"/>
  <c r="BW136" i="1"/>
  <c r="BW146" i="1"/>
  <c r="BZ155" i="1"/>
  <c r="BZ140" i="1"/>
  <c r="BZ153" i="1"/>
  <c r="BZ134" i="1"/>
  <c r="BZ135" i="1"/>
  <c r="BZ146" i="1"/>
  <c r="CC153" i="1"/>
  <c r="CC143" i="1"/>
  <c r="CC138" i="1"/>
  <c r="BS155" i="1"/>
  <c r="BS152" i="1"/>
  <c r="BW154" i="1"/>
  <c r="CI138" i="1"/>
  <c r="CI133" i="1"/>
  <c r="BW137" i="1"/>
  <c r="BZ142" i="1"/>
  <c r="BZ150" i="1"/>
  <c r="BQ154" i="1"/>
  <c r="BQ141" i="1"/>
  <c r="CI142" i="1"/>
  <c r="BZ137" i="1"/>
  <c r="CC150" i="1"/>
  <c r="BQ139" i="1"/>
  <c r="CI151" i="1"/>
  <c r="BQ138" i="1"/>
  <c r="BQ144" i="1"/>
  <c r="BT150" i="1"/>
  <c r="BT136" i="1"/>
  <c r="BT134" i="1"/>
  <c r="BT153" i="1"/>
  <c r="BT139" i="1"/>
  <c r="BT140" i="1"/>
  <c r="BT133" i="1"/>
  <c r="CD140" i="1"/>
  <c r="CD145" i="1"/>
  <c r="CD137" i="1"/>
  <c r="CD143" i="1"/>
  <c r="CD149" i="1"/>
  <c r="CD135" i="1"/>
  <c r="CG137" i="1"/>
  <c r="CG144" i="1"/>
  <c r="CG143" i="1"/>
  <c r="CG152" i="1"/>
  <c r="CG156" i="1"/>
  <c r="CG133" i="1"/>
  <c r="CG138" i="1"/>
  <c r="CA139" i="1"/>
  <c r="CE136" i="1"/>
  <c r="CE141" i="1"/>
  <c r="CE138" i="1"/>
  <c r="CA156" i="1"/>
  <c r="CE134" i="1"/>
  <c r="BU135" i="1"/>
  <c r="CE151" i="1"/>
  <c r="CH155" i="1"/>
  <c r="CH139" i="1"/>
  <c r="CH145" i="1"/>
  <c r="BU137" i="1"/>
  <c r="BR139" i="1"/>
  <c r="BX144" i="1"/>
  <c r="CF151" i="1"/>
  <c r="CF138" i="1"/>
  <c r="CF156" i="1"/>
  <c r="BX140" i="1"/>
  <c r="BU146" i="1"/>
  <c r="BU139" i="1"/>
  <c r="CC134" i="1"/>
  <c r="CC135" i="1"/>
  <c r="BU151" i="1"/>
  <c r="BX133" i="1"/>
  <c r="CC155" i="1"/>
  <c r="BU147" i="1"/>
  <c r="BU148" i="1"/>
  <c r="BU154" i="1"/>
  <c r="BS139" i="1"/>
  <c r="CA155" i="1"/>
  <c r="CI139" i="1"/>
  <c r="BS140" i="1"/>
  <c r="BS156" i="1"/>
  <c r="BS145" i="1"/>
  <c r="CA146" i="1"/>
  <c r="CI154" i="1"/>
  <c r="CI148" i="1"/>
  <c r="CI137" i="1"/>
  <c r="CI153" i="1"/>
  <c r="CA148" i="1"/>
  <c r="CA137" i="1"/>
  <c r="CA153" i="1"/>
  <c r="CD141" i="1"/>
  <c r="BV136" i="1"/>
  <c r="BV150" i="1"/>
  <c r="BV149" i="1"/>
  <c r="BX134" i="1"/>
  <c r="CF141" i="1"/>
  <c r="BX135" i="1"/>
  <c r="CF142" i="1"/>
  <c r="CF137" i="1"/>
  <c r="CF155" i="1"/>
  <c r="CF154" i="1"/>
  <c r="BX139" i="1"/>
  <c r="BX153" i="1"/>
  <c r="BX156" i="1"/>
  <c r="BX150" i="1"/>
  <c r="BU145" i="1"/>
  <c r="CC148" i="1"/>
  <c r="BU138" i="1"/>
  <c r="CC137" i="1"/>
  <c r="CC151" i="1"/>
  <c r="CC142" i="1"/>
  <c r="BU149" i="1"/>
  <c r="BU144" i="1"/>
  <c r="CA135" i="1"/>
  <c r="CD148" i="1"/>
  <c r="CD146" i="1"/>
  <c r="BV145" i="1"/>
  <c r="BV155" i="1"/>
  <c r="CC146" i="1"/>
  <c r="CC145" i="1"/>
  <c r="BU153" i="1"/>
  <c r="CD134" i="1"/>
  <c r="CD151" i="1"/>
  <c r="BV156" i="1"/>
  <c r="CC139" i="1"/>
  <c r="CA150" i="1"/>
  <c r="CF150" i="1"/>
  <c r="CF139" i="1"/>
  <c r="BX137" i="1"/>
  <c r="BX154" i="1"/>
  <c r="CF134" i="1"/>
  <c r="CC141" i="1"/>
  <c r="CF152" i="1"/>
  <c r="CC149" i="1"/>
  <c r="BU133" i="1"/>
  <c r="CF144" i="1"/>
  <c r="BX142" i="1"/>
  <c r="CC156" i="1"/>
  <c r="CC136" i="1"/>
  <c r="BX136" i="1"/>
  <c r="CA147" i="1"/>
  <c r="BS144" i="1"/>
  <c r="BS133" i="1"/>
  <c r="BS149" i="1"/>
  <c r="CA138" i="1"/>
  <c r="CI146" i="1"/>
  <c r="CI136" i="1"/>
  <c r="CI152" i="1"/>
  <c r="CI141" i="1"/>
  <c r="CA136" i="1"/>
  <c r="CA152" i="1"/>
  <c r="CA141" i="1"/>
  <c r="CD144" i="1"/>
  <c r="BV152" i="1"/>
  <c r="BV143" i="1"/>
  <c r="BV142" i="1"/>
  <c r="BX152" i="1"/>
  <c r="CF133" i="1"/>
  <c r="CF153" i="1"/>
  <c r="CF148" i="1"/>
  <c r="CF147" i="1"/>
  <c r="BX155" i="1"/>
  <c r="BX146" i="1"/>
  <c r="BX145" i="1"/>
  <c r="BU140" i="1"/>
  <c r="CC147" i="1"/>
  <c r="BU156" i="1"/>
  <c r="BU141" i="1"/>
  <c r="CC140" i="1"/>
  <c r="CC144" i="1"/>
  <c r="BU142" i="1"/>
  <c r="CF143" i="1"/>
  <c r="CI150" i="1"/>
  <c r="CD150" i="1"/>
  <c r="CD139" i="1"/>
  <c r="BV147" i="1"/>
  <c r="BV148" i="1"/>
  <c r="BU152" i="1"/>
  <c r="CC152" i="1"/>
  <c r="BU155" i="1"/>
  <c r="CD138" i="1"/>
  <c r="BQ185" i="1"/>
  <c r="BQ169" i="1"/>
  <c r="BQ187" i="1"/>
  <c r="BQ171" i="1"/>
  <c r="BQ178" i="1"/>
  <c r="BQ165" i="1"/>
  <c r="BQ172" i="1"/>
  <c r="BQ183" i="1"/>
  <c r="BQ174" i="1"/>
  <c r="BY187" i="1"/>
  <c r="BY171" i="1"/>
  <c r="BY185" i="1"/>
  <c r="BY169" i="1"/>
  <c r="BY176" i="1"/>
  <c r="BY167" i="1"/>
  <c r="BY174" i="1"/>
  <c r="BY181" i="1"/>
  <c r="BY172" i="1"/>
  <c r="CG185" i="1"/>
  <c r="CG169" i="1"/>
  <c r="CG176" i="1"/>
  <c r="CG187" i="1"/>
  <c r="CG171" i="1"/>
  <c r="CG178" i="1"/>
  <c r="CG181" i="1"/>
  <c r="CG165" i="1"/>
  <c r="CG172" i="1"/>
  <c r="CG183" i="1"/>
  <c r="CG167" i="1"/>
  <c r="CG174" i="1"/>
  <c r="CG182" i="1"/>
  <c r="CG173" i="1"/>
  <c r="BY180" i="1"/>
  <c r="BY175" i="1"/>
  <c r="BU165" i="1"/>
  <c r="BQ173" i="1"/>
  <c r="CG168" i="1"/>
  <c r="BY184" i="1"/>
  <c r="BQ168" i="1"/>
  <c r="BU186" i="1"/>
  <c r="BU170" i="1"/>
  <c r="BU184" i="1"/>
  <c r="BU168" i="1"/>
  <c r="BU179" i="1"/>
  <c r="BU166" i="1"/>
  <c r="BU173" i="1"/>
  <c r="BU180" i="1"/>
  <c r="BU175" i="1"/>
  <c r="CC179" i="1"/>
  <c r="CC164" i="1"/>
  <c r="CG164" i="1"/>
  <c r="BY166" i="1"/>
  <c r="BU183" i="1"/>
  <c r="BU174" i="1"/>
  <c r="CG186" i="1"/>
  <c r="CG177" i="1"/>
  <c r="CC176" i="1"/>
  <c r="BY179" i="1"/>
  <c r="BU169" i="1"/>
  <c r="BU178" i="1"/>
  <c r="BQ177" i="1"/>
  <c r="CG166" i="1"/>
  <c r="CG175" i="1"/>
  <c r="CG180" i="1"/>
  <c r="BY164" i="1"/>
  <c r="BY173" i="1"/>
  <c r="BU167" i="1"/>
  <c r="BU172" i="1"/>
  <c r="BU181" i="1"/>
  <c r="BQ175" i="1"/>
  <c r="BQ180" i="1"/>
  <c r="BT177" i="1"/>
  <c r="BT179" i="1"/>
  <c r="BT184" i="1"/>
  <c r="BX187" i="1"/>
  <c r="BX169" i="1"/>
  <c r="BX171" i="1"/>
  <c r="CB179" i="1"/>
  <c r="CB177" i="1"/>
  <c r="CB186" i="1"/>
  <c r="CF185" i="1"/>
  <c r="CF171" i="1"/>
  <c r="CF169" i="1"/>
  <c r="BT187" i="1"/>
  <c r="BT171" i="1"/>
  <c r="BT178" i="1"/>
  <c r="BT185" i="1"/>
  <c r="BT169" i="1"/>
  <c r="BT176" i="1"/>
  <c r="BT183" i="1"/>
  <c r="BT167" i="1"/>
  <c r="BT174" i="1"/>
  <c r="BT181" i="1"/>
  <c r="BT165" i="1"/>
  <c r="BT172" i="1"/>
  <c r="BT175" i="1"/>
  <c r="BT182" i="1"/>
  <c r="BT166" i="1"/>
  <c r="BT173" i="1"/>
  <c r="BT180" i="1"/>
  <c r="BT164" i="1"/>
  <c r="BX184" i="1"/>
  <c r="BX168" i="1"/>
  <c r="BX179" i="1"/>
  <c r="BX186" i="1"/>
  <c r="BX170" i="1"/>
  <c r="BX177" i="1"/>
  <c r="BX180" i="1"/>
  <c r="BX164" i="1"/>
  <c r="BX175" i="1"/>
  <c r="BX182" i="1"/>
  <c r="BX166" i="1"/>
  <c r="BX173" i="1"/>
  <c r="BX172" i="1"/>
  <c r="BX183" i="1"/>
  <c r="BX167" i="1"/>
  <c r="BX174" i="1"/>
  <c r="BX181" i="1"/>
  <c r="BX165" i="1"/>
  <c r="CB185" i="1"/>
  <c r="CB169" i="1"/>
  <c r="CB176" i="1"/>
  <c r="CB187" i="1"/>
  <c r="CB171" i="1"/>
  <c r="CB178" i="1"/>
  <c r="CB181" i="1"/>
  <c r="CB165" i="1"/>
  <c r="CB172" i="1"/>
  <c r="CB183" i="1"/>
  <c r="CB167" i="1"/>
  <c r="CB174" i="1"/>
  <c r="CB173" i="1"/>
  <c r="CB180" i="1"/>
  <c r="CB164" i="1"/>
  <c r="CB175" i="1"/>
  <c r="CB182" i="1"/>
  <c r="CB166" i="1"/>
  <c r="CF186" i="1"/>
  <c r="CF170" i="1"/>
  <c r="CF177" i="1"/>
  <c r="CF168" i="1"/>
  <c r="CF179" i="1"/>
  <c r="CF182" i="1"/>
  <c r="CF173" i="1"/>
  <c r="CF180" i="1"/>
  <c r="CF164" i="1"/>
  <c r="CF174" i="1"/>
  <c r="CF181" i="1"/>
  <c r="CF165" i="1"/>
  <c r="CF183" i="1"/>
  <c r="CF167" i="1"/>
  <c r="BX11" i="1"/>
  <c r="BP18" i="1"/>
  <c r="BP29" i="1"/>
  <c r="BP19" i="1"/>
  <c r="BT19" i="1"/>
  <c r="BT28" i="1"/>
  <c r="BT15" i="1"/>
  <c r="BX30" i="1"/>
  <c r="CF14" i="1"/>
  <c r="CF18" i="1"/>
  <c r="BL29" i="1"/>
  <c r="BL22" i="1"/>
  <c r="BX25" i="1"/>
  <c r="BP11" i="1"/>
  <c r="BX15" i="1"/>
  <c r="BL18" i="1"/>
  <c r="BP12" i="1"/>
  <c r="BT25" i="1"/>
  <c r="BT18" i="1"/>
  <c r="CF10" i="1"/>
  <c r="CF19" i="1"/>
  <c r="CF11" i="1"/>
  <c r="BP14" i="1"/>
  <c r="BL14" i="1"/>
  <c r="BP22" i="1"/>
  <c r="BX10" i="1"/>
  <c r="BP24" i="1"/>
  <c r="BP16" i="1"/>
  <c r="BL10" i="1"/>
  <c r="BL28" i="1"/>
  <c r="BX28" i="1"/>
  <c r="BL11" i="1"/>
  <c r="BT17" i="1"/>
  <c r="CF30" i="1"/>
  <c r="BO23" i="1"/>
  <c r="BS10" i="1"/>
  <c r="BS9" i="1"/>
  <c r="BS21" i="1"/>
  <c r="BS20" i="1"/>
  <c r="BS22" i="1"/>
  <c r="BS11" i="1"/>
  <c r="BW31" i="1"/>
  <c r="BW16" i="1"/>
  <c r="CA9" i="1"/>
  <c r="CA15" i="1"/>
  <c r="CA21" i="1"/>
  <c r="CA18" i="1"/>
  <c r="CE14" i="1"/>
  <c r="CE17" i="1"/>
  <c r="CE25" i="1"/>
  <c r="CE28" i="1"/>
  <c r="CE26" i="1"/>
  <c r="CE30" i="1"/>
  <c r="CI29" i="1"/>
  <c r="CA16" i="1"/>
  <c r="BQ25" i="1"/>
  <c r="CA13" i="1"/>
  <c r="BM16" i="1"/>
  <c r="CI24" i="1"/>
  <c r="BM29" i="1"/>
  <c r="BQ14" i="1"/>
  <c r="BM10" i="1"/>
  <c r="BW22" i="1"/>
  <c r="BW26" i="1"/>
  <c r="BW19" i="1"/>
  <c r="BM17" i="1"/>
  <c r="BW15" i="1"/>
  <c r="BW29" i="1"/>
  <c r="BM12" i="1"/>
  <c r="BW28" i="1"/>
  <c r="BO30" i="1"/>
  <c r="BO10" i="1"/>
  <c r="BS30" i="1"/>
  <c r="BS26" i="1"/>
  <c r="BS27" i="1"/>
  <c r="BS17" i="1"/>
  <c r="BS12" i="1"/>
  <c r="BW32" i="1"/>
  <c r="CA30" i="1"/>
  <c r="CC24" i="1"/>
  <c r="CE31" i="1"/>
  <c r="CE11" i="1"/>
  <c r="CE23" i="1"/>
  <c r="CE9" i="1"/>
  <c r="CG29" i="1"/>
  <c r="BL9" i="1"/>
  <c r="BL16" i="1"/>
  <c r="BL12" i="1"/>
  <c r="BP32" i="1"/>
  <c r="BP25" i="1"/>
  <c r="BP20" i="1"/>
  <c r="BP23" i="1"/>
  <c r="BT9" i="1"/>
  <c r="BT22" i="1"/>
  <c r="BT21" i="1"/>
  <c r="BT29" i="1"/>
  <c r="CB12" i="1"/>
  <c r="CF13" i="1"/>
  <c r="CF24" i="1"/>
  <c r="CF25" i="1"/>
  <c r="BQ30" i="1"/>
  <c r="BQ28" i="1"/>
  <c r="BU11" i="1"/>
  <c r="CC11" i="1"/>
  <c r="CC20" i="1"/>
  <c r="CG10" i="1"/>
  <c r="CG27" i="1"/>
  <c r="CG20" i="1"/>
  <c r="BJ113" i="1"/>
  <c r="BJ120" i="1"/>
  <c r="BJ125" i="1"/>
  <c r="BJ109" i="1"/>
  <c r="BJ116" i="1"/>
  <c r="BJ105" i="1"/>
  <c r="BJ104" i="1"/>
  <c r="BJ111" i="1"/>
  <c r="BJ118" i="1"/>
  <c r="BJ102" i="1"/>
  <c r="BJ121" i="1"/>
  <c r="BJ112" i="1"/>
  <c r="BJ119" i="1"/>
  <c r="BJ110" i="1"/>
  <c r="BJ124" i="1"/>
  <c r="BJ123" i="1"/>
  <c r="BJ107" i="1"/>
  <c r="BJ114" i="1"/>
  <c r="BJ103" i="1"/>
  <c r="BN110" i="1"/>
  <c r="BN121" i="1"/>
  <c r="BN119" i="1"/>
  <c r="BN103" i="1"/>
  <c r="BN113" i="1"/>
  <c r="BN120" i="1"/>
  <c r="BN106" i="1"/>
  <c r="BN117" i="1"/>
  <c r="BN115" i="1"/>
  <c r="BN104" i="1"/>
  <c r="BR102" i="1"/>
  <c r="BR113" i="1"/>
  <c r="BR119" i="1"/>
  <c r="BR103" i="1"/>
  <c r="BR114" i="1"/>
  <c r="BR125" i="1"/>
  <c r="BR110" i="1"/>
  <c r="BY118" i="1"/>
  <c r="BY102" i="1"/>
  <c r="BY113" i="1"/>
  <c r="BY120" i="1"/>
  <c r="BY104" i="1"/>
  <c r="BY111" i="1"/>
  <c r="BY114" i="1"/>
  <c r="BY125" i="1"/>
  <c r="BY109" i="1"/>
  <c r="BY116" i="1"/>
  <c r="BY123" i="1"/>
  <c r="BY107" i="1"/>
  <c r="BY122" i="1"/>
  <c r="BY117" i="1"/>
  <c r="BY108" i="1"/>
  <c r="BY106" i="1"/>
  <c r="BY115" i="1"/>
  <c r="BY110" i="1"/>
  <c r="BY105" i="1"/>
  <c r="BY119" i="1"/>
  <c r="BY124" i="1"/>
  <c r="CC106" i="1"/>
  <c r="CC123" i="1"/>
  <c r="CG120" i="1"/>
  <c r="CG104" i="1"/>
  <c r="CG102" i="1"/>
  <c r="CG113" i="1"/>
  <c r="CG107" i="1"/>
  <c r="CG114" i="1"/>
  <c r="CG124" i="1"/>
  <c r="CG115" i="1"/>
  <c r="CG122" i="1"/>
  <c r="CG112" i="1"/>
  <c r="CG117" i="1"/>
  <c r="BY112" i="1"/>
  <c r="BM119" i="1"/>
  <c r="BM105" i="1"/>
  <c r="BM106" i="1"/>
  <c r="BQ120" i="1"/>
  <c r="BQ104" i="1"/>
  <c r="BQ111" i="1"/>
  <c r="BQ118" i="1"/>
  <c r="BQ102" i="1"/>
  <c r="BQ113" i="1"/>
  <c r="BQ116" i="1"/>
  <c r="BQ123" i="1"/>
  <c r="BQ107" i="1"/>
  <c r="BQ114" i="1"/>
  <c r="BQ125" i="1"/>
  <c r="BQ109" i="1"/>
  <c r="BU121" i="1"/>
  <c r="BU105" i="1"/>
  <c r="BU112" i="1"/>
  <c r="BU119" i="1"/>
  <c r="BU103" i="1"/>
  <c r="BU110" i="1"/>
  <c r="BU117" i="1"/>
  <c r="BU124" i="1"/>
  <c r="BU108" i="1"/>
  <c r="BU115" i="1"/>
  <c r="BU122" i="1"/>
  <c r="BU106" i="1"/>
  <c r="CF71" i="1"/>
  <c r="BU79" i="1"/>
  <c r="BK74" i="1"/>
  <c r="BK82" i="1"/>
  <c r="BK86" i="1"/>
  <c r="BK90" i="1"/>
  <c r="BK72" i="1"/>
  <c r="BK77" i="1"/>
  <c r="BK83" i="1"/>
  <c r="BK71" i="1"/>
  <c r="BK75" i="1"/>
  <c r="BK80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4" i="1"/>
  <c r="BS77" i="1"/>
  <c r="BS78" i="1"/>
  <c r="BS83" i="1"/>
  <c r="BS80" i="1"/>
  <c r="BS71" i="1"/>
  <c r="BS88" i="1"/>
  <c r="BS86" i="1"/>
  <c r="BS75" i="1"/>
  <c r="BZ93" i="1"/>
  <c r="BZ77" i="1"/>
  <c r="BZ72" i="1"/>
  <c r="BZ78" i="1"/>
  <c r="CD94" i="1"/>
  <c r="CD93" i="1"/>
  <c r="CD86" i="1"/>
  <c r="CD85" i="1"/>
  <c r="CD76" i="1"/>
  <c r="CD77" i="1"/>
  <c r="CD90" i="1"/>
  <c r="CD87" i="1"/>
  <c r="CD83" i="1"/>
  <c r="CD72" i="1"/>
  <c r="CD71" i="1"/>
  <c r="CD91" i="1"/>
  <c r="CD82" i="1"/>
  <c r="CD78" i="1"/>
  <c r="CD75" i="1"/>
  <c r="CH83" i="1"/>
  <c r="BM93" i="1"/>
  <c r="BM92" i="1"/>
  <c r="BM85" i="1"/>
  <c r="BM84" i="1"/>
  <c r="BM77" i="1"/>
  <c r="BM78" i="1"/>
  <c r="BM91" i="1"/>
  <c r="BM88" i="1"/>
  <c r="BM86" i="1"/>
  <c r="BM75" i="1"/>
  <c r="BM74" i="1"/>
  <c r="BM94" i="1"/>
  <c r="BM83" i="1"/>
  <c r="BM80" i="1"/>
  <c r="BM71" i="1"/>
  <c r="BQ93" i="1"/>
  <c r="BQ77" i="1"/>
  <c r="BQ86" i="1"/>
  <c r="BQ83" i="1"/>
  <c r="BU92" i="1"/>
  <c r="BU78" i="1"/>
  <c r="BU75" i="1"/>
  <c r="BU80" i="1"/>
  <c r="BX78" i="1"/>
  <c r="CB86" i="1"/>
  <c r="CB91" i="1"/>
  <c r="CB90" i="1"/>
  <c r="CB71" i="1"/>
  <c r="CF93" i="1"/>
  <c r="CF94" i="1"/>
  <c r="CF85" i="1"/>
  <c r="CF84" i="1"/>
  <c r="CF77" i="1"/>
  <c r="CF78" i="1"/>
  <c r="CF92" i="1"/>
  <c r="CF81" i="1"/>
  <c r="CF79" i="1"/>
  <c r="CF76" i="1"/>
  <c r="CF89" i="1"/>
  <c r="CF88" i="1"/>
  <c r="CF82" i="1"/>
  <c r="CF73" i="1"/>
  <c r="CF72" i="1"/>
  <c r="CB74" i="1"/>
  <c r="CF74" i="1"/>
  <c r="CF86" i="1"/>
  <c r="CF91" i="1"/>
  <c r="BM73" i="1"/>
  <c r="BM87" i="1"/>
  <c r="BQ82" i="1"/>
  <c r="BX74" i="1"/>
  <c r="CF75" i="1"/>
  <c r="CF90" i="1"/>
  <c r="BM72" i="1"/>
  <c r="BM82" i="1"/>
  <c r="BM89" i="1"/>
  <c r="BU82" i="1"/>
  <c r="BL88" i="1"/>
  <c r="BL86" i="1"/>
  <c r="BL87" i="1"/>
  <c r="BL78" i="1"/>
  <c r="BL79" i="1"/>
  <c r="BL71" i="1"/>
  <c r="BP88" i="1"/>
  <c r="BP86" i="1"/>
  <c r="BP87" i="1"/>
  <c r="BP78" i="1"/>
  <c r="BP79" i="1"/>
  <c r="BP71" i="1"/>
  <c r="BT88" i="1"/>
  <c r="BT86" i="1"/>
  <c r="BT87" i="1"/>
  <c r="BT78" i="1"/>
  <c r="BT79" i="1"/>
  <c r="BT71" i="1"/>
  <c r="BW93" i="1"/>
  <c r="BW85" i="1"/>
  <c r="BW77" i="1"/>
  <c r="CA93" i="1"/>
  <c r="CA94" i="1"/>
  <c r="CA85" i="1"/>
  <c r="CA84" i="1"/>
  <c r="CA77" i="1"/>
  <c r="CA78" i="1"/>
  <c r="CI93" i="1"/>
  <c r="CI89" i="1"/>
  <c r="CI85" i="1"/>
  <c r="CI81" i="1"/>
  <c r="CI77" i="1"/>
  <c r="CI73" i="1"/>
  <c r="BK49" i="1"/>
  <c r="BK52" i="1"/>
  <c r="BK42" i="1"/>
  <c r="BS52" i="1"/>
  <c r="BS49" i="1"/>
  <c r="BS46" i="1"/>
  <c r="BZ58" i="1"/>
  <c r="BZ59" i="1"/>
  <c r="BZ52" i="1"/>
  <c r="BZ53" i="1"/>
  <c r="BZ45" i="1"/>
  <c r="BZ42" i="1"/>
  <c r="BZ56" i="1"/>
  <c r="BZ55" i="1"/>
  <c r="BZ46" i="1"/>
  <c r="BZ43" i="1"/>
  <c r="BZ63" i="1"/>
  <c r="BZ54" i="1"/>
  <c r="BZ51" i="1"/>
  <c r="BZ41" i="1"/>
  <c r="BZ57" i="1"/>
  <c r="BZ47" i="1"/>
  <c r="CD59" i="1"/>
  <c r="CD60" i="1"/>
  <c r="CD51" i="1"/>
  <c r="CD52" i="1"/>
  <c r="CD44" i="1"/>
  <c r="CD43" i="1"/>
  <c r="CD57" i="1"/>
  <c r="CD56" i="1"/>
  <c r="CD54" i="1"/>
  <c r="CD42" i="1"/>
  <c r="CD55" i="1"/>
  <c r="CD53" i="1"/>
  <c r="CD50" i="1"/>
  <c r="CD40" i="1"/>
  <c r="CD62" i="1"/>
  <c r="CD48" i="1"/>
  <c r="CH63" i="1"/>
  <c r="CH59" i="1"/>
  <c r="CH55" i="1"/>
  <c r="CH62" i="1"/>
  <c r="CH57" i="1"/>
  <c r="CH52" i="1"/>
  <c r="CH48" i="1"/>
  <c r="CH44" i="1"/>
  <c r="CH40" i="1"/>
  <c r="CH61" i="1"/>
  <c r="CH56" i="1"/>
  <c r="CH51" i="1"/>
  <c r="CH47" i="1"/>
  <c r="CH43" i="1"/>
  <c r="CH53" i="1"/>
  <c r="CH45" i="1"/>
  <c r="BK46" i="1"/>
  <c r="CH46" i="1"/>
  <c r="CH58" i="1"/>
  <c r="CD41" i="1"/>
  <c r="CD49" i="1"/>
  <c r="BZ48" i="1"/>
  <c r="BZ62" i="1"/>
  <c r="BP58" i="1"/>
  <c r="BP59" i="1"/>
  <c r="BP52" i="1"/>
  <c r="BP53" i="1"/>
  <c r="BP45" i="1"/>
  <c r="BP42" i="1"/>
  <c r="BP62" i="1"/>
  <c r="BP61" i="1"/>
  <c r="BP50" i="1"/>
  <c r="BP49" i="1"/>
  <c r="BP44" i="1"/>
  <c r="BP60" i="1"/>
  <c r="BP57" i="1"/>
  <c r="BP48" i="1"/>
  <c r="BP47" i="1"/>
  <c r="BP40" i="1"/>
  <c r="BP63" i="1"/>
  <c r="BP51" i="1"/>
  <c r="BT58" i="1"/>
  <c r="BT59" i="1"/>
  <c r="BT52" i="1"/>
  <c r="BT53" i="1"/>
  <c r="BT45" i="1"/>
  <c r="BT42" i="1"/>
  <c r="BT56" i="1"/>
  <c r="BT55" i="1"/>
  <c r="BT46" i="1"/>
  <c r="BT43" i="1"/>
  <c r="BT63" i="1"/>
  <c r="BT54" i="1"/>
  <c r="BT51" i="1"/>
  <c r="BT41" i="1"/>
  <c r="BT57" i="1"/>
  <c r="BT47" i="1"/>
  <c r="BW59" i="1"/>
  <c r="BW51" i="1"/>
  <c r="BW43" i="1"/>
  <c r="BW50" i="1"/>
  <c r="BW52" i="1"/>
  <c r="BW57" i="1"/>
  <c r="BW49" i="1"/>
  <c r="BW41" i="1"/>
  <c r="BW54" i="1"/>
  <c r="BW40" i="1"/>
  <c r="BW56" i="1"/>
  <c r="BW61" i="1"/>
  <c r="BW45" i="1"/>
  <c r="BW58" i="1"/>
  <c r="BW48" i="1"/>
  <c r="CA59" i="1"/>
  <c r="CA60" i="1"/>
  <c r="CA51" i="1"/>
  <c r="CA52" i="1"/>
  <c r="CA44" i="1"/>
  <c r="CA43" i="1"/>
  <c r="CA63" i="1"/>
  <c r="CA62" i="1"/>
  <c r="CA49" i="1"/>
  <c r="CA48" i="1"/>
  <c r="CA45" i="1"/>
  <c r="CA61" i="1"/>
  <c r="CA58" i="1"/>
  <c r="CA47" i="1"/>
  <c r="CA46" i="1"/>
  <c r="CA41" i="1"/>
  <c r="CA55" i="1"/>
  <c r="CA50" i="1"/>
  <c r="CE54" i="1"/>
  <c r="CI60" i="1"/>
  <c r="CI44" i="1"/>
  <c r="CI40" i="1"/>
  <c r="CI51" i="1"/>
  <c r="CI47" i="1"/>
  <c r="CI45" i="1"/>
  <c r="CH41" i="1"/>
  <c r="CH50" i="1"/>
  <c r="CD46" i="1"/>
  <c r="CD61" i="1"/>
  <c r="BZ44" i="1"/>
  <c r="BZ61" i="1"/>
  <c r="BM52" i="1"/>
  <c r="BQ60" i="1"/>
  <c r="BQ43" i="1"/>
  <c r="BU52" i="1"/>
  <c r="BX58" i="1"/>
  <c r="BX59" i="1"/>
  <c r="BX52" i="1"/>
  <c r="BX53" i="1"/>
  <c r="BX45" i="1"/>
  <c r="BX42" i="1"/>
  <c r="CB49" i="1"/>
  <c r="BX44" i="1"/>
  <c r="BX49" i="1"/>
  <c r="BX50" i="1"/>
  <c r="BX61" i="1"/>
  <c r="BX62" i="1"/>
  <c r="BM56" i="1"/>
  <c r="BQ56" i="1"/>
  <c r="BU56" i="1"/>
  <c r="BM30" i="1"/>
  <c r="BM9" i="1"/>
  <c r="BM24" i="1"/>
  <c r="BM32" i="1"/>
  <c r="BM23" i="1"/>
  <c r="BM11" i="1"/>
  <c r="BM21" i="1"/>
  <c r="BM19" i="1"/>
  <c r="BM18" i="1"/>
  <c r="BQ32" i="1"/>
  <c r="BQ24" i="1"/>
  <c r="BQ16" i="1"/>
  <c r="BQ29" i="1"/>
  <c r="BQ21" i="1"/>
  <c r="BQ12" i="1"/>
  <c r="BQ17" i="1"/>
  <c r="BQ22" i="1"/>
  <c r="BQ26" i="1"/>
  <c r="BQ20" i="1"/>
  <c r="BU18" i="1"/>
  <c r="BU19" i="1"/>
  <c r="BU10" i="1"/>
  <c r="BY15" i="1"/>
  <c r="BY26" i="1"/>
  <c r="BY31" i="1"/>
  <c r="BY25" i="1"/>
  <c r="BY29" i="1"/>
  <c r="BY27" i="1"/>
  <c r="CC12" i="1"/>
  <c r="CC15" i="1"/>
  <c r="CC23" i="1"/>
  <c r="CC32" i="1"/>
  <c r="CC28" i="1"/>
  <c r="CC18" i="1"/>
  <c r="CC14" i="1"/>
  <c r="CC19" i="1"/>
  <c r="CC30" i="1"/>
  <c r="CC29" i="1"/>
  <c r="CC26" i="1"/>
  <c r="CC17" i="1"/>
  <c r="CC13" i="1"/>
  <c r="CC9" i="1"/>
  <c r="CG12" i="1"/>
  <c r="CG15" i="1"/>
  <c r="CG23" i="1"/>
  <c r="CG18" i="1"/>
  <c r="CG32" i="1"/>
  <c r="CG28" i="1"/>
  <c r="CG11" i="1"/>
  <c r="CG25" i="1"/>
  <c r="CG26" i="1"/>
  <c r="CG24" i="1"/>
  <c r="CG14" i="1"/>
  <c r="CG21" i="1"/>
  <c r="CG30" i="1"/>
  <c r="CG31" i="1"/>
  <c r="BL30" i="1"/>
  <c r="BL27" i="1"/>
  <c r="BL23" i="1"/>
  <c r="BL32" i="1"/>
  <c r="BL21" i="1"/>
  <c r="BL17" i="1"/>
  <c r="BL24" i="1"/>
  <c r="BL20" i="1"/>
  <c r="BL19" i="1"/>
  <c r="BP31" i="1"/>
  <c r="BP13" i="1"/>
  <c r="BP30" i="1"/>
  <c r="BP15" i="1"/>
  <c r="BP28" i="1"/>
  <c r="BP26" i="1"/>
  <c r="BT11" i="1"/>
  <c r="BT16" i="1"/>
  <c r="BT24" i="1"/>
  <c r="BT10" i="1"/>
  <c r="BT30" i="1"/>
  <c r="BT23" i="1"/>
  <c r="BT13" i="1"/>
  <c r="BT20" i="1"/>
  <c r="BT27" i="1"/>
  <c r="BT32" i="1"/>
  <c r="BT31" i="1"/>
  <c r="BX18" i="1"/>
  <c r="CB15" i="1"/>
  <c r="CB14" i="1"/>
  <c r="CB26" i="1"/>
  <c r="CF15" i="1"/>
  <c r="CF20" i="1"/>
  <c r="CF28" i="1"/>
  <c r="CF17" i="1"/>
  <c r="CF32" i="1"/>
  <c r="CF31" i="1"/>
  <c r="CF9" i="1"/>
  <c r="CF16" i="1"/>
  <c r="CF26" i="1"/>
  <c r="CF21" i="1"/>
  <c r="CF27" i="1"/>
  <c r="BN17" i="1"/>
  <c r="BN25" i="1"/>
  <c r="BN16" i="1"/>
  <c r="BN24" i="1"/>
  <c r="BN9" i="1"/>
  <c r="BR11" i="1"/>
  <c r="BR14" i="1"/>
  <c r="BR24" i="1"/>
  <c r="BR21" i="1"/>
  <c r="BR19" i="1"/>
  <c r="BR32" i="1"/>
  <c r="BV25" i="1"/>
  <c r="BZ32" i="1"/>
  <c r="BZ23" i="1"/>
  <c r="CD15" i="1"/>
  <c r="CD20" i="1"/>
  <c r="CD28" i="1"/>
  <c r="CD16" i="1"/>
  <c r="CD30" i="1"/>
  <c r="CD21" i="1"/>
  <c r="CJ725" i="1"/>
  <c r="CJ726" i="1"/>
  <c r="CJ733" i="1"/>
  <c r="CK728" i="1"/>
  <c r="CF715" i="1"/>
  <c r="CJ729" i="1"/>
  <c r="CK743" i="1"/>
  <c r="CJ744" i="1"/>
  <c r="CK742" i="1"/>
  <c r="CK725" i="1"/>
  <c r="CJ734" i="1"/>
  <c r="CJ740" i="1"/>
  <c r="CJ722" i="1"/>
  <c r="CJ741" i="1"/>
  <c r="CJ727" i="1"/>
  <c r="CJ731" i="1"/>
  <c r="CJ728" i="1"/>
  <c r="CJ745" i="1"/>
  <c r="CJ737" i="1"/>
  <c r="CJ736" i="1"/>
  <c r="CJ723" i="1"/>
  <c r="CJ735" i="1"/>
  <c r="CJ743" i="1"/>
  <c r="CJ724" i="1"/>
  <c r="CJ742" i="1"/>
  <c r="CJ732" i="1"/>
  <c r="CJ739" i="1"/>
  <c r="CJ730" i="1"/>
  <c r="AC39" i="5"/>
  <c r="AB39" i="5"/>
  <c r="CE343" i="1" l="1"/>
  <c r="CJ746" i="1"/>
  <c r="BW343" i="1"/>
  <c r="BP343" i="1"/>
  <c r="BU374" i="1"/>
  <c r="BJ648" i="1"/>
  <c r="BN631" i="1"/>
  <c r="BR652" i="1"/>
  <c r="BR638" i="1"/>
  <c r="BV652" i="1"/>
  <c r="BZ633" i="1"/>
  <c r="CD635" i="1"/>
  <c r="CH629" i="1"/>
  <c r="CH653" i="1" s="1"/>
  <c r="CH642" i="1"/>
  <c r="BN636" i="1"/>
  <c r="BN634" i="1"/>
  <c r="BV645" i="1"/>
  <c r="BV631" i="1"/>
  <c r="BZ652" i="1"/>
  <c r="CD647" i="1"/>
  <c r="CD633" i="1"/>
  <c r="CD653" i="1" s="1"/>
  <c r="CH646" i="1"/>
  <c r="BP281" i="1"/>
  <c r="BN639" i="1"/>
  <c r="BV650" i="1"/>
  <c r="BZ644" i="1"/>
  <c r="CH638" i="1"/>
  <c r="BV640" i="1"/>
  <c r="BR106" i="1"/>
  <c r="BM320" i="1"/>
  <c r="BK457" i="1"/>
  <c r="BR136" i="1"/>
  <c r="CH637" i="1"/>
  <c r="CH650" i="1"/>
  <c r="BU134" i="1"/>
  <c r="BU143" i="1"/>
  <c r="BU136" i="1"/>
  <c r="BY155" i="1"/>
  <c r="BY146" i="1"/>
  <c r="BY144" i="1"/>
  <c r="BY149" i="1"/>
  <c r="BY152" i="1"/>
  <c r="BY140" i="1"/>
  <c r="BY156" i="1"/>
  <c r="BY137" i="1"/>
  <c r="BY138" i="1"/>
  <c r="BY154" i="1"/>
  <c r="BY142" i="1"/>
  <c r="BY143" i="1"/>
  <c r="BY134" i="1"/>
  <c r="BY133" i="1"/>
  <c r="BY141" i="1"/>
  <c r="CF135" i="1"/>
  <c r="CF149" i="1"/>
  <c r="BV457" i="1"/>
  <c r="BV463" i="1"/>
  <c r="BV459" i="1"/>
  <c r="CD461" i="1"/>
  <c r="CD465" i="1"/>
  <c r="CD451" i="1"/>
  <c r="CG464" i="1"/>
  <c r="CG461" i="1"/>
  <c r="CG448" i="1"/>
  <c r="CG449" i="1"/>
  <c r="CH201" i="1"/>
  <c r="CH214" i="1"/>
  <c r="CH196" i="1"/>
  <c r="CH197" i="1"/>
  <c r="CH213" i="1"/>
  <c r="CH206" i="1"/>
  <c r="CH207" i="1"/>
  <c r="CH198" i="1"/>
  <c r="CH203" i="1"/>
  <c r="CH200" i="1"/>
  <c r="CH216" i="1"/>
  <c r="CH209" i="1"/>
  <c r="CH204" i="1"/>
  <c r="CH212" i="1"/>
  <c r="CH217" i="1"/>
  <c r="CH210" i="1"/>
  <c r="CH195" i="1"/>
  <c r="CH219" i="1" s="1"/>
  <c r="CH211" i="1"/>
  <c r="CH202" i="1"/>
  <c r="CD212" i="1"/>
  <c r="CD215" i="1"/>
  <c r="CD213" i="1"/>
  <c r="CD195" i="1"/>
  <c r="CD207" i="1"/>
  <c r="CD203" i="1"/>
  <c r="CD196" i="1"/>
  <c r="CD197" i="1"/>
  <c r="CD206" i="1"/>
  <c r="CD214" i="1"/>
  <c r="CD210" i="1"/>
  <c r="CD199" i="1"/>
  <c r="CD198" i="1"/>
  <c r="CD211" i="1"/>
  <c r="CD208" i="1"/>
  <c r="CD200" i="1"/>
  <c r="CD216" i="1"/>
  <c r="CD218" i="1"/>
  <c r="BN114" i="1"/>
  <c r="BN125" i="1"/>
  <c r="BN109" i="1"/>
  <c r="BN116" i="1"/>
  <c r="BM333" i="1"/>
  <c r="BM326" i="1"/>
  <c r="BM327" i="1"/>
  <c r="BM338" i="1"/>
  <c r="BM328" i="1"/>
  <c r="BM329" i="1"/>
  <c r="BM325" i="1"/>
  <c r="BM334" i="1"/>
  <c r="BM331" i="1"/>
  <c r="BM341" i="1"/>
  <c r="BM332" i="1"/>
  <c r="BM340" i="1"/>
  <c r="BM342" i="1"/>
  <c r="BM323" i="1"/>
  <c r="BM339" i="1"/>
  <c r="BM330" i="1"/>
  <c r="BM324" i="1"/>
  <c r="BY327" i="1"/>
  <c r="BY320" i="1"/>
  <c r="BQ412" i="1"/>
  <c r="BQ424" i="1"/>
  <c r="BK465" i="1"/>
  <c r="BK462" i="1"/>
  <c r="BK450" i="1"/>
  <c r="BK443" i="1"/>
  <c r="BK444" i="1"/>
  <c r="BK460" i="1"/>
  <c r="BK455" i="1"/>
  <c r="BK449" i="1"/>
  <c r="BK446" i="1"/>
  <c r="BK454" i="1"/>
  <c r="BK466" i="1"/>
  <c r="BK451" i="1"/>
  <c r="BK448" i="1"/>
  <c r="BK464" i="1"/>
  <c r="BK463" i="1"/>
  <c r="BK453" i="1"/>
  <c r="BK456" i="1"/>
  <c r="BK447" i="1"/>
  <c r="BK445" i="1"/>
  <c r="BK467" i="1" s="1"/>
  <c r="BK461" i="1"/>
  <c r="CH649" i="1"/>
  <c r="CH633" i="1"/>
  <c r="CH631" i="1"/>
  <c r="CH644" i="1"/>
  <c r="CH640" i="1"/>
  <c r="CH643" i="1"/>
  <c r="CH651" i="1"/>
  <c r="CH630" i="1"/>
  <c r="BV647" i="1"/>
  <c r="BV635" i="1"/>
  <c r="BV648" i="1"/>
  <c r="BV642" i="1"/>
  <c r="BV646" i="1"/>
  <c r="BV643" i="1"/>
  <c r="BV630" i="1"/>
  <c r="BV634" i="1"/>
  <c r="BJ639" i="1"/>
  <c r="BJ650" i="1"/>
  <c r="BJ644" i="1"/>
  <c r="BJ649" i="1"/>
  <c r="BJ629" i="1"/>
  <c r="BJ637" i="1"/>
  <c r="BJ652" i="1"/>
  <c r="BF909" i="1"/>
  <c r="BF940" i="1"/>
  <c r="BV121" i="1"/>
  <c r="BV117" i="1"/>
  <c r="BV124" i="1"/>
  <c r="BV109" i="1"/>
  <c r="BV106" i="1"/>
  <c r="CG110" i="1"/>
  <c r="CG119" i="1"/>
  <c r="CG105" i="1"/>
  <c r="BN147" i="1"/>
  <c r="BN149" i="1"/>
  <c r="BN143" i="1"/>
  <c r="BN145" i="1"/>
  <c r="BN139" i="1"/>
  <c r="BQ328" i="1"/>
  <c r="BQ322" i="1"/>
  <c r="CA355" i="1"/>
  <c r="CA371" i="1"/>
  <c r="BM418" i="1"/>
  <c r="BM432" i="1"/>
  <c r="BY428" i="1"/>
  <c r="BY419" i="1"/>
  <c r="BY433" i="1"/>
  <c r="BY423" i="1"/>
  <c r="CG432" i="1"/>
  <c r="CG416" i="1"/>
  <c r="CG424" i="1"/>
  <c r="CG434" i="1"/>
  <c r="CG426" i="1"/>
  <c r="CG435" i="1"/>
  <c r="BO462" i="1"/>
  <c r="BO456" i="1"/>
  <c r="BZ643" i="1"/>
  <c r="BZ641" i="1"/>
  <c r="BZ649" i="1"/>
  <c r="BZ638" i="1"/>
  <c r="BZ647" i="1"/>
  <c r="BZ631" i="1"/>
  <c r="BZ635" i="1"/>
  <c r="BZ653" i="1" s="1"/>
  <c r="BZ648" i="1"/>
  <c r="BR639" i="1"/>
  <c r="BR634" i="1"/>
  <c r="BR635" i="1"/>
  <c r="BR646" i="1"/>
  <c r="BR645" i="1"/>
  <c r="BR629" i="1"/>
  <c r="BR644" i="1"/>
  <c r="BR633" i="1"/>
  <c r="CG121" i="1"/>
  <c r="CG108" i="1"/>
  <c r="CG126" i="1" s="1"/>
  <c r="CG109" i="1"/>
  <c r="CG123" i="1"/>
  <c r="CG118" i="1"/>
  <c r="CC116" i="1"/>
  <c r="CC105" i="1"/>
  <c r="BR116" i="1"/>
  <c r="BR107" i="1"/>
  <c r="BR104" i="1"/>
  <c r="BN108" i="1"/>
  <c r="BN122" i="1"/>
  <c r="BN102" i="1"/>
  <c r="BN112" i="1"/>
  <c r="BR141" i="1"/>
  <c r="BN144" i="1"/>
  <c r="BK147" i="1"/>
  <c r="BK150" i="1"/>
  <c r="BK134" i="1"/>
  <c r="BK141" i="1"/>
  <c r="BK144" i="1"/>
  <c r="BN154" i="1"/>
  <c r="BN152" i="1"/>
  <c r="CH250" i="1"/>
  <c r="CI258" i="1"/>
  <c r="CI274" i="1"/>
  <c r="CI267" i="1"/>
  <c r="CI260" i="1"/>
  <c r="CI276" i="1"/>
  <c r="BK364" i="1"/>
  <c r="BS372" i="1"/>
  <c r="BW352" i="1"/>
  <c r="CA360" i="1"/>
  <c r="CI372" i="1"/>
  <c r="CI360" i="1"/>
  <c r="CI359" i="1"/>
  <c r="CI361" i="1"/>
  <c r="CE359" i="1"/>
  <c r="CE358" i="1"/>
  <c r="CE360" i="1"/>
  <c r="CA358" i="1"/>
  <c r="CA365" i="1"/>
  <c r="CA359" i="1"/>
  <c r="BW361" i="1"/>
  <c r="BW364" i="1"/>
  <c r="BW358" i="1"/>
  <c r="BS363" i="1"/>
  <c r="BO359" i="1"/>
  <c r="BO360" i="1"/>
  <c r="BK361" i="1"/>
  <c r="BO370" i="1"/>
  <c r="CE366" i="1"/>
  <c r="BJ646" i="1"/>
  <c r="BJ636" i="1"/>
  <c r="BN642" i="1"/>
  <c r="BR631" i="1"/>
  <c r="BV633" i="1"/>
  <c r="BZ650" i="1"/>
  <c r="BZ640" i="1"/>
  <c r="CD646" i="1"/>
  <c r="CH635" i="1"/>
  <c r="BJ635" i="1"/>
  <c r="BJ633" i="1"/>
  <c r="BN646" i="1"/>
  <c r="BR648" i="1"/>
  <c r="BR630" i="1"/>
  <c r="BR653" i="1" s="1"/>
  <c r="BV651" i="1"/>
  <c r="BZ646" i="1"/>
  <c r="BZ632" i="1"/>
  <c r="CD645" i="1"/>
  <c r="CH648" i="1"/>
  <c r="CH634" i="1"/>
  <c r="BJ638" i="1"/>
  <c r="BR649" i="1"/>
  <c r="BZ651" i="1"/>
  <c r="BN142" i="1"/>
  <c r="CD202" i="1"/>
  <c r="CD204" i="1"/>
  <c r="CH218" i="1"/>
  <c r="BJ643" i="1"/>
  <c r="BM319" i="1"/>
  <c r="BS449" i="1"/>
  <c r="BO443" i="1"/>
  <c r="BS448" i="1"/>
  <c r="BY150" i="1"/>
  <c r="BY135" i="1"/>
  <c r="BR647" i="1"/>
  <c r="BY136" i="1"/>
  <c r="BN140" i="1"/>
  <c r="BR17" i="1"/>
  <c r="BR18" i="1"/>
  <c r="BR22" i="1"/>
  <c r="BR25" i="1"/>
  <c r="BR20" i="1"/>
  <c r="BR23" i="1"/>
  <c r="BR29" i="1"/>
  <c r="BR12" i="1"/>
  <c r="BR9" i="1"/>
  <c r="BR33" i="1" s="1"/>
  <c r="BR28" i="1"/>
  <c r="BR30" i="1"/>
  <c r="BR15" i="1"/>
  <c r="BR13" i="1"/>
  <c r="BR31" i="1"/>
  <c r="BV12" i="1"/>
  <c r="BV24" i="1"/>
  <c r="BV30" i="1"/>
  <c r="BV29" i="1"/>
  <c r="BZ20" i="1"/>
  <c r="BZ21" i="1"/>
  <c r="BZ29" i="1"/>
  <c r="BZ12" i="1"/>
  <c r="BZ15" i="1"/>
  <c r="BZ28" i="1"/>
  <c r="BZ24" i="1"/>
  <c r="BZ13" i="1"/>
  <c r="BZ27" i="1"/>
  <c r="BZ22" i="1"/>
  <c r="BZ10" i="1"/>
  <c r="BZ33" i="1" s="1"/>
  <c r="BZ9" i="1"/>
  <c r="BZ17" i="1"/>
  <c r="BZ11" i="1"/>
  <c r="BZ18" i="1"/>
  <c r="BZ31" i="1"/>
  <c r="BZ14" i="1"/>
  <c r="BZ19" i="1"/>
  <c r="BZ30" i="1"/>
  <c r="CD26" i="1"/>
  <c r="CD18" i="1"/>
  <c r="CD31" i="1"/>
  <c r="CD29" i="1"/>
  <c r="CD19" i="1"/>
  <c r="CD25" i="1"/>
  <c r="CD10" i="1"/>
  <c r="CD13" i="1"/>
  <c r="CD14" i="1"/>
  <c r="CD11" i="1"/>
  <c r="CD17" i="1"/>
  <c r="CH13" i="1"/>
  <c r="CH9" i="1"/>
  <c r="CH11" i="1"/>
  <c r="CH30" i="1"/>
  <c r="CH16" i="1"/>
  <c r="CH17" i="1"/>
  <c r="CH32" i="1"/>
  <c r="CH20" i="1"/>
  <c r="CH22" i="1"/>
  <c r="CH31" i="1"/>
  <c r="CH21" i="1"/>
  <c r="CH28" i="1"/>
  <c r="CH15" i="1"/>
  <c r="CH10" i="1"/>
  <c r="BP56" i="1"/>
  <c r="BP54" i="1"/>
  <c r="BT44" i="1"/>
  <c r="BT48" i="1"/>
  <c r="BX41" i="1"/>
  <c r="BX54" i="1"/>
  <c r="BX46" i="1"/>
  <c r="BX60" i="1"/>
  <c r="BX55" i="1"/>
  <c r="BX47" i="1"/>
  <c r="BN84" i="1"/>
  <c r="BN77" i="1"/>
  <c r="BN82" i="1"/>
  <c r="BR80" i="1"/>
  <c r="BR72" i="1"/>
  <c r="BV93" i="1"/>
  <c r="BV83" i="1"/>
  <c r="BZ92" i="1"/>
  <c r="BZ81" i="1"/>
  <c r="CD89" i="1"/>
  <c r="CD81" i="1"/>
  <c r="CD79" i="1"/>
  <c r="CD74" i="1"/>
  <c r="CD84" i="1"/>
  <c r="BK121" i="1"/>
  <c r="BK105" i="1"/>
  <c r="BU272" i="1"/>
  <c r="BU280" i="1"/>
  <c r="BU267" i="1"/>
  <c r="BU271" i="1"/>
  <c r="BU274" i="1"/>
  <c r="BU276" i="1"/>
  <c r="BU278" i="1"/>
  <c r="BU258" i="1"/>
  <c r="BY267" i="1"/>
  <c r="BY277" i="1"/>
  <c r="BY275" i="1"/>
  <c r="BY258" i="1"/>
  <c r="BY278" i="1"/>
  <c r="BY264" i="1"/>
  <c r="BY262" i="1"/>
  <c r="BY268" i="1"/>
  <c r="BY276" i="1"/>
  <c r="BY271" i="1"/>
  <c r="BY260" i="1"/>
  <c r="BY259" i="1"/>
  <c r="CB266" i="1"/>
  <c r="CB263" i="1"/>
  <c r="CB267" i="1"/>
  <c r="CB276" i="1"/>
  <c r="CB271" i="1"/>
  <c r="CB278" i="1"/>
  <c r="CB262" i="1"/>
  <c r="CB274" i="1"/>
  <c r="CB260" i="1"/>
  <c r="CB280" i="1"/>
  <c r="CB264" i="1"/>
  <c r="CB275" i="1"/>
  <c r="CB259" i="1"/>
  <c r="CB281" i="1" s="1"/>
  <c r="CB265" i="1"/>
  <c r="CB270" i="1"/>
  <c r="CB277" i="1"/>
  <c r="CB261" i="1"/>
  <c r="CF258" i="1"/>
  <c r="CF259" i="1"/>
  <c r="CF265" i="1"/>
  <c r="CF280" i="1"/>
  <c r="CF264" i="1"/>
  <c r="CF271" i="1"/>
  <c r="CF266" i="1"/>
  <c r="CF262" i="1"/>
  <c r="CF269" i="1"/>
  <c r="CF272" i="1"/>
  <c r="CF261" i="1"/>
  <c r="CF275" i="1"/>
  <c r="CF257" i="1"/>
  <c r="CF260" i="1"/>
  <c r="CF267" i="1"/>
  <c r="CF274" i="1"/>
  <c r="BR641" i="1"/>
  <c r="BV474" i="1"/>
  <c r="BV490" i="1"/>
  <c r="BZ487" i="1"/>
  <c r="BZ484" i="1"/>
  <c r="CD667" i="1"/>
  <c r="CD683" i="1"/>
  <c r="CF855" i="1"/>
  <c r="CF852" i="1"/>
  <c r="BG940" i="1"/>
  <c r="BG909" i="1"/>
  <c r="BS944" i="1"/>
  <c r="BS961" i="1"/>
  <c r="BS960" i="1"/>
  <c r="BR121" i="1"/>
  <c r="BR117" i="1"/>
  <c r="BR105" i="1"/>
  <c r="BR108" i="1"/>
  <c r="BR112" i="1"/>
  <c r="BR122" i="1"/>
  <c r="BR145" i="1"/>
  <c r="BR140" i="1"/>
  <c r="BU325" i="1"/>
  <c r="BU335" i="1"/>
  <c r="BU332" i="1"/>
  <c r="CC330" i="1"/>
  <c r="CC324" i="1"/>
  <c r="CC319" i="1"/>
  <c r="CC429" i="1"/>
  <c r="CC433" i="1"/>
  <c r="CC419" i="1"/>
  <c r="CC430" i="1"/>
  <c r="CC425" i="1"/>
  <c r="BS462" i="1"/>
  <c r="BS454" i="1"/>
  <c r="BS456" i="1"/>
  <c r="BS451" i="1"/>
  <c r="BS457" i="1"/>
  <c r="BS447" i="1"/>
  <c r="BS444" i="1"/>
  <c r="BS460" i="1"/>
  <c r="BS459" i="1"/>
  <c r="BS445" i="1"/>
  <c r="BS461" i="1"/>
  <c r="BS466" i="1"/>
  <c r="BS463" i="1"/>
  <c r="BS452" i="1"/>
  <c r="BS443" i="1"/>
  <c r="BS453" i="1"/>
  <c r="CD644" i="1"/>
  <c r="CD636" i="1"/>
  <c r="CD649" i="1"/>
  <c r="CD648" i="1"/>
  <c r="CD629" i="1"/>
  <c r="CD650" i="1"/>
  <c r="CD632" i="1"/>
  <c r="CD630" i="1"/>
  <c r="CD652" i="1"/>
  <c r="CD642" i="1"/>
  <c r="BN640" i="1"/>
  <c r="BN651" i="1"/>
  <c r="BN632" i="1"/>
  <c r="BN630" i="1"/>
  <c r="BN653" i="1" s="1"/>
  <c r="BN648" i="1"/>
  <c r="BN644" i="1"/>
  <c r="BN637" i="1"/>
  <c r="BN650" i="1"/>
  <c r="BN635" i="1"/>
  <c r="CG103" i="1"/>
  <c r="CG106" i="1"/>
  <c r="CG125" i="1"/>
  <c r="CG116" i="1"/>
  <c r="CG111" i="1"/>
  <c r="CC125" i="1"/>
  <c r="CC119" i="1"/>
  <c r="BR109" i="1"/>
  <c r="BR123" i="1"/>
  <c r="BR120" i="1"/>
  <c r="BR111" i="1"/>
  <c r="BN124" i="1"/>
  <c r="BN111" i="1"/>
  <c r="BN118" i="1"/>
  <c r="BN105" i="1"/>
  <c r="BR146" i="1"/>
  <c r="BR142" i="1"/>
  <c r="BN155" i="1"/>
  <c r="BN141" i="1"/>
  <c r="BK143" i="1"/>
  <c r="BK146" i="1"/>
  <c r="BK153" i="1"/>
  <c r="BK137" i="1"/>
  <c r="BK157" i="1" s="1"/>
  <c r="BK140" i="1"/>
  <c r="BN153" i="1"/>
  <c r="BN134" i="1"/>
  <c r="CI277" i="1"/>
  <c r="CI262" i="1"/>
  <c r="CI278" i="1"/>
  <c r="CI271" i="1"/>
  <c r="CI264" i="1"/>
  <c r="CI280" i="1"/>
  <c r="BO371" i="1"/>
  <c r="BS351" i="1"/>
  <c r="BW359" i="1"/>
  <c r="CE371" i="1"/>
  <c r="CI355" i="1"/>
  <c r="CI370" i="1"/>
  <c r="CI353" i="1"/>
  <c r="CI366" i="1"/>
  <c r="CE369" i="1"/>
  <c r="CE352" i="1"/>
  <c r="CA368" i="1"/>
  <c r="CA351" i="1"/>
  <c r="CA372" i="1"/>
  <c r="BW367" i="1"/>
  <c r="BW350" i="1"/>
  <c r="BW371" i="1"/>
  <c r="BS359" i="1"/>
  <c r="BO357" i="1"/>
  <c r="BK365" i="1"/>
  <c r="BV447" i="1"/>
  <c r="CD449" i="1"/>
  <c r="CD447" i="1"/>
  <c r="CD467" i="1" s="1"/>
  <c r="CD462" i="1"/>
  <c r="CD457" i="1"/>
  <c r="BV445" i="1"/>
  <c r="BV460" i="1"/>
  <c r="BV455" i="1"/>
  <c r="BV467" i="1" s="1"/>
  <c r="CG462" i="1"/>
  <c r="CG456" i="1"/>
  <c r="CG451" i="1"/>
  <c r="BZ450" i="1"/>
  <c r="BV443" i="1"/>
  <c r="CD456" i="1"/>
  <c r="BS498" i="1"/>
  <c r="BJ630" i="1"/>
  <c r="BJ653" i="1" s="1"/>
  <c r="BN647" i="1"/>
  <c r="BN629" i="1"/>
  <c r="BR651" i="1"/>
  <c r="BV632" i="1"/>
  <c r="BZ634" i="1"/>
  <c r="CD651" i="1"/>
  <c r="CD641" i="1"/>
  <c r="CH647" i="1"/>
  <c r="BJ642" i="1"/>
  <c r="BN652" i="1"/>
  <c r="BN641" i="1"/>
  <c r="BR632" i="1"/>
  <c r="BV638" i="1"/>
  <c r="BV644" i="1"/>
  <c r="BZ630" i="1"/>
  <c r="CD640" i="1"/>
  <c r="CD638" i="1"/>
  <c r="CH632" i="1"/>
  <c r="BJ632" i="1"/>
  <c r="BR642" i="1"/>
  <c r="BZ642" i="1"/>
  <c r="CH652" i="1"/>
  <c r="BR16" i="1"/>
  <c r="CH19" i="1"/>
  <c r="CD23" i="1"/>
  <c r="BR27" i="1"/>
  <c r="BN137" i="1"/>
  <c r="CD209" i="1"/>
  <c r="CD217" i="1"/>
  <c r="CH208" i="1"/>
  <c r="CH205" i="1"/>
  <c r="BY257" i="1"/>
  <c r="CB257" i="1"/>
  <c r="CF273" i="1"/>
  <c r="CG466" i="1"/>
  <c r="BN645" i="1"/>
  <c r="BX40" i="1"/>
  <c r="CD88" i="1"/>
  <c r="BR115" i="1"/>
  <c r="CC413" i="1"/>
  <c r="BY426" i="1"/>
  <c r="CG412" i="1"/>
  <c r="CG446" i="1"/>
  <c r="BY139" i="1"/>
  <c r="BV636" i="1"/>
  <c r="BR640" i="1"/>
  <c r="BZ629" i="1"/>
  <c r="BJ634" i="1"/>
  <c r="BY427" i="1"/>
  <c r="BK28" i="1"/>
  <c r="BK25" i="1"/>
  <c r="BK9" i="1"/>
  <c r="BO29" i="1"/>
  <c r="BO20" i="1"/>
  <c r="CI149" i="1"/>
  <c r="CI144" i="1"/>
  <c r="CI157" i="1" s="1"/>
  <c r="BP178" i="1"/>
  <c r="BP179" i="1"/>
  <c r="BP170" i="1"/>
  <c r="BP171" i="1"/>
  <c r="BP187" i="1"/>
  <c r="BP186" i="1"/>
  <c r="BT170" i="1"/>
  <c r="BT186" i="1"/>
  <c r="CE187" i="1"/>
  <c r="CE167" i="1"/>
  <c r="CE175" i="1"/>
  <c r="CE183" i="1"/>
  <c r="CE173" i="1"/>
  <c r="CE170" i="1"/>
  <c r="CE185" i="1"/>
  <c r="CE182" i="1"/>
  <c r="CE168" i="1"/>
  <c r="CE186" i="1"/>
  <c r="CE178" i="1"/>
  <c r="CE181" i="1"/>
  <c r="CE166" i="1"/>
  <c r="CE174" i="1"/>
  <c r="CE164" i="1"/>
  <c r="CE177" i="1"/>
  <c r="CE188" i="1" s="1"/>
  <c r="CE169" i="1"/>
  <c r="CI187" i="1"/>
  <c r="CI177" i="1"/>
  <c r="BM242" i="1"/>
  <c r="BM244" i="1"/>
  <c r="BM227" i="1"/>
  <c r="BM230" i="1"/>
  <c r="BM231" i="1"/>
  <c r="BT239" i="1"/>
  <c r="BT246" i="1"/>
  <c r="BT241" i="1"/>
  <c r="BX236" i="1"/>
  <c r="BX247" i="1"/>
  <c r="BX231" i="1"/>
  <c r="BX238" i="1"/>
  <c r="BX249" i="1"/>
  <c r="BX233" i="1"/>
  <c r="BX232" i="1"/>
  <c r="BX243" i="1"/>
  <c r="BX227" i="1"/>
  <c r="BX234" i="1"/>
  <c r="BX245" i="1"/>
  <c r="BX229" i="1"/>
  <c r="BX228" i="1"/>
  <c r="BX248" i="1"/>
  <c r="BX235" i="1"/>
  <c r="BX242" i="1"/>
  <c r="BX226" i="1"/>
  <c r="BX250" i="1" s="1"/>
  <c r="BX237" i="1"/>
  <c r="BX240" i="1"/>
  <c r="CB244" i="1"/>
  <c r="CB239" i="1"/>
  <c r="CB246" i="1"/>
  <c r="CB230" i="1"/>
  <c r="CB241" i="1"/>
  <c r="CB236" i="1"/>
  <c r="CB235" i="1"/>
  <c r="CB242" i="1"/>
  <c r="CB226" i="1"/>
  <c r="CB237" i="1"/>
  <c r="CB232" i="1"/>
  <c r="CB243" i="1"/>
  <c r="CB227" i="1"/>
  <c r="CB234" i="1"/>
  <c r="CB245" i="1"/>
  <c r="CB229" i="1"/>
  <c r="CB240" i="1"/>
  <c r="CF241" i="1"/>
  <c r="CF231" i="1"/>
  <c r="BJ268" i="1"/>
  <c r="BJ267" i="1"/>
  <c r="BJ261" i="1"/>
  <c r="BJ279" i="1"/>
  <c r="BJ278" i="1"/>
  <c r="BJ257" i="1"/>
  <c r="BJ275" i="1"/>
  <c r="BJ277" i="1"/>
  <c r="BJ272" i="1"/>
  <c r="BJ271" i="1"/>
  <c r="BJ273" i="1"/>
  <c r="BJ274" i="1"/>
  <c r="BJ260" i="1"/>
  <c r="BJ276" i="1"/>
  <c r="BJ263" i="1"/>
  <c r="BJ262" i="1"/>
  <c r="BJ280" i="1"/>
  <c r="BJ259" i="1"/>
  <c r="BN272" i="1"/>
  <c r="BN278" i="1"/>
  <c r="BN261" i="1"/>
  <c r="BN269" i="1"/>
  <c r="BN270" i="1"/>
  <c r="BN260" i="1"/>
  <c r="BR266" i="1"/>
  <c r="BR276" i="1"/>
  <c r="BR267" i="1"/>
  <c r="BR277" i="1"/>
  <c r="BR264" i="1"/>
  <c r="BR257" i="1"/>
  <c r="BR258" i="1"/>
  <c r="BR274" i="1"/>
  <c r="BR280" i="1"/>
  <c r="BR273" i="1"/>
  <c r="BR261" i="1"/>
  <c r="BR259" i="1"/>
  <c r="CA209" i="1"/>
  <c r="CA202" i="1"/>
  <c r="CA196" i="1"/>
  <c r="CA216" i="1"/>
  <c r="CA206" i="1"/>
  <c r="CA203" i="1"/>
  <c r="BW210" i="1"/>
  <c r="BW195" i="1"/>
  <c r="BW197" i="1"/>
  <c r="BW204" i="1"/>
  <c r="BW196" i="1"/>
  <c r="BW215" i="1"/>
  <c r="BW198" i="1"/>
  <c r="BW199" i="1"/>
  <c r="BW201" i="1"/>
  <c r="BW203" i="1"/>
  <c r="BW213" i="1"/>
  <c r="BS200" i="1"/>
  <c r="BS207" i="1"/>
  <c r="BS209" i="1"/>
  <c r="BS214" i="1"/>
  <c r="BS204" i="1"/>
  <c r="BS211" i="1"/>
  <c r="BO215" i="1"/>
  <c r="BO201" i="1"/>
  <c r="BO197" i="1"/>
  <c r="BO211" i="1"/>
  <c r="BO217" i="1"/>
  <c r="BO214" i="1"/>
  <c r="BO205" i="1"/>
  <c r="BO208" i="1"/>
  <c r="BO206" i="1"/>
  <c r="BO198" i="1"/>
  <c r="BK217" i="1"/>
  <c r="BK203" i="1"/>
  <c r="BK204" i="1"/>
  <c r="BK216" i="1"/>
  <c r="BK214" i="1"/>
  <c r="CH403" i="1"/>
  <c r="CH393" i="1"/>
  <c r="CH402" i="1"/>
  <c r="CH404" i="1"/>
  <c r="BT963" i="1"/>
  <c r="BX963" i="1"/>
  <c r="BP963" i="1"/>
  <c r="BL963" i="1"/>
  <c r="BS281" i="1"/>
  <c r="BG910" i="1"/>
  <c r="BG941" i="1"/>
  <c r="AB33" i="1"/>
  <c r="BF910" i="1"/>
  <c r="BF941" i="1"/>
  <c r="CA249" i="1"/>
  <c r="BM444" i="1"/>
  <c r="CI416" i="1"/>
  <c r="BS414" i="1"/>
  <c r="CE326" i="1"/>
  <c r="BM266" i="1"/>
  <c r="CE241" i="1"/>
  <c r="CE250" i="1" s="1"/>
  <c r="CC204" i="1"/>
  <c r="BG939" i="1"/>
  <c r="BG908" i="1"/>
  <c r="BF939" i="1"/>
  <c r="BF908" i="1"/>
  <c r="BX312" i="1"/>
  <c r="AB901" i="1"/>
  <c r="BS640" i="1"/>
  <c r="BS635" i="1"/>
  <c r="BS644" i="1"/>
  <c r="BS646" i="1"/>
  <c r="BO650" i="1"/>
  <c r="BS634" i="1"/>
  <c r="BW642" i="1"/>
  <c r="CE631" i="1"/>
  <c r="CI630" i="1"/>
  <c r="BK631" i="1"/>
  <c r="CA635" i="1"/>
  <c r="CI647" i="1"/>
  <c r="CI633" i="1"/>
  <c r="CI648" i="1"/>
  <c r="CI643" i="1"/>
  <c r="CE640" i="1"/>
  <c r="CE651" i="1"/>
  <c r="CE646" i="1"/>
  <c r="CA631" i="1"/>
  <c r="CA646" i="1"/>
  <c r="CA641" i="1"/>
  <c r="BW630" i="1"/>
  <c r="BW645" i="1"/>
  <c r="BW644" i="1"/>
  <c r="BS629" i="1"/>
  <c r="BS648" i="1"/>
  <c r="BS643" i="1"/>
  <c r="BO636" i="1"/>
  <c r="BO647" i="1"/>
  <c r="BO642" i="1"/>
  <c r="BK635" i="1"/>
  <c r="BK646" i="1"/>
  <c r="BK641" i="1"/>
  <c r="BK644" i="1"/>
  <c r="BS638" i="1"/>
  <c r="CA640" i="1"/>
  <c r="CI642" i="1"/>
  <c r="BO645" i="1"/>
  <c r="CI635" i="1"/>
  <c r="BK11" i="1"/>
  <c r="BK31" i="1"/>
  <c r="BK20" i="1"/>
  <c r="BK18" i="1"/>
  <c r="BK29" i="1"/>
  <c r="BK26" i="1"/>
  <c r="BK23" i="1"/>
  <c r="BK22" i="1"/>
  <c r="BK24" i="1"/>
  <c r="BK14" i="1"/>
  <c r="BK21" i="1"/>
  <c r="BK27" i="1"/>
  <c r="BK400" i="1"/>
  <c r="BK382" i="1"/>
  <c r="BO392" i="1"/>
  <c r="BO400" i="1"/>
  <c r="BS384" i="1"/>
  <c r="BS388" i="1"/>
  <c r="BZ401" i="1"/>
  <c r="BZ391" i="1"/>
  <c r="BZ400" i="1"/>
  <c r="BZ387" i="1"/>
  <c r="BZ405" i="1" s="1"/>
  <c r="BZ390" i="1"/>
  <c r="BZ404" i="1"/>
  <c r="BZ395" i="1"/>
  <c r="BZ396" i="1"/>
  <c r="BZ385" i="1"/>
  <c r="BZ386" i="1"/>
  <c r="BZ384" i="1"/>
  <c r="BZ397" i="1"/>
  <c r="BZ383" i="1"/>
  <c r="BZ388" i="1"/>
  <c r="CD386" i="1"/>
  <c r="CD399" i="1"/>
  <c r="CD400" i="1"/>
  <c r="CD382" i="1"/>
  <c r="CD404" i="1"/>
  <c r="CD383" i="1"/>
  <c r="CD390" i="1"/>
  <c r="CD395" i="1"/>
  <c r="CD389" i="1"/>
  <c r="CD394" i="1"/>
  <c r="CD403" i="1"/>
  <c r="CC291" i="1"/>
  <c r="CC308" i="1"/>
  <c r="BY303" i="1"/>
  <c r="BY293" i="1"/>
  <c r="BU290" i="1"/>
  <c r="BU292" i="1"/>
  <c r="BU295" i="1"/>
  <c r="BU311" i="1"/>
  <c r="BU308" i="1"/>
  <c r="BQ300" i="1"/>
  <c r="BQ298" i="1"/>
  <c r="BM290" i="1"/>
  <c r="BM295" i="1"/>
  <c r="BJ483" i="1"/>
  <c r="BJ484" i="1"/>
  <c r="BJ482" i="1"/>
  <c r="BN486" i="1"/>
  <c r="BN492" i="1"/>
  <c r="BN479" i="1"/>
  <c r="BN490" i="1"/>
  <c r="BN476" i="1"/>
  <c r="BR483" i="1"/>
  <c r="BR477" i="1"/>
  <c r="BR484" i="1"/>
  <c r="BV475" i="1"/>
  <c r="BV485" i="1"/>
  <c r="BV492" i="1"/>
  <c r="BZ483" i="1"/>
  <c r="BZ493" i="1"/>
  <c r="BZ477" i="1"/>
  <c r="CD491" i="1"/>
  <c r="CD474" i="1"/>
  <c r="CD496" i="1"/>
  <c r="CD487" i="1"/>
  <c r="CH482" i="1"/>
  <c r="CH496" i="1"/>
  <c r="CH479" i="1"/>
  <c r="CH480" i="1"/>
  <c r="CH485" i="1"/>
  <c r="BK512" i="1"/>
  <c r="BK525" i="1"/>
  <c r="BO524" i="1"/>
  <c r="BO523" i="1"/>
  <c r="BS523" i="1"/>
  <c r="BS508" i="1"/>
  <c r="BW515" i="1"/>
  <c r="BW522" i="1"/>
  <c r="CA525" i="1"/>
  <c r="CA519" i="1"/>
  <c r="CI523" i="1"/>
  <c r="CI505" i="1"/>
  <c r="CI522" i="1"/>
  <c r="BL558" i="1"/>
  <c r="BL541" i="1"/>
  <c r="BL548" i="1"/>
  <c r="BL553" i="1"/>
  <c r="BP547" i="1"/>
  <c r="BP545" i="1"/>
  <c r="CB555" i="1"/>
  <c r="CB557" i="1"/>
  <c r="BQ569" i="1"/>
  <c r="BQ586" i="1"/>
  <c r="BY588" i="1"/>
  <c r="BY567" i="1"/>
  <c r="BN611" i="1"/>
  <c r="BN599" i="1"/>
  <c r="BN605" i="1"/>
  <c r="BR612" i="1"/>
  <c r="BR611" i="1"/>
  <c r="BV616" i="1"/>
  <c r="BV615" i="1"/>
  <c r="BV613" i="1"/>
  <c r="BV612" i="1"/>
  <c r="BZ619" i="1"/>
  <c r="BZ615" i="1"/>
  <c r="BZ613" i="1"/>
  <c r="CD599" i="1"/>
  <c r="CD616" i="1"/>
  <c r="CH603" i="1"/>
  <c r="CH601" i="1"/>
  <c r="CH600" i="1"/>
  <c r="CH599" i="1"/>
  <c r="CH621" i="1"/>
  <c r="BJ662" i="1"/>
  <c r="BJ675" i="1"/>
  <c r="BJ683" i="1"/>
  <c r="BJ663" i="1"/>
  <c r="BR682" i="1"/>
  <c r="BR673" i="1"/>
  <c r="BV665" i="1"/>
  <c r="BV666" i="1"/>
  <c r="BV664" i="1"/>
  <c r="BV667" i="1"/>
  <c r="BZ681" i="1"/>
  <c r="BZ672" i="1"/>
  <c r="BZ673" i="1"/>
  <c r="BZ674" i="1"/>
  <c r="CH683" i="1"/>
  <c r="CH676" i="1"/>
  <c r="CH662" i="1"/>
  <c r="BK705" i="1"/>
  <c r="BK704" i="1"/>
  <c r="BO714" i="1"/>
  <c r="BO704" i="1"/>
  <c r="BS714" i="1"/>
  <c r="BS702" i="1"/>
  <c r="BS701" i="1"/>
  <c r="BW707" i="1"/>
  <c r="BW702" i="1"/>
  <c r="BW695" i="1"/>
  <c r="CA710" i="1"/>
  <c r="CA705" i="1"/>
  <c r="CA701" i="1"/>
  <c r="BL723" i="1"/>
  <c r="BL733" i="1"/>
  <c r="BL735" i="1"/>
  <c r="BP726" i="1"/>
  <c r="BP745" i="1"/>
  <c r="BP730" i="1"/>
  <c r="BP723" i="1"/>
  <c r="BT725" i="1"/>
  <c r="BT729" i="1"/>
  <c r="BT745" i="1"/>
  <c r="BT735" i="1"/>
  <c r="BX727" i="1"/>
  <c r="BX732" i="1"/>
  <c r="BX743" i="1"/>
  <c r="BX738" i="1"/>
  <c r="CB726" i="1"/>
  <c r="CB723" i="1"/>
  <c r="CB736" i="1"/>
  <c r="CF734" i="1"/>
  <c r="CF731" i="1"/>
  <c r="CF740" i="1"/>
  <c r="CF723" i="1"/>
  <c r="BN776" i="1"/>
  <c r="BN770" i="1"/>
  <c r="BN754" i="1"/>
  <c r="BV776" i="1"/>
  <c r="BV762" i="1"/>
  <c r="BV766" i="1"/>
  <c r="BZ776" i="1"/>
  <c r="BZ754" i="1"/>
  <c r="BZ770" i="1"/>
  <c r="CD776" i="1"/>
  <c r="CD757" i="1"/>
  <c r="CD773" i="1"/>
  <c r="CH776" i="1"/>
  <c r="CH762" i="1"/>
  <c r="CH774" i="1"/>
  <c r="CH766" i="1"/>
  <c r="BL791" i="1"/>
  <c r="BL803" i="1"/>
  <c r="BL802" i="1"/>
  <c r="BL788" i="1"/>
  <c r="BL798" i="1"/>
  <c r="BL785" i="1"/>
  <c r="BP795" i="1"/>
  <c r="BP792" i="1"/>
  <c r="BP803" i="1"/>
  <c r="BT791" i="1"/>
  <c r="BT793" i="1"/>
  <c r="BT805" i="1"/>
  <c r="BX807" i="1"/>
  <c r="BX787" i="1"/>
  <c r="BX795" i="1"/>
  <c r="BX806" i="1"/>
  <c r="CB799" i="1"/>
  <c r="CB801" i="1"/>
  <c r="CB794" i="1"/>
  <c r="CF789" i="1"/>
  <c r="CF807" i="1"/>
  <c r="CF784" i="1"/>
  <c r="CF793" i="1"/>
  <c r="BJ827" i="1"/>
  <c r="BJ815" i="1"/>
  <c r="BN823" i="1"/>
  <c r="BN815" i="1"/>
  <c r="BN835" i="1"/>
  <c r="BR827" i="1"/>
  <c r="BR829" i="1"/>
  <c r="BV821" i="1"/>
  <c r="BV837" i="1"/>
  <c r="BL857" i="1"/>
  <c r="BL865" i="1"/>
  <c r="BL862" i="1"/>
  <c r="BP852" i="1"/>
  <c r="BP862" i="1"/>
  <c r="BP846" i="1"/>
  <c r="BP850" i="1"/>
  <c r="BT856" i="1"/>
  <c r="BT855" i="1"/>
  <c r="BT865" i="1"/>
  <c r="BX862" i="1"/>
  <c r="BX855" i="1"/>
  <c r="BX864" i="1"/>
  <c r="CB868" i="1"/>
  <c r="CB859" i="1"/>
  <c r="BM883" i="1"/>
  <c r="BM896" i="1"/>
  <c r="BM882" i="1"/>
  <c r="BM897" i="1"/>
  <c r="BM888" i="1"/>
  <c r="BQ885" i="1"/>
  <c r="BQ895" i="1"/>
  <c r="BQ882" i="1"/>
  <c r="BQ899" i="1"/>
  <c r="BQ879" i="1"/>
  <c r="BQ897" i="1"/>
  <c r="BU899" i="1"/>
  <c r="BU896" i="1"/>
  <c r="BU878" i="1"/>
  <c r="BU885" i="1"/>
  <c r="BU887" i="1"/>
  <c r="BY885" i="1"/>
  <c r="BY887" i="1"/>
  <c r="BY882" i="1"/>
  <c r="CC887" i="1"/>
  <c r="CC889" i="1"/>
  <c r="CC885" i="1"/>
  <c r="CC899" i="1"/>
  <c r="CC879" i="1"/>
  <c r="CC896" i="1"/>
  <c r="CG894" i="1"/>
  <c r="CG883" i="1"/>
  <c r="CG879" i="1"/>
  <c r="BK910" i="1"/>
  <c r="BK925" i="1"/>
  <c r="BK930" i="1"/>
  <c r="BK914" i="1"/>
  <c r="BK919" i="1"/>
  <c r="BO917" i="1"/>
  <c r="BO930" i="1"/>
  <c r="BO919" i="1"/>
  <c r="BO914" i="1"/>
  <c r="BO931" i="1"/>
  <c r="BO912" i="1"/>
  <c r="BS928" i="1"/>
  <c r="BS916" i="1"/>
  <c r="BS913" i="1"/>
  <c r="BS910" i="1"/>
  <c r="BW929" i="1"/>
  <c r="BW915" i="1"/>
  <c r="BW918" i="1"/>
  <c r="BW926" i="1"/>
  <c r="BW912" i="1"/>
  <c r="BW924" i="1"/>
  <c r="BW921" i="1"/>
  <c r="CA914" i="1"/>
  <c r="CA919" i="1"/>
  <c r="CA927" i="1"/>
  <c r="CA931" i="1"/>
  <c r="CE914" i="1"/>
  <c r="CE910" i="1"/>
  <c r="CE924" i="1"/>
  <c r="CE919" i="1"/>
  <c r="CE925" i="1"/>
  <c r="CE918" i="1"/>
  <c r="CE921" i="1"/>
  <c r="CI923" i="1"/>
  <c r="CI929" i="1"/>
  <c r="CI918" i="1"/>
  <c r="CI925" i="1"/>
  <c r="CI910" i="1"/>
  <c r="BK946" i="1"/>
  <c r="BK952" i="1"/>
  <c r="BK956" i="1"/>
  <c r="BK943" i="1"/>
  <c r="BK944" i="1"/>
  <c r="BK949" i="1"/>
  <c r="BK942" i="1"/>
  <c r="BK962" i="1"/>
  <c r="BK960" i="1"/>
  <c r="BK940" i="1"/>
  <c r="BK939" i="1"/>
  <c r="BK948" i="1"/>
  <c r="BO943" i="1"/>
  <c r="BO957" i="1"/>
  <c r="BO950" i="1"/>
  <c r="BO952" i="1"/>
  <c r="BO959" i="1"/>
  <c r="BO948" i="1"/>
  <c r="BO951" i="1"/>
  <c r="BO962" i="1"/>
  <c r="BO939" i="1"/>
  <c r="BO961" i="1"/>
  <c r="BO960" i="1"/>
  <c r="BO953" i="1"/>
  <c r="BO954" i="1"/>
  <c r="BO942" i="1"/>
  <c r="BO947" i="1"/>
  <c r="BS949" i="1"/>
  <c r="BS942" i="1"/>
  <c r="BS953" i="1"/>
  <c r="BS955" i="1"/>
  <c r="BS948" i="1"/>
  <c r="BS952" i="1"/>
  <c r="BS941" i="1"/>
  <c r="BS962" i="1"/>
  <c r="BS946" i="1"/>
  <c r="BS940" i="1"/>
  <c r="BW946" i="1"/>
  <c r="BW939" i="1"/>
  <c r="BW953" i="1"/>
  <c r="BW944" i="1"/>
  <c r="BW958" i="1"/>
  <c r="BW960" i="1"/>
  <c r="BW962" i="1"/>
  <c r="BW940" i="1"/>
  <c r="BW943" i="1"/>
  <c r="BW961" i="1"/>
  <c r="BW942" i="1"/>
  <c r="BW959" i="1"/>
  <c r="BW951" i="1"/>
  <c r="BW950" i="1"/>
  <c r="BW957" i="1"/>
  <c r="CA955" i="1"/>
  <c r="CA946" i="1"/>
  <c r="CA947" i="1"/>
  <c r="CA939" i="1"/>
  <c r="CA945" i="1"/>
  <c r="CA961" i="1"/>
  <c r="CA942" i="1"/>
  <c r="CA941" i="1"/>
  <c r="CA953" i="1"/>
  <c r="CA956" i="1"/>
  <c r="CA952" i="1"/>
  <c r="CE957" i="1"/>
  <c r="CE945" i="1"/>
  <c r="CE948" i="1"/>
  <c r="CE939" i="1"/>
  <c r="CE954" i="1"/>
  <c r="CE962" i="1"/>
  <c r="CE947" i="1"/>
  <c r="CE958" i="1"/>
  <c r="CE943" i="1"/>
  <c r="CE952" i="1"/>
  <c r="CE946" i="1"/>
  <c r="CE951" i="1"/>
  <c r="CE950" i="1"/>
  <c r="CE953" i="1"/>
  <c r="CI960" i="1"/>
  <c r="CI961" i="1"/>
  <c r="CI962" i="1"/>
  <c r="CI946" i="1"/>
  <c r="CI949" i="1"/>
  <c r="CI943" i="1"/>
  <c r="CI939" i="1"/>
  <c r="CI955" i="1"/>
  <c r="CI940" i="1"/>
  <c r="CI953" i="1"/>
  <c r="CI941" i="1"/>
  <c r="CI952" i="1"/>
  <c r="CI947" i="1"/>
  <c r="C9" i="11"/>
  <c r="C37" i="11" s="1"/>
  <c r="C16" i="11"/>
  <c r="C18" i="11"/>
  <c r="C20" i="11"/>
  <c r="CE643" i="1"/>
  <c r="CE647" i="1"/>
  <c r="BS647" i="1"/>
  <c r="BQ572" i="1"/>
  <c r="CG583" i="1"/>
  <c r="CC573" i="1"/>
  <c r="BY586" i="1"/>
  <c r="BQ587" i="1"/>
  <c r="BM569" i="1"/>
  <c r="BT622" i="1"/>
  <c r="BJ617" i="1"/>
  <c r="BN614" i="1"/>
  <c r="BZ610" i="1"/>
  <c r="BK649" i="1"/>
  <c r="BO633" i="1"/>
  <c r="BS641" i="1"/>
  <c r="CA649" i="1"/>
  <c r="CE637" i="1"/>
  <c r="CI637" i="1"/>
  <c r="BO646" i="1"/>
  <c r="BS645" i="1"/>
  <c r="BW634" i="1"/>
  <c r="CE650" i="1"/>
  <c r="CI649" i="1"/>
  <c r="CI638" i="1"/>
  <c r="CI634" i="1"/>
  <c r="CI636" i="1"/>
  <c r="CE645" i="1"/>
  <c r="CE641" i="1"/>
  <c r="CE639" i="1"/>
  <c r="CA644" i="1"/>
  <c r="CA632" i="1"/>
  <c r="BW643" i="1"/>
  <c r="BW631" i="1"/>
  <c r="BW633" i="1"/>
  <c r="BS642" i="1"/>
  <c r="BS630" i="1"/>
  <c r="BS636" i="1"/>
  <c r="BO641" i="1"/>
  <c r="BO629" i="1"/>
  <c r="BO635" i="1"/>
  <c r="BK640" i="1"/>
  <c r="BK636" i="1"/>
  <c r="BK634" i="1"/>
  <c r="CE634" i="1"/>
  <c r="CH677" i="1"/>
  <c r="BV671" i="1"/>
  <c r="BN662" i="1"/>
  <c r="BO709" i="1"/>
  <c r="CA703" i="1"/>
  <c r="BK698" i="1"/>
  <c r="BJ756" i="1"/>
  <c r="BZ772" i="1"/>
  <c r="BJ772" i="1"/>
  <c r="BR755" i="1"/>
  <c r="CD763" i="1"/>
  <c r="BN773" i="1"/>
  <c r="BV757" i="1"/>
  <c r="CD832" i="1"/>
  <c r="BV817" i="1"/>
  <c r="CD819" i="1"/>
  <c r="CF800" i="1"/>
  <c r="CB807" i="1"/>
  <c r="BT800" i="1"/>
  <c r="BP784" i="1"/>
  <c r="CD392" i="1"/>
  <c r="CD396" i="1"/>
  <c r="CD391" i="1"/>
  <c r="CD397" i="1"/>
  <c r="BZ403" i="1"/>
  <c r="BZ399" i="1"/>
  <c r="CI650" i="1"/>
  <c r="BK652" i="1"/>
  <c r="CE632" i="1"/>
  <c r="CB856" i="1"/>
  <c r="BK17" i="1"/>
  <c r="BZ398" i="1"/>
  <c r="BR491" i="1"/>
  <c r="CH486" i="1"/>
  <c r="BZ482" i="1"/>
  <c r="BR493" i="1"/>
  <c r="BJ477" i="1"/>
  <c r="BN608" i="1"/>
  <c r="BR609" i="1"/>
  <c r="BV611" i="1"/>
  <c r="BN661" i="1"/>
  <c r="CD673" i="1"/>
  <c r="CI713" i="1"/>
  <c r="CF735" i="1"/>
  <c r="CB737" i="1"/>
  <c r="BT734" i="1"/>
  <c r="BL739" i="1"/>
  <c r="BX853" i="1"/>
  <c r="BK16" i="1"/>
  <c r="BY881" i="1"/>
  <c r="BS917" i="1"/>
  <c r="BL546" i="1"/>
  <c r="CH670" i="1"/>
  <c r="CD754" i="1"/>
  <c r="BQ889" i="1"/>
  <c r="CI944" i="1"/>
  <c r="CI951" i="1"/>
  <c r="BS954" i="1"/>
  <c r="CI696" i="1"/>
  <c r="BK703" i="1"/>
  <c r="CE94" i="1"/>
  <c r="CE81" i="1"/>
  <c r="CE71" i="1"/>
  <c r="CE82" i="1"/>
  <c r="CE80" i="1"/>
  <c r="CI82" i="1"/>
  <c r="CI71" i="1"/>
  <c r="CI92" i="1"/>
  <c r="CI88" i="1"/>
  <c r="CI79" i="1"/>
  <c r="CI80" i="1"/>
  <c r="BJ308" i="1"/>
  <c r="BJ301" i="1"/>
  <c r="BJ293" i="1"/>
  <c r="BJ291" i="1"/>
  <c r="BJ299" i="1"/>
  <c r="BJ288" i="1"/>
  <c r="BJ304" i="1"/>
  <c r="CA638" i="1"/>
  <c r="CA648" i="1"/>
  <c r="CA633" i="1"/>
  <c r="CA642" i="1"/>
  <c r="BW637" i="1"/>
  <c r="BW647" i="1"/>
  <c r="BW641" i="1"/>
  <c r="BW636" i="1"/>
  <c r="BO639" i="1"/>
  <c r="BO643" i="1"/>
  <c r="BW646" i="1"/>
  <c r="BU584" i="1"/>
  <c r="CG574" i="1"/>
  <c r="CC583" i="1"/>
  <c r="BU588" i="1"/>
  <c r="BQ570" i="1"/>
  <c r="BM583" i="1"/>
  <c r="BJ607" i="1"/>
  <c r="BN598" i="1"/>
  <c r="CD614" i="1"/>
  <c r="BK632" i="1"/>
  <c r="BO640" i="1"/>
  <c r="BW652" i="1"/>
  <c r="CA636" i="1"/>
  <c r="CE644" i="1"/>
  <c r="BK645" i="1"/>
  <c r="BO652" i="1"/>
  <c r="BS633" i="1"/>
  <c r="CA645" i="1"/>
  <c r="CE629" i="1"/>
  <c r="CI629" i="1"/>
  <c r="CI639" i="1"/>
  <c r="CI641" i="1"/>
  <c r="CI652" i="1"/>
  <c r="CE642" i="1"/>
  <c r="CE648" i="1"/>
  <c r="CE652" i="1"/>
  <c r="CA637" i="1"/>
  <c r="CA653" i="1" s="1"/>
  <c r="CA639" i="1"/>
  <c r="CA650" i="1"/>
  <c r="BW640" i="1"/>
  <c r="BW638" i="1"/>
  <c r="BW653" i="1" s="1"/>
  <c r="BW649" i="1"/>
  <c r="BS639" i="1"/>
  <c r="BS637" i="1"/>
  <c r="BS652" i="1"/>
  <c r="BO638" i="1"/>
  <c r="BO644" i="1"/>
  <c r="BO651" i="1"/>
  <c r="BK637" i="1"/>
  <c r="BK653" i="1" s="1"/>
  <c r="BK643" i="1"/>
  <c r="BK650" i="1"/>
  <c r="BO637" i="1"/>
  <c r="BW639" i="1"/>
  <c r="CE649" i="1"/>
  <c r="CD672" i="1"/>
  <c r="BV660" i="1"/>
  <c r="BJ682" i="1"/>
  <c r="BS695" i="1"/>
  <c r="CE693" i="1"/>
  <c r="BN760" i="1"/>
  <c r="BZ756" i="1"/>
  <c r="BJ755" i="1"/>
  <c r="BV763" i="1"/>
  <c r="CH771" i="1"/>
  <c r="BN757" i="1"/>
  <c r="BZ765" i="1"/>
  <c r="BJ831" i="1"/>
  <c r="CD808" i="1"/>
  <c r="BL792" i="1"/>
  <c r="CF799" i="1"/>
  <c r="CB788" i="1"/>
  <c r="BT795" i="1"/>
  <c r="BL806" i="1"/>
  <c r="BX804" i="1"/>
  <c r="CD385" i="1"/>
  <c r="CD398" i="1"/>
  <c r="BZ402" i="1"/>
  <c r="BZ392" i="1"/>
  <c r="BZ389" i="1"/>
  <c r="BK642" i="1"/>
  <c r="BP869" i="1"/>
  <c r="BK402" i="1"/>
  <c r="BZ475" i="1"/>
  <c r="CD480" i="1"/>
  <c r="BV476" i="1"/>
  <c r="BR482" i="1"/>
  <c r="BJ493" i="1"/>
  <c r="BZ616" i="1"/>
  <c r="CD617" i="1"/>
  <c r="CH619" i="1"/>
  <c r="BR674" i="1"/>
  <c r="BN676" i="1"/>
  <c r="BO692" i="1"/>
  <c r="CF727" i="1"/>
  <c r="BX741" i="1"/>
  <c r="BP731" i="1"/>
  <c r="BN774" i="1"/>
  <c r="BJ758" i="1"/>
  <c r="BK10" i="1"/>
  <c r="BK32" i="1"/>
  <c r="BK15" i="1"/>
  <c r="CI928" i="1"/>
  <c r="BK954" i="1"/>
  <c r="CA948" i="1"/>
  <c r="BK953" i="1"/>
  <c r="BK523" i="1"/>
  <c r="CH808" i="1"/>
  <c r="BW405" i="1"/>
  <c r="CF932" i="1"/>
  <c r="CF23" i="1"/>
  <c r="CF12" i="1"/>
  <c r="CF22" i="1"/>
  <c r="CF29" i="1"/>
  <c r="CF33" i="1" s="1"/>
  <c r="BJ40" i="1"/>
  <c r="BJ63" i="1"/>
  <c r="BJ53" i="1"/>
  <c r="BJ42" i="1"/>
  <c r="BJ62" i="1"/>
  <c r="BJ45" i="1"/>
  <c r="BJ60" i="1"/>
  <c r="BJ50" i="1"/>
  <c r="BJ55" i="1"/>
  <c r="BJ54" i="1"/>
  <c r="BJ41" i="1"/>
  <c r="BJ56" i="1"/>
  <c r="BN42" i="1"/>
  <c r="BN47" i="1"/>
  <c r="BN52" i="1"/>
  <c r="BN61" i="1"/>
  <c r="BN48" i="1"/>
  <c r="BP312" i="1"/>
  <c r="CB591" i="1"/>
  <c r="CG400" i="1"/>
  <c r="CG388" i="1"/>
  <c r="CG389" i="1"/>
  <c r="CC405" i="1"/>
  <c r="BS684" i="1"/>
  <c r="CF963" i="1"/>
  <c r="CB963" i="1"/>
  <c r="CA684" i="1"/>
  <c r="BL31" i="1"/>
  <c r="CH963" i="1"/>
  <c r="CG932" i="1"/>
  <c r="CB16" i="1"/>
  <c r="CB21" i="1"/>
  <c r="BX27" i="1"/>
  <c r="BX31" i="1"/>
  <c r="BU22" i="1"/>
  <c r="BU26" i="1"/>
  <c r="BU14" i="1"/>
  <c r="BU23" i="1"/>
  <c r="BU54" i="1"/>
  <c r="BQ54" i="1"/>
  <c r="BM54" i="1"/>
  <c r="BU51" i="1"/>
  <c r="BQ44" i="1"/>
  <c r="BQ59" i="1"/>
  <c r="BM51" i="1"/>
  <c r="BZ82" i="1"/>
  <c r="BZ83" i="1"/>
  <c r="BZ76" i="1"/>
  <c r="BZ94" i="1"/>
  <c r="BX13" i="1"/>
  <c r="BO17" i="1"/>
  <c r="CI9" i="1"/>
  <c r="CI27" i="1"/>
  <c r="CI19" i="1"/>
  <c r="CI17" i="1"/>
  <c r="BO24" i="1"/>
  <c r="BO13" i="1"/>
  <c r="CB30" i="1"/>
  <c r="CB11" i="1"/>
  <c r="BX20" i="1"/>
  <c r="BM293" i="1"/>
  <c r="BU302" i="1"/>
  <c r="BY302" i="1"/>
  <c r="CC310" i="1"/>
  <c r="CG295" i="1"/>
  <c r="BS312" i="1"/>
  <c r="BM288" i="1"/>
  <c r="BQ296" i="1"/>
  <c r="BU304" i="1"/>
  <c r="BY308" i="1"/>
  <c r="CC293" i="1"/>
  <c r="CG294" i="1"/>
  <c r="CG305" i="1"/>
  <c r="CG288" i="1"/>
  <c r="CC302" i="1"/>
  <c r="CC305" i="1"/>
  <c r="CC296" i="1"/>
  <c r="BY310" i="1"/>
  <c r="BY297" i="1"/>
  <c r="BU303" i="1"/>
  <c r="BU291" i="1"/>
  <c r="BU305" i="1"/>
  <c r="BQ311" i="1"/>
  <c r="BQ306" i="1"/>
  <c r="BQ297" i="1"/>
  <c r="BM292" i="1"/>
  <c r="BM291" i="1"/>
  <c r="BY385" i="1"/>
  <c r="CG401" i="1"/>
  <c r="CB388" i="1"/>
  <c r="CG394" i="1"/>
  <c r="CG387" i="1"/>
  <c r="CG403" i="1"/>
  <c r="BY394" i="1"/>
  <c r="BY387" i="1"/>
  <c r="BY403" i="1"/>
  <c r="CB394" i="1"/>
  <c r="CB392" i="1"/>
  <c r="CB391" i="1"/>
  <c r="CB390" i="1"/>
  <c r="CI498" i="1"/>
  <c r="BK498" i="1"/>
  <c r="BL550" i="1"/>
  <c r="BP553" i="1"/>
  <c r="BT556" i="1"/>
  <c r="BX558" i="1"/>
  <c r="BX537" i="1"/>
  <c r="CB540" i="1"/>
  <c r="CF542" i="1"/>
  <c r="BU560" i="1"/>
  <c r="CG560" i="1"/>
  <c r="BL538" i="1"/>
  <c r="BP541" i="1"/>
  <c r="BT544" i="1"/>
  <c r="BX546" i="1"/>
  <c r="CB549" i="1"/>
  <c r="CF552" i="1"/>
  <c r="CF539" i="1"/>
  <c r="CF555" i="1"/>
  <c r="CB547" i="1"/>
  <c r="BX539" i="1"/>
  <c r="BX555" i="1"/>
  <c r="BT547" i="1"/>
  <c r="BP539" i="1"/>
  <c r="BP555" i="1"/>
  <c r="BL547" i="1"/>
  <c r="BS560" i="1"/>
  <c r="BQ588" i="1"/>
  <c r="BU572" i="1"/>
  <c r="BY580" i="1"/>
  <c r="CG588" i="1"/>
  <c r="BZ591" i="1"/>
  <c r="BM584" i="1"/>
  <c r="BQ576" i="1"/>
  <c r="BU567" i="1"/>
  <c r="CC584" i="1"/>
  <c r="CG576" i="1"/>
  <c r="BJ591" i="1"/>
  <c r="BM571" i="1"/>
  <c r="BQ583" i="1"/>
  <c r="BY579" i="1"/>
  <c r="CC571" i="1"/>
  <c r="CG587" i="1"/>
  <c r="CG580" i="1"/>
  <c r="CG579" i="1"/>
  <c r="CG577" i="1"/>
  <c r="CC579" i="1"/>
  <c r="CC578" i="1"/>
  <c r="CC576" i="1"/>
  <c r="BY582" i="1"/>
  <c r="BY577" i="1"/>
  <c r="BY575" i="1"/>
  <c r="BU581" i="1"/>
  <c r="BU576" i="1"/>
  <c r="BU578" i="1"/>
  <c r="BQ580" i="1"/>
  <c r="BQ575" i="1"/>
  <c r="BQ577" i="1"/>
  <c r="BM579" i="1"/>
  <c r="BM582" i="1"/>
  <c r="BM576" i="1"/>
  <c r="BJ599" i="1"/>
  <c r="BJ606" i="1"/>
  <c r="BJ609" i="1"/>
  <c r="BJ618" i="1"/>
  <c r="BJ610" i="1"/>
  <c r="BN610" i="1"/>
  <c r="BR614" i="1"/>
  <c r="BR598" i="1"/>
  <c r="BV602" i="1"/>
  <c r="BZ606" i="1"/>
  <c r="CD610" i="1"/>
  <c r="CH614" i="1"/>
  <c r="CH598" i="1"/>
  <c r="CI653" i="1"/>
  <c r="CH674" i="1"/>
  <c r="CD669" i="1"/>
  <c r="CD678" i="1"/>
  <c r="BZ667" i="1"/>
  <c r="BV681" i="1"/>
  <c r="BV676" i="1"/>
  <c r="BR666" i="1"/>
  <c r="BN669" i="1"/>
  <c r="BN678" i="1"/>
  <c r="BJ664" i="1"/>
  <c r="BK702" i="1"/>
  <c r="BO707" i="1"/>
  <c r="BO712" i="1"/>
  <c r="BS713" i="1"/>
  <c r="BW708" i="1"/>
  <c r="CA694" i="1"/>
  <c r="CA693" i="1"/>
  <c r="CE712" i="1"/>
  <c r="CI701" i="1"/>
  <c r="BK696" i="1"/>
  <c r="BK714" i="1"/>
  <c r="BY746" i="1"/>
  <c r="BM746" i="1"/>
  <c r="BJ769" i="1"/>
  <c r="BN772" i="1"/>
  <c r="BN756" i="1"/>
  <c r="BR760" i="1"/>
  <c r="BV764" i="1"/>
  <c r="BZ768" i="1"/>
  <c r="CD772" i="1"/>
  <c r="CD756" i="1"/>
  <c r="CH760" i="1"/>
  <c r="BJ768" i="1"/>
  <c r="BN775" i="1"/>
  <c r="BN759" i="1"/>
  <c r="BR767" i="1"/>
  <c r="BV775" i="1"/>
  <c r="BV759" i="1"/>
  <c r="BZ767" i="1"/>
  <c r="CD775" i="1"/>
  <c r="CD759" i="1"/>
  <c r="CH767" i="1"/>
  <c r="BJ760" i="1"/>
  <c r="BJ762" i="1"/>
  <c r="BN769" i="1"/>
  <c r="BN753" i="1"/>
  <c r="BR761" i="1"/>
  <c r="BV769" i="1"/>
  <c r="BV753" i="1"/>
  <c r="BZ761" i="1"/>
  <c r="CD769" i="1"/>
  <c r="CD753" i="1"/>
  <c r="CH761" i="1"/>
  <c r="BV88" i="1"/>
  <c r="BV77" i="1"/>
  <c r="BV82" i="1"/>
  <c r="BV90" i="1"/>
  <c r="BQ293" i="1"/>
  <c r="BL839" i="1"/>
  <c r="BP839" i="1"/>
  <c r="BR821" i="1"/>
  <c r="BJ835" i="1"/>
  <c r="BZ826" i="1"/>
  <c r="BV834" i="1"/>
  <c r="CH825" i="1"/>
  <c r="BZ815" i="1"/>
  <c r="BR823" i="1"/>
  <c r="BN830" i="1"/>
  <c r="BL794" i="1"/>
  <c r="BX800" i="1"/>
  <c r="CF803" i="1"/>
  <c r="BL797" i="1"/>
  <c r="BX790" i="1"/>
  <c r="CF787" i="1"/>
  <c r="BP793" i="1"/>
  <c r="BX793" i="1"/>
  <c r="CF786" i="1"/>
  <c r="CF796" i="1"/>
  <c r="CF785" i="1"/>
  <c r="CF802" i="1"/>
  <c r="CB803" i="1"/>
  <c r="CB796" i="1"/>
  <c r="CB791" i="1"/>
  <c r="CB798" i="1"/>
  <c r="CB804" i="1"/>
  <c r="BX801" i="1"/>
  <c r="BX788" i="1"/>
  <c r="BX803" i="1"/>
  <c r="BX796" i="1"/>
  <c r="BT797" i="1"/>
  <c r="BT798" i="1"/>
  <c r="BT789" i="1"/>
  <c r="BT785" i="1"/>
  <c r="BT806" i="1"/>
  <c r="BP799" i="1"/>
  <c r="BP806" i="1"/>
  <c r="BP801" i="1"/>
  <c r="BP794" i="1"/>
  <c r="BL795" i="1"/>
  <c r="BL796" i="1"/>
  <c r="BL787" i="1"/>
  <c r="BL790" i="1"/>
  <c r="BL804" i="1"/>
  <c r="CF792" i="1"/>
  <c r="BP790" i="1"/>
  <c r="BL529" i="1"/>
  <c r="BX529" i="1"/>
  <c r="CB529" i="1"/>
  <c r="BP529" i="1"/>
  <c r="BL629" i="1"/>
  <c r="BL650" i="1"/>
  <c r="BP631" i="1"/>
  <c r="BT637" i="1"/>
  <c r="BX639" i="1"/>
  <c r="CB629" i="1"/>
  <c r="CB646" i="1"/>
  <c r="CF635" i="1"/>
  <c r="BL636" i="1"/>
  <c r="BP642" i="1"/>
  <c r="BP648" i="1"/>
  <c r="BT634" i="1"/>
  <c r="BX644" i="1"/>
  <c r="BX650" i="1"/>
  <c r="CB636" i="1"/>
  <c r="CF642" i="1"/>
  <c r="CF644" i="1"/>
  <c r="BL868" i="1"/>
  <c r="BP864" i="1"/>
  <c r="CF866" i="1"/>
  <c r="BP854" i="1"/>
  <c r="CB849" i="1"/>
  <c r="BO21" i="1"/>
  <c r="BQ53" i="1"/>
  <c r="BM50" i="1"/>
  <c r="BU45" i="1"/>
  <c r="BM55" i="1"/>
  <c r="BJ87" i="1"/>
  <c r="CG74" i="1"/>
  <c r="BN78" i="1"/>
  <c r="BJ89" i="1"/>
  <c r="CG78" i="1"/>
  <c r="BN83" i="1"/>
  <c r="CC290" i="1"/>
  <c r="BM311" i="1"/>
  <c r="CC311" i="1"/>
  <c r="BS382" i="1"/>
  <c r="BK390" i="1"/>
  <c r="BS397" i="1"/>
  <c r="BO382" i="1"/>
  <c r="BJ479" i="1"/>
  <c r="BV487" i="1"/>
  <c r="CD479" i="1"/>
  <c r="BJ491" i="1"/>
  <c r="BR475" i="1"/>
  <c r="CD485" i="1"/>
  <c r="CH477" i="1"/>
  <c r="BR487" i="1"/>
  <c r="CD495" i="1"/>
  <c r="CH483" i="1"/>
  <c r="CH484" i="1"/>
  <c r="CH474" i="1"/>
  <c r="CH490" i="1"/>
  <c r="CD484" i="1"/>
  <c r="CD489" i="1"/>
  <c r="CD478" i="1"/>
  <c r="CD494" i="1"/>
  <c r="BZ488" i="1"/>
  <c r="BZ481" i="1"/>
  <c r="BZ497" i="1"/>
  <c r="BZ486" i="1"/>
  <c r="BV480" i="1"/>
  <c r="BV496" i="1"/>
  <c r="BV489" i="1"/>
  <c r="BV478" i="1"/>
  <c r="BV494" i="1"/>
  <c r="BR488" i="1"/>
  <c r="BR481" i="1"/>
  <c r="BR497" i="1"/>
  <c r="BR486" i="1"/>
  <c r="BN480" i="1"/>
  <c r="BN496" i="1"/>
  <c r="BN489" i="1"/>
  <c r="BN478" i="1"/>
  <c r="BN494" i="1"/>
  <c r="BJ488" i="1"/>
  <c r="BJ481" i="1"/>
  <c r="BJ497" i="1"/>
  <c r="BJ486" i="1"/>
  <c r="BQ579" i="1"/>
  <c r="BJ621" i="1"/>
  <c r="BN603" i="1"/>
  <c r="BR605" i="1"/>
  <c r="BV608" i="1"/>
  <c r="BZ611" i="1"/>
  <c r="CD613" i="1"/>
  <c r="CH616" i="1"/>
  <c r="BJ620" i="1"/>
  <c r="BN601" i="1"/>
  <c r="BR604" i="1"/>
  <c r="BV607" i="1"/>
  <c r="BZ609" i="1"/>
  <c r="CD612" i="1"/>
  <c r="CH615" i="1"/>
  <c r="BN621" i="1"/>
  <c r="BN600" i="1"/>
  <c r="BR603" i="1"/>
  <c r="BV605" i="1"/>
  <c r="BZ608" i="1"/>
  <c r="CD611" i="1"/>
  <c r="CH613" i="1"/>
  <c r="CF641" i="1"/>
  <c r="CB644" i="1"/>
  <c r="BX643" i="1"/>
  <c r="BT642" i="1"/>
  <c r="BP641" i="1"/>
  <c r="BL644" i="1"/>
  <c r="BJ667" i="1"/>
  <c r="BN668" i="1"/>
  <c r="BR676" i="1"/>
  <c r="BV669" i="1"/>
  <c r="CD676" i="1"/>
  <c r="CH673" i="1"/>
  <c r="BJ672" i="1"/>
  <c r="BN664" i="1"/>
  <c r="BR670" i="1"/>
  <c r="BV678" i="1"/>
  <c r="BZ682" i="1"/>
  <c r="CD666" i="1"/>
  <c r="CH675" i="1"/>
  <c r="CH664" i="1"/>
  <c r="BO695" i="1"/>
  <c r="BS704" i="1"/>
  <c r="BS705" i="1"/>
  <c r="BW712" i="1"/>
  <c r="CA709" i="1"/>
  <c r="CE714" i="1"/>
  <c r="CI702" i="1"/>
  <c r="CF732" i="1"/>
  <c r="CF736" i="1"/>
  <c r="CF722" i="1"/>
  <c r="CF724" i="1"/>
  <c r="CB734" i="1"/>
  <c r="CB735" i="1"/>
  <c r="CB724" i="1"/>
  <c r="CB729" i="1"/>
  <c r="CB728" i="1"/>
  <c r="BX745" i="1"/>
  <c r="BX729" i="1"/>
  <c r="BX728" i="1"/>
  <c r="BX733" i="1"/>
  <c r="BT744" i="1"/>
  <c r="BT727" i="1"/>
  <c r="BT738" i="1"/>
  <c r="BT731" i="1"/>
  <c r="BT726" i="1"/>
  <c r="BP744" i="1"/>
  <c r="BP728" i="1"/>
  <c r="BP727" i="1"/>
  <c r="BP732" i="1"/>
  <c r="BL730" i="1"/>
  <c r="BL731" i="1"/>
  <c r="BL724" i="1"/>
  <c r="BL725" i="1"/>
  <c r="BL728" i="1"/>
  <c r="BN758" i="1"/>
  <c r="BZ766" i="1"/>
  <c r="BN766" i="1"/>
  <c r="BZ774" i="1"/>
  <c r="CH758" i="1"/>
  <c r="CB848" i="1"/>
  <c r="BL852" i="1"/>
  <c r="BX863" i="1"/>
  <c r="BX848" i="1"/>
  <c r="BT863" i="1"/>
  <c r="BT853" i="1"/>
  <c r="BT867" i="1"/>
  <c r="CI23" i="1"/>
  <c r="CI26" i="1"/>
  <c r="BU53" i="1"/>
  <c r="BM40" i="1"/>
  <c r="BQ63" i="1"/>
  <c r="CG81" i="1"/>
  <c r="CG76" i="1"/>
  <c r="CG85" i="1"/>
  <c r="BJ84" i="1"/>
  <c r="BN89" i="1"/>
  <c r="BY397" i="1"/>
  <c r="BY388" i="1"/>
  <c r="BM585" i="1"/>
  <c r="CC589" i="1"/>
  <c r="BT633" i="1"/>
  <c r="CF631" i="1"/>
  <c r="BP634" i="1"/>
  <c r="BT636" i="1"/>
  <c r="CB643" i="1"/>
  <c r="BK684" i="1"/>
  <c r="BT861" i="1"/>
  <c r="CG892" i="1"/>
  <c r="CC883" i="1"/>
  <c r="CC900" i="1"/>
  <c r="BY892" i="1"/>
  <c r="BU879" i="1"/>
  <c r="BU900" i="1"/>
  <c r="BQ892" i="1"/>
  <c r="BM877" i="1"/>
  <c r="BM900" i="1"/>
  <c r="BO915" i="1"/>
  <c r="BS925" i="1"/>
  <c r="BW916" i="1"/>
  <c r="BW922" i="1"/>
  <c r="CA912" i="1"/>
  <c r="BO911" i="1"/>
  <c r="BS919" i="1"/>
  <c r="BS929" i="1"/>
  <c r="BW913" i="1"/>
  <c r="CA917" i="1"/>
  <c r="CA916" i="1"/>
  <c r="CI914" i="1"/>
  <c r="CI917" i="1"/>
  <c r="CI927" i="1"/>
  <c r="CI913" i="1"/>
  <c r="CI919" i="1"/>
  <c r="CI909" i="1"/>
  <c r="CE931" i="1"/>
  <c r="CE912" i="1"/>
  <c r="CE930" i="1"/>
  <c r="CE915" i="1"/>
  <c r="CE920" i="1"/>
  <c r="CE926" i="1"/>
  <c r="BS915" i="1"/>
  <c r="BW911" i="1"/>
  <c r="CA915" i="1"/>
  <c r="BO916" i="1"/>
  <c r="BS914" i="1"/>
  <c r="CA909" i="1"/>
  <c r="BK920" i="1"/>
  <c r="BK911" i="1"/>
  <c r="BW908" i="1"/>
  <c r="BK927" i="1"/>
  <c r="BO913" i="1"/>
  <c r="CA925" i="1"/>
  <c r="CG90" i="1"/>
  <c r="CG293" i="1"/>
  <c r="BY291" i="1"/>
  <c r="BT542" i="1"/>
  <c r="BT537" i="1"/>
  <c r="BP538" i="1"/>
  <c r="CF549" i="1"/>
  <c r="BT548" i="1"/>
  <c r="BZ617" i="1"/>
  <c r="BN671" i="1"/>
  <c r="BV668" i="1"/>
  <c r="BZ679" i="1"/>
  <c r="CH681" i="1"/>
  <c r="BL729" i="1"/>
  <c r="BL742" i="1"/>
  <c r="BX744" i="1"/>
  <c r="CF742" i="1"/>
  <c r="BR762" i="1"/>
  <c r="BJ771" i="1"/>
  <c r="CD762" i="1"/>
  <c r="BZ762" i="1"/>
  <c r="BM885" i="1"/>
  <c r="BQ877" i="1"/>
  <c r="BU890" i="1"/>
  <c r="CC894" i="1"/>
  <c r="CG891" i="1"/>
  <c r="BM890" i="1"/>
  <c r="BQ894" i="1"/>
  <c r="BU897" i="1"/>
  <c r="BY899" i="1"/>
  <c r="BY879" i="1"/>
  <c r="CC881" i="1"/>
  <c r="CG880" i="1"/>
  <c r="BU47" i="1"/>
  <c r="BN85" i="1"/>
  <c r="BN81" i="1"/>
  <c r="BY396" i="1"/>
  <c r="BT546" i="1"/>
  <c r="CD609" i="1"/>
  <c r="BU40" i="1"/>
  <c r="BQ46" i="1"/>
  <c r="BN673" i="1"/>
  <c r="BV670" i="1"/>
  <c r="BS709" i="1"/>
  <c r="BW523" i="1"/>
  <c r="CI506" i="1"/>
  <c r="CA506" i="1"/>
  <c r="BM884" i="1"/>
  <c r="BY880" i="1"/>
  <c r="BY878" i="1"/>
  <c r="BM898" i="1"/>
  <c r="BS920" i="1"/>
  <c r="CA517" i="1"/>
  <c r="BK520" i="1"/>
  <c r="BO512" i="1"/>
  <c r="BX715" i="1"/>
  <c r="BL737" i="1"/>
  <c r="CF863" i="1"/>
  <c r="BK528" i="1"/>
  <c r="BX636" i="1"/>
  <c r="BL634" i="1"/>
  <c r="BX646" i="1"/>
  <c r="BP632" i="1"/>
  <c r="CA708" i="1"/>
  <c r="CI712" i="1"/>
  <c r="BW706" i="1"/>
  <c r="CF869" i="1"/>
  <c r="CB635" i="1"/>
  <c r="CI714" i="1"/>
  <c r="CB743" i="1"/>
  <c r="BX647" i="1"/>
  <c r="Y30" i="10"/>
  <c r="CB9" i="1"/>
  <c r="BX12" i="1"/>
  <c r="BU31" i="1"/>
  <c r="BU42" i="1"/>
  <c r="BM42" i="1"/>
  <c r="BQ52" i="1"/>
  <c r="BZ91" i="1"/>
  <c r="BZ87" i="1"/>
  <c r="BZ85" i="1"/>
  <c r="CB32" i="1"/>
  <c r="BX23" i="1"/>
  <c r="BO27" i="1"/>
  <c r="CI31" i="1"/>
  <c r="BO22" i="1"/>
  <c r="BO12" i="1"/>
  <c r="BX22" i="1"/>
  <c r="BX26" i="1"/>
  <c r="CB24" i="1"/>
  <c r="BX17" i="1"/>
  <c r="BX21" i="1"/>
  <c r="CB18" i="1"/>
  <c r="BX16" i="1"/>
  <c r="BM304" i="1"/>
  <c r="BQ289" i="1"/>
  <c r="BU293" i="1"/>
  <c r="BY301" i="1"/>
  <c r="CC309" i="1"/>
  <c r="BM310" i="1"/>
  <c r="BQ295" i="1"/>
  <c r="BU299" i="1"/>
  <c r="CC304" i="1"/>
  <c r="CG289" i="1"/>
  <c r="CG291" i="1"/>
  <c r="CG290" i="1"/>
  <c r="CG304" i="1"/>
  <c r="CC299" i="1"/>
  <c r="CC298" i="1"/>
  <c r="BY292" i="1"/>
  <c r="BY307" i="1"/>
  <c r="BY290" i="1"/>
  <c r="BU300" i="1"/>
  <c r="BU307" i="1"/>
  <c r="BU298" i="1"/>
  <c r="BQ308" i="1"/>
  <c r="BQ299" i="1"/>
  <c r="BM301" i="1"/>
  <c r="BM289" i="1"/>
  <c r="BM307" i="1"/>
  <c r="CG393" i="1"/>
  <c r="CB393" i="1"/>
  <c r="CG382" i="1"/>
  <c r="CG398" i="1"/>
  <c r="CG391" i="1"/>
  <c r="BY382" i="1"/>
  <c r="BY398" i="1"/>
  <c r="BY391" i="1"/>
  <c r="BQ405" i="1"/>
  <c r="CB384" i="1"/>
  <c r="CB387" i="1"/>
  <c r="CB397" i="1"/>
  <c r="BY392" i="1"/>
  <c r="CB381" i="1"/>
  <c r="BL545" i="1"/>
  <c r="BP548" i="1"/>
  <c r="BT550" i="1"/>
  <c r="BX553" i="1"/>
  <c r="CB556" i="1"/>
  <c r="CF558" i="1"/>
  <c r="CF537" i="1"/>
  <c r="BL554" i="1"/>
  <c r="BP557" i="1"/>
  <c r="BP536" i="1"/>
  <c r="BT538" i="1"/>
  <c r="BX541" i="1"/>
  <c r="CB544" i="1"/>
  <c r="CF546" i="1"/>
  <c r="CF543" i="1"/>
  <c r="CF559" i="1"/>
  <c r="CB551" i="1"/>
  <c r="BX543" i="1"/>
  <c r="BX559" i="1"/>
  <c r="BT551" i="1"/>
  <c r="BP543" i="1"/>
  <c r="BP559" i="1"/>
  <c r="BL551" i="1"/>
  <c r="BM587" i="1"/>
  <c r="BQ571" i="1"/>
  <c r="BU579" i="1"/>
  <c r="CC587" i="1"/>
  <c r="CG567" i="1"/>
  <c r="BM575" i="1"/>
  <c r="BQ574" i="1"/>
  <c r="BY583" i="1"/>
  <c r="CC575" i="1"/>
  <c r="CG570" i="1"/>
  <c r="BM590" i="1"/>
  <c r="BU582" i="1"/>
  <c r="BY574" i="1"/>
  <c r="CC586" i="1"/>
  <c r="CG571" i="1"/>
  <c r="CG573" i="1"/>
  <c r="CG586" i="1"/>
  <c r="CC570" i="1"/>
  <c r="CC572" i="1"/>
  <c r="CC585" i="1"/>
  <c r="BY569" i="1"/>
  <c r="BY571" i="1"/>
  <c r="BY584" i="1"/>
  <c r="BU568" i="1"/>
  <c r="BU574" i="1"/>
  <c r="BU583" i="1"/>
  <c r="BQ567" i="1"/>
  <c r="BQ573" i="1"/>
  <c r="BQ590" i="1"/>
  <c r="BM574" i="1"/>
  <c r="BM572" i="1"/>
  <c r="BM589" i="1"/>
  <c r="BJ603" i="1"/>
  <c r="BJ600" i="1"/>
  <c r="BJ611" i="1"/>
  <c r="BJ602" i="1"/>
  <c r="BJ616" i="1"/>
  <c r="BJ608" i="1"/>
  <c r="BN606" i="1"/>
  <c r="BR610" i="1"/>
  <c r="BV614" i="1"/>
  <c r="BV598" i="1"/>
  <c r="BZ602" i="1"/>
  <c r="CD606" i="1"/>
  <c r="CH610" i="1"/>
  <c r="CH666" i="1"/>
  <c r="CH663" i="1"/>
  <c r="CD679" i="1"/>
  <c r="BZ680" i="1"/>
  <c r="BZ661" i="1"/>
  <c r="BV662" i="1"/>
  <c r="BR662" i="1"/>
  <c r="BR663" i="1"/>
  <c r="BN660" i="1"/>
  <c r="BJ676" i="1"/>
  <c r="BJ661" i="1"/>
  <c r="BK693" i="1"/>
  <c r="BO691" i="1"/>
  <c r="BO698" i="1"/>
  <c r="BS691" i="1"/>
  <c r="BW691" i="1"/>
  <c r="CA697" i="1"/>
  <c r="CE691" i="1"/>
  <c r="CE702" i="1"/>
  <c r="CI693" i="1"/>
  <c r="BK713" i="1"/>
  <c r="BJ765" i="1"/>
  <c r="BN768" i="1"/>
  <c r="BR772" i="1"/>
  <c r="BR756" i="1"/>
  <c r="BV760" i="1"/>
  <c r="BZ764" i="1"/>
  <c r="CD768" i="1"/>
  <c r="CH772" i="1"/>
  <c r="CH756" i="1"/>
  <c r="BJ764" i="1"/>
  <c r="BN771" i="1"/>
  <c r="BN755" i="1"/>
  <c r="BR763" i="1"/>
  <c r="BV771" i="1"/>
  <c r="BV755" i="1"/>
  <c r="BZ763" i="1"/>
  <c r="CD771" i="1"/>
  <c r="CD755" i="1"/>
  <c r="CH763" i="1"/>
  <c r="BJ774" i="1"/>
  <c r="BJ757" i="1"/>
  <c r="BN765" i="1"/>
  <c r="BR773" i="1"/>
  <c r="BR757" i="1"/>
  <c r="BV765" i="1"/>
  <c r="BZ773" i="1"/>
  <c r="BZ757" i="1"/>
  <c r="CD765" i="1"/>
  <c r="CH773" i="1"/>
  <c r="CH757" i="1"/>
  <c r="BV79" i="1"/>
  <c r="BV81" i="1"/>
  <c r="BV94" i="1"/>
  <c r="BV72" i="1"/>
  <c r="BQ310" i="1"/>
  <c r="BV818" i="1"/>
  <c r="CH827" i="1"/>
  <c r="BJ817" i="1"/>
  <c r="CD826" i="1"/>
  <c r="BN816" i="1"/>
  <c r="BZ820" i="1"/>
  <c r="CH830" i="1"/>
  <c r="BZ824" i="1"/>
  <c r="BR816" i="1"/>
  <c r="BJ828" i="1"/>
  <c r="BP798" i="1"/>
  <c r="CB792" i="1"/>
  <c r="CF791" i="1"/>
  <c r="BP802" i="1"/>
  <c r="CB806" i="1"/>
  <c r="CF795" i="1"/>
  <c r="BP787" i="1"/>
  <c r="CB789" i="1"/>
  <c r="CF794" i="1"/>
  <c r="CF806" i="1"/>
  <c r="CF801" i="1"/>
  <c r="CF798" i="1"/>
  <c r="CB793" i="1"/>
  <c r="CB787" i="1"/>
  <c r="CB784" i="1"/>
  <c r="CB795" i="1"/>
  <c r="BX805" i="1"/>
  <c r="BX798" i="1"/>
  <c r="BX785" i="1"/>
  <c r="BX792" i="1"/>
  <c r="BX791" i="1"/>
  <c r="BT792" i="1"/>
  <c r="BT801" i="1"/>
  <c r="BT786" i="1"/>
  <c r="BT807" i="1"/>
  <c r="BP791" i="1"/>
  <c r="BP796" i="1"/>
  <c r="BP804" i="1"/>
  <c r="BP786" i="1"/>
  <c r="BP789" i="1"/>
  <c r="BL805" i="1"/>
  <c r="BL799" i="1"/>
  <c r="BL784" i="1"/>
  <c r="BL807" i="1"/>
  <c r="CF797" i="1"/>
  <c r="BL640" i="1"/>
  <c r="BP630" i="1"/>
  <c r="BP651" i="1"/>
  <c r="BT632" i="1"/>
  <c r="BX638" i="1"/>
  <c r="CB640" i="1"/>
  <c r="CF630" i="1"/>
  <c r="CF647" i="1"/>
  <c r="BL635" i="1"/>
  <c r="BP649" i="1"/>
  <c r="BP643" i="1"/>
  <c r="BT629" i="1"/>
  <c r="BX651" i="1"/>
  <c r="BX637" i="1"/>
  <c r="CB631" i="1"/>
  <c r="CF649" i="1"/>
  <c r="CF639" i="1"/>
  <c r="BL869" i="1"/>
  <c r="BP849" i="1"/>
  <c r="BP847" i="1"/>
  <c r="BP859" i="1"/>
  <c r="CF860" i="1"/>
  <c r="BP853" i="1"/>
  <c r="BO11" i="1"/>
  <c r="CI25" i="1"/>
  <c r="CI16" i="1"/>
  <c r="BU13" i="1"/>
  <c r="BU29" i="1"/>
  <c r="BQ48" i="1"/>
  <c r="BM45" i="1"/>
  <c r="BU63" i="1"/>
  <c r="BQ62" i="1"/>
  <c r="BM49" i="1"/>
  <c r="CG91" i="1"/>
  <c r="CG75" i="1"/>
  <c r="BN79" i="1"/>
  <c r="BV78" i="1"/>
  <c r="CG88" i="1"/>
  <c r="CG79" i="1"/>
  <c r="BR78" i="1"/>
  <c r="BN92" i="1"/>
  <c r="BN74" i="1"/>
  <c r="CG298" i="1"/>
  <c r="BM297" i="1"/>
  <c r="CC297" i="1"/>
  <c r="BO385" i="1"/>
  <c r="BS402" i="1"/>
  <c r="BS383" i="1"/>
  <c r="BK386" i="1"/>
  <c r="BN487" i="1"/>
  <c r="BZ495" i="1"/>
  <c r="CH495" i="1"/>
  <c r="BJ475" i="1"/>
  <c r="BV483" i="1"/>
  <c r="CD477" i="1"/>
  <c r="BJ487" i="1"/>
  <c r="BV495" i="1"/>
  <c r="CD483" i="1"/>
  <c r="CH475" i="1"/>
  <c r="CH488" i="1"/>
  <c r="CH478" i="1"/>
  <c r="CH494" i="1"/>
  <c r="CD488" i="1"/>
  <c r="CD493" i="1"/>
  <c r="CD482" i="1"/>
  <c r="BZ476" i="1"/>
  <c r="BZ492" i="1"/>
  <c r="BZ485" i="1"/>
  <c r="BZ474" i="1"/>
  <c r="BZ490" i="1"/>
  <c r="BV484" i="1"/>
  <c r="BV477" i="1"/>
  <c r="BV493" i="1"/>
  <c r="BV482" i="1"/>
  <c r="BR476" i="1"/>
  <c r="BR492" i="1"/>
  <c r="BR485" i="1"/>
  <c r="BR474" i="1"/>
  <c r="BR490" i="1"/>
  <c r="BN484" i="1"/>
  <c r="BN477" i="1"/>
  <c r="BN493" i="1"/>
  <c r="BN482" i="1"/>
  <c r="BJ476" i="1"/>
  <c r="BJ492" i="1"/>
  <c r="BJ485" i="1"/>
  <c r="BJ474" i="1"/>
  <c r="BJ490" i="1"/>
  <c r="BU587" i="1"/>
  <c r="BN619" i="1"/>
  <c r="BR621" i="1"/>
  <c r="BR600" i="1"/>
  <c r="BV603" i="1"/>
  <c r="BZ605" i="1"/>
  <c r="CD608" i="1"/>
  <c r="CH611" i="1"/>
  <c r="BN617" i="1"/>
  <c r="BR620" i="1"/>
  <c r="BR599" i="1"/>
  <c r="BV601" i="1"/>
  <c r="BZ604" i="1"/>
  <c r="CD607" i="1"/>
  <c r="CH609" i="1"/>
  <c r="BN616" i="1"/>
  <c r="BR619" i="1"/>
  <c r="BV621" i="1"/>
  <c r="BV600" i="1"/>
  <c r="BZ603" i="1"/>
  <c r="CD605" i="1"/>
  <c r="CH608" i="1"/>
  <c r="CF650" i="1"/>
  <c r="CB649" i="1"/>
  <c r="BX652" i="1"/>
  <c r="BT651" i="1"/>
  <c r="BP650" i="1"/>
  <c r="BL649" i="1"/>
  <c r="BJ670" i="1"/>
  <c r="BN683" i="1"/>
  <c r="BV674" i="1"/>
  <c r="BZ666" i="1"/>
  <c r="CD680" i="1"/>
  <c r="CH682" i="1"/>
  <c r="BJ673" i="1"/>
  <c r="BJ674" i="1"/>
  <c r="BN681" i="1"/>
  <c r="BR678" i="1"/>
  <c r="BV683" i="1"/>
  <c r="BZ671" i="1"/>
  <c r="CD660" i="1"/>
  <c r="CH669" i="1"/>
  <c r="BK708" i="1"/>
  <c r="BO705" i="1"/>
  <c r="BS710" i="1"/>
  <c r="BW697" i="1"/>
  <c r="CA706" i="1"/>
  <c r="CA691" i="1"/>
  <c r="CE696" i="1"/>
  <c r="CI707" i="1"/>
  <c r="CF744" i="1"/>
  <c r="CF725" i="1"/>
  <c r="CF737" i="1"/>
  <c r="CF730" i="1"/>
  <c r="CB727" i="1"/>
  <c r="CB745" i="1"/>
  <c r="CB740" i="1"/>
  <c r="CB725" i="1"/>
  <c r="CB744" i="1"/>
  <c r="BX726" i="1"/>
  <c r="BX723" i="1"/>
  <c r="BX735" i="1"/>
  <c r="BX730" i="1"/>
  <c r="BT723" i="1"/>
  <c r="BT724" i="1"/>
  <c r="BT733" i="1"/>
  <c r="BT728" i="1"/>
  <c r="BT742" i="1"/>
  <c r="BP740" i="1"/>
  <c r="BP725" i="1"/>
  <c r="BP737" i="1"/>
  <c r="BP742" i="1"/>
  <c r="BL727" i="1"/>
  <c r="BL745" i="1"/>
  <c r="BL740" i="1"/>
  <c r="BL741" i="1"/>
  <c r="BL744" i="1"/>
  <c r="BR766" i="1"/>
  <c r="CD774" i="1"/>
  <c r="BR774" i="1"/>
  <c r="BZ758" i="1"/>
  <c r="BL848" i="1"/>
  <c r="BX861" i="1"/>
  <c r="BT868" i="1"/>
  <c r="BX857" i="1"/>
  <c r="BX852" i="1"/>
  <c r="BT846" i="1"/>
  <c r="BO19" i="1"/>
  <c r="BO16" i="1"/>
  <c r="CI15" i="1"/>
  <c r="BU41" i="1"/>
  <c r="CF54" i="1"/>
  <c r="BQ50" i="1"/>
  <c r="CG73" i="1"/>
  <c r="BZ79" i="1"/>
  <c r="BN90" i="1"/>
  <c r="BJ76" i="1"/>
  <c r="CG93" i="1"/>
  <c r="BN76" i="1"/>
  <c r="BY389" i="1"/>
  <c r="BY581" i="1"/>
  <c r="BL646" i="1"/>
  <c r="BX642" i="1"/>
  <c r="BP647" i="1"/>
  <c r="BX631" i="1"/>
  <c r="CF634" i="1"/>
  <c r="CG884" i="1"/>
  <c r="CG896" i="1"/>
  <c r="CC882" i="1"/>
  <c r="BY886" i="1"/>
  <c r="BY896" i="1"/>
  <c r="BU880" i="1"/>
  <c r="BQ880" i="1"/>
  <c r="BQ896" i="1"/>
  <c r="BM878" i="1"/>
  <c r="BO908" i="1"/>
  <c r="BS912" i="1"/>
  <c r="BW914" i="1"/>
  <c r="CA924" i="1"/>
  <c r="CA911" i="1"/>
  <c r="BO923" i="1"/>
  <c r="BS921" i="1"/>
  <c r="BS908" i="1"/>
  <c r="BW925" i="1"/>
  <c r="CA923" i="1"/>
  <c r="CA910" i="1"/>
  <c r="CI920" i="1"/>
  <c r="CI911" i="1"/>
  <c r="CI915" i="1"/>
  <c r="CI930" i="1"/>
  <c r="CI912" i="1"/>
  <c r="CI926" i="1"/>
  <c r="CE909" i="1"/>
  <c r="CE927" i="1"/>
  <c r="CE913" i="1"/>
  <c r="CE929" i="1"/>
  <c r="CE908" i="1"/>
  <c r="BO918" i="1"/>
  <c r="BS930" i="1"/>
  <c r="BW917" i="1"/>
  <c r="BO925" i="1"/>
  <c r="BW920" i="1"/>
  <c r="CA918" i="1"/>
  <c r="BL932" i="1"/>
  <c r="BK928" i="1"/>
  <c r="BO927" i="1"/>
  <c r="CA929" i="1"/>
  <c r="BK915" i="1"/>
  <c r="BS927" i="1"/>
  <c r="CA926" i="1"/>
  <c r="CB10" i="1"/>
  <c r="BX14" i="1"/>
  <c r="BY58" i="1"/>
  <c r="CC56" i="1"/>
  <c r="BM308" i="1"/>
  <c r="CC295" i="1"/>
  <c r="BK391" i="1"/>
  <c r="CH481" i="1"/>
  <c r="BX545" i="1"/>
  <c r="BX540" i="1"/>
  <c r="BT552" i="1"/>
  <c r="CF538" i="1"/>
  <c r="CF556" i="1"/>
  <c r="BM578" i="1"/>
  <c r="BN609" i="1"/>
  <c r="CD620" i="1"/>
  <c r="BJ681" i="1"/>
  <c r="BN667" i="1"/>
  <c r="BV661" i="1"/>
  <c r="CD675" i="1"/>
  <c r="BT743" i="1"/>
  <c r="BP743" i="1"/>
  <c r="BX724" i="1"/>
  <c r="BV754" i="1"/>
  <c r="BJ763" i="1"/>
  <c r="BN762" i="1"/>
  <c r="CH754" i="1"/>
  <c r="BL856" i="1"/>
  <c r="BL853" i="1"/>
  <c r="BM889" i="1"/>
  <c r="BU894" i="1"/>
  <c r="BY891" i="1"/>
  <c r="CC886" i="1"/>
  <c r="CG877" i="1"/>
  <c r="BM880" i="1"/>
  <c r="BQ883" i="1"/>
  <c r="BU891" i="1"/>
  <c r="BY894" i="1"/>
  <c r="CC897" i="1"/>
  <c r="CG899" i="1"/>
  <c r="CG888" i="1"/>
  <c r="BU62" i="1"/>
  <c r="BQ49" i="1"/>
  <c r="CB383" i="1"/>
  <c r="BZ607" i="1"/>
  <c r="BM48" i="1"/>
  <c r="BN679" i="1"/>
  <c r="BZ660" i="1"/>
  <c r="BW698" i="1"/>
  <c r="BO505" i="1"/>
  <c r="CA522" i="1"/>
  <c r="BK515" i="1"/>
  <c r="BW508" i="1"/>
  <c r="CG895" i="1"/>
  <c r="BM895" i="1"/>
  <c r="CG886" i="1"/>
  <c r="BU893" i="1"/>
  <c r="BK926" i="1"/>
  <c r="BK909" i="1"/>
  <c r="BO28" i="1"/>
  <c r="BK517" i="1"/>
  <c r="BK509" i="1"/>
  <c r="BW513" i="1"/>
  <c r="CF544" i="1"/>
  <c r="CF739" i="1"/>
  <c r="BT866" i="1"/>
  <c r="BL651" i="1"/>
  <c r="CB637" i="1"/>
  <c r="BT641" i="1"/>
  <c r="BL631" i="1"/>
  <c r="CB632" i="1"/>
  <c r="CB647" i="1"/>
  <c r="BZ669" i="1"/>
  <c r="BT635" i="1"/>
  <c r="BJ671" i="1"/>
  <c r="CA699" i="1"/>
  <c r="CG300" i="1"/>
  <c r="CF728" i="1"/>
  <c r="BX797" i="1"/>
  <c r="CF804" i="1"/>
  <c r="BV828" i="1"/>
  <c r="BL633" i="1"/>
  <c r="BT630" i="1"/>
  <c r="CF638" i="1"/>
  <c r="J29" i="10"/>
  <c r="J61" i="10" s="1"/>
  <c r="L30" i="10"/>
  <c r="L62" i="10" s="1"/>
  <c r="CB23" i="1"/>
  <c r="CB28" i="1"/>
  <c r="BU32" i="1"/>
  <c r="BU24" i="1"/>
  <c r="BU15" i="1"/>
  <c r="BQ42" i="1"/>
  <c r="CF42" i="1"/>
  <c r="BU43" i="1"/>
  <c r="BU60" i="1"/>
  <c r="BM43" i="1"/>
  <c r="BM60" i="1"/>
  <c r="CB25" i="1"/>
  <c r="CB31" i="1"/>
  <c r="CB20" i="1"/>
  <c r="BX29" i="1"/>
  <c r="BU21" i="1"/>
  <c r="BU9" i="1"/>
  <c r="BU20" i="1"/>
  <c r="BU12" i="1"/>
  <c r="BU57" i="1"/>
  <c r="BQ57" i="1"/>
  <c r="BM57" i="1"/>
  <c r="CF49" i="1"/>
  <c r="CF58" i="1"/>
  <c r="BU44" i="1"/>
  <c r="BU59" i="1"/>
  <c r="BQ51" i="1"/>
  <c r="BM44" i="1"/>
  <c r="BM59" i="1"/>
  <c r="BZ75" i="1"/>
  <c r="BZ71" i="1"/>
  <c r="BZ90" i="1"/>
  <c r="BZ86" i="1"/>
  <c r="BU30" i="1"/>
  <c r="CB27" i="1"/>
  <c r="BX32" i="1"/>
  <c r="BO18" i="1"/>
  <c r="CI14" i="1"/>
  <c r="CI11" i="1"/>
  <c r="BO15" i="1"/>
  <c r="BX24" i="1"/>
  <c r="CB19" i="1"/>
  <c r="CB17" i="1"/>
  <c r="BM303" i="1"/>
  <c r="BQ307" i="1"/>
  <c r="BU288" i="1"/>
  <c r="BY296" i="1"/>
  <c r="CG301" i="1"/>
  <c r="BM309" i="1"/>
  <c r="BU310" i="1"/>
  <c r="BY295" i="1"/>
  <c r="CC303" i="1"/>
  <c r="CG307" i="1"/>
  <c r="CG311" i="1"/>
  <c r="CG306" i="1"/>
  <c r="CG297" i="1"/>
  <c r="CC292" i="1"/>
  <c r="BY289" i="1"/>
  <c r="BY288" i="1"/>
  <c r="BY306" i="1"/>
  <c r="BU297" i="1"/>
  <c r="BU296" i="1"/>
  <c r="BQ294" i="1"/>
  <c r="BQ305" i="1"/>
  <c r="BQ288" i="1"/>
  <c r="BM302" i="1"/>
  <c r="BM305" i="1"/>
  <c r="BM296" i="1"/>
  <c r="BY401" i="1"/>
  <c r="CG385" i="1"/>
  <c r="CG386" i="1"/>
  <c r="CG402" i="1"/>
  <c r="CG395" i="1"/>
  <c r="BY386" i="1"/>
  <c r="BY402" i="1"/>
  <c r="BY395" i="1"/>
  <c r="CB389" i="1"/>
  <c r="CB403" i="1"/>
  <c r="CB382" i="1"/>
  <c r="BY384" i="1"/>
  <c r="CG392" i="1"/>
  <c r="CB395" i="1"/>
  <c r="BL540" i="1"/>
  <c r="BP542" i="1"/>
  <c r="BT545" i="1"/>
  <c r="BX548" i="1"/>
  <c r="CB550" i="1"/>
  <c r="CF553" i="1"/>
  <c r="BL549" i="1"/>
  <c r="BP552" i="1"/>
  <c r="BT554" i="1"/>
  <c r="BX557" i="1"/>
  <c r="BX536" i="1"/>
  <c r="CB538" i="1"/>
  <c r="CF541" i="1"/>
  <c r="CF547" i="1"/>
  <c r="CB539" i="1"/>
  <c r="BX547" i="1"/>
  <c r="BT539" i="1"/>
  <c r="BL539" i="1"/>
  <c r="BL555" i="1"/>
  <c r="BM570" i="1"/>
  <c r="BQ578" i="1"/>
  <c r="BY590" i="1"/>
  <c r="CC574" i="1"/>
  <c r="CG582" i="1"/>
  <c r="BM573" i="1"/>
  <c r="BU586" i="1"/>
  <c r="BY578" i="1"/>
  <c r="CC569" i="1"/>
  <c r="BQ581" i="1"/>
  <c r="BU573" i="1"/>
  <c r="BY585" i="1"/>
  <c r="CG581" i="1"/>
  <c r="CG578" i="1"/>
  <c r="CG589" i="1"/>
  <c r="CG568" i="1"/>
  <c r="CC577" i="1"/>
  <c r="CC588" i="1"/>
  <c r="CC567" i="1"/>
  <c r="BY576" i="1"/>
  <c r="BY587" i="1"/>
  <c r="BY570" i="1"/>
  <c r="BU575" i="1"/>
  <c r="BU590" i="1"/>
  <c r="BU569" i="1"/>
  <c r="BQ582" i="1"/>
  <c r="BQ589" i="1"/>
  <c r="BQ568" i="1"/>
  <c r="BM581" i="1"/>
  <c r="BM588" i="1"/>
  <c r="BM567" i="1"/>
  <c r="BJ619" i="1"/>
  <c r="BJ613" i="1"/>
  <c r="BJ604" i="1"/>
  <c r="BJ615" i="1"/>
  <c r="BJ614" i="1"/>
  <c r="BN602" i="1"/>
  <c r="BR606" i="1"/>
  <c r="BV610" i="1"/>
  <c r="BZ614" i="1"/>
  <c r="BZ598" i="1"/>
  <c r="CD602" i="1"/>
  <c r="CH606" i="1"/>
  <c r="CH680" i="1"/>
  <c r="CH679" i="1"/>
  <c r="CD661" i="1"/>
  <c r="BZ662" i="1"/>
  <c r="BZ677" i="1"/>
  <c r="BV679" i="1"/>
  <c r="BR672" i="1"/>
  <c r="BR679" i="1"/>
  <c r="BN677" i="1"/>
  <c r="BJ660" i="1"/>
  <c r="BJ677" i="1"/>
  <c r="BK711" i="1"/>
  <c r="BO706" i="1"/>
  <c r="BS692" i="1"/>
  <c r="BS707" i="1"/>
  <c r="BW700" i="1"/>
  <c r="CA700" i="1"/>
  <c r="CE710" i="1"/>
  <c r="CI692" i="1"/>
  <c r="CI711" i="1"/>
  <c r="BK707" i="1"/>
  <c r="BJ761" i="1"/>
  <c r="BN764" i="1"/>
  <c r="BR768" i="1"/>
  <c r="BV772" i="1"/>
  <c r="BV756" i="1"/>
  <c r="BZ760" i="1"/>
  <c r="CD764" i="1"/>
  <c r="CH768" i="1"/>
  <c r="BJ776" i="1"/>
  <c r="BJ759" i="1"/>
  <c r="BN767" i="1"/>
  <c r="BR775" i="1"/>
  <c r="BR759" i="1"/>
  <c r="BV767" i="1"/>
  <c r="BZ775" i="1"/>
  <c r="BZ759" i="1"/>
  <c r="CD767" i="1"/>
  <c r="CH775" i="1"/>
  <c r="CH759" i="1"/>
  <c r="BJ770" i="1"/>
  <c r="BJ753" i="1"/>
  <c r="BN761" i="1"/>
  <c r="BR769" i="1"/>
  <c r="BR753" i="1"/>
  <c r="BV761" i="1"/>
  <c r="BZ769" i="1"/>
  <c r="BZ753" i="1"/>
  <c r="CD761" i="1"/>
  <c r="CH769" i="1"/>
  <c r="CH753" i="1"/>
  <c r="BV76" i="1"/>
  <c r="BV74" i="1"/>
  <c r="BV86" i="1"/>
  <c r="BV85" i="1"/>
  <c r="BV87" i="1"/>
  <c r="BQ303" i="1"/>
  <c r="BU301" i="1"/>
  <c r="BZ828" i="1"/>
  <c r="BR837" i="1"/>
  <c r="CH824" i="1"/>
  <c r="BJ836" i="1"/>
  <c r="CD815" i="1"/>
  <c r="CD818" i="1"/>
  <c r="BV827" i="1"/>
  <c r="BN831" i="1"/>
  <c r="BJ822" i="1"/>
  <c r="BT794" i="1"/>
  <c r="CB802" i="1"/>
  <c r="CH823" i="1"/>
  <c r="BT804" i="1"/>
  <c r="CB786" i="1"/>
  <c r="BN832" i="1"/>
  <c r="BT787" i="1"/>
  <c r="CB785" i="1"/>
  <c r="BZ837" i="1"/>
  <c r="CF788" i="1"/>
  <c r="CF790" i="1"/>
  <c r="CB790" i="1"/>
  <c r="CB797" i="1"/>
  <c r="CB800" i="1"/>
  <c r="CB805" i="1"/>
  <c r="BX794" i="1"/>
  <c r="BX799" i="1"/>
  <c r="BX802" i="1"/>
  <c r="BX789" i="1"/>
  <c r="BT788" i="1"/>
  <c r="BT784" i="1"/>
  <c r="BT802" i="1"/>
  <c r="BT803" i="1"/>
  <c r="BP788" i="1"/>
  <c r="BP797" i="1"/>
  <c r="BP800" i="1"/>
  <c r="BP807" i="1"/>
  <c r="BP805" i="1"/>
  <c r="BL786" i="1"/>
  <c r="BL789" i="1"/>
  <c r="BL800" i="1"/>
  <c r="BL801" i="1"/>
  <c r="BL643" i="1"/>
  <c r="BP637" i="1"/>
  <c r="BT631" i="1"/>
  <c r="BT652" i="1"/>
  <c r="BX633" i="1"/>
  <c r="CB639" i="1"/>
  <c r="CF637" i="1"/>
  <c r="BL641" i="1"/>
  <c r="BL647" i="1"/>
  <c r="BP633" i="1"/>
  <c r="BT643" i="1"/>
  <c r="BT649" i="1"/>
  <c r="BX635" i="1"/>
  <c r="CB641" i="1"/>
  <c r="CB651" i="1"/>
  <c r="CF633" i="1"/>
  <c r="BL849" i="1"/>
  <c r="BP856" i="1"/>
  <c r="BP865" i="1"/>
  <c r="CF859" i="1"/>
  <c r="BO32" i="1"/>
  <c r="BU16" i="1"/>
  <c r="BU17" i="1"/>
  <c r="BU49" i="1"/>
  <c r="BQ41" i="1"/>
  <c r="BU58" i="1"/>
  <c r="BQ47" i="1"/>
  <c r="BM46" i="1"/>
  <c r="CG84" i="1"/>
  <c r="BR75" i="1"/>
  <c r="BN86" i="1"/>
  <c r="BN71" i="1"/>
  <c r="CG87" i="1"/>
  <c r="CG71" i="1"/>
  <c r="BN91" i="1"/>
  <c r="BN75" i="1"/>
  <c r="CG292" i="1"/>
  <c r="BS399" i="1"/>
  <c r="BO387" i="1"/>
  <c r="BK399" i="1"/>
  <c r="BR495" i="1"/>
  <c r="BZ479" i="1"/>
  <c r="CH487" i="1"/>
  <c r="BN483" i="1"/>
  <c r="BZ491" i="1"/>
  <c r="CH493" i="1"/>
  <c r="BN495" i="1"/>
  <c r="BV479" i="1"/>
  <c r="CD475" i="1"/>
  <c r="CH476" i="1"/>
  <c r="CH492" i="1"/>
  <c r="CD476" i="1"/>
  <c r="CD492" i="1"/>
  <c r="CD497" i="1"/>
  <c r="CD486" i="1"/>
  <c r="BZ480" i="1"/>
  <c r="BZ496" i="1"/>
  <c r="BZ489" i="1"/>
  <c r="BZ478" i="1"/>
  <c r="BZ494" i="1"/>
  <c r="BV488" i="1"/>
  <c r="BV481" i="1"/>
  <c r="BV497" i="1"/>
  <c r="BV486" i="1"/>
  <c r="BR480" i="1"/>
  <c r="BR496" i="1"/>
  <c r="BR489" i="1"/>
  <c r="BR478" i="1"/>
  <c r="BR494" i="1"/>
  <c r="BN488" i="1"/>
  <c r="BN481" i="1"/>
  <c r="BN497" i="1"/>
  <c r="BJ480" i="1"/>
  <c r="BJ496" i="1"/>
  <c r="BJ489" i="1"/>
  <c r="BJ478" i="1"/>
  <c r="BJ494" i="1"/>
  <c r="BN613" i="1"/>
  <c r="BR616" i="1"/>
  <c r="BV619" i="1"/>
  <c r="BZ621" i="1"/>
  <c r="BZ600" i="1"/>
  <c r="CD603" i="1"/>
  <c r="CH605" i="1"/>
  <c r="BN612" i="1"/>
  <c r="BR615" i="1"/>
  <c r="BV617" i="1"/>
  <c r="BZ620" i="1"/>
  <c r="BZ599" i="1"/>
  <c r="CD601" i="1"/>
  <c r="CH604" i="1"/>
  <c r="BR613" i="1"/>
  <c r="CD621" i="1"/>
  <c r="CD600" i="1"/>
  <c r="CF646" i="1"/>
  <c r="CB645" i="1"/>
  <c r="BX648" i="1"/>
  <c r="BT647" i="1"/>
  <c r="BP646" i="1"/>
  <c r="BL645" i="1"/>
  <c r="BN672" i="1"/>
  <c r="BR665" i="1"/>
  <c r="BV663" i="1"/>
  <c r="BZ664" i="1"/>
  <c r="CD668" i="1"/>
  <c r="CH660" i="1"/>
  <c r="BJ679" i="1"/>
  <c r="BR675" i="1"/>
  <c r="BR660" i="1"/>
  <c r="BZ676" i="1"/>
  <c r="CD664" i="1"/>
  <c r="CH678" i="1"/>
  <c r="BK697" i="1"/>
  <c r="CA712" i="1"/>
  <c r="CI704" i="1"/>
  <c r="CF743" i="1"/>
  <c r="CF726" i="1"/>
  <c r="CF741" i="1"/>
  <c r="CF738" i="1"/>
  <c r="CF729" i="1"/>
  <c r="CB722" i="1"/>
  <c r="CB741" i="1"/>
  <c r="CB731" i="1"/>
  <c r="CB742" i="1"/>
  <c r="BX725" i="1"/>
  <c r="BX742" i="1"/>
  <c r="BX739" i="1"/>
  <c r="BX722" i="1"/>
  <c r="BT737" i="1"/>
  <c r="BT741" i="1"/>
  <c r="BT740" i="1"/>
  <c r="BP739" i="1"/>
  <c r="BP722" i="1"/>
  <c r="BP741" i="1"/>
  <c r="BP734" i="1"/>
  <c r="BP729" i="1"/>
  <c r="BL738" i="1"/>
  <c r="BL722" i="1"/>
  <c r="BL743" i="1"/>
  <c r="BJ767" i="1"/>
  <c r="BV774" i="1"/>
  <c r="CD758" i="1"/>
  <c r="BR758" i="1"/>
  <c r="CD766" i="1"/>
  <c r="BT854" i="1"/>
  <c r="BX850" i="1"/>
  <c r="BT847" i="1"/>
  <c r="BX847" i="1"/>
  <c r="BO26" i="1"/>
  <c r="CI12" i="1"/>
  <c r="CI21" i="1"/>
  <c r="BQ58" i="1"/>
  <c r="BU61" i="1"/>
  <c r="BM47" i="1"/>
  <c r="BJ90" i="1"/>
  <c r="BN80" i="1"/>
  <c r="CG94" i="1"/>
  <c r="CG82" i="1"/>
  <c r="CG72" i="1"/>
  <c r="BZ89" i="1"/>
  <c r="CG77" i="1"/>
  <c r="CG397" i="1"/>
  <c r="CG404" i="1"/>
  <c r="BY381" i="1"/>
  <c r="BP652" i="1"/>
  <c r="CB650" i="1"/>
  <c r="BL648" i="1"/>
  <c r="BX634" i="1"/>
  <c r="CF651" i="1"/>
  <c r="CG881" i="1"/>
  <c r="CG900" i="1"/>
  <c r="CC892" i="1"/>
  <c r="BY883" i="1"/>
  <c r="BY900" i="1"/>
  <c r="BU892" i="1"/>
  <c r="BQ886" i="1"/>
  <c r="BQ900" i="1"/>
  <c r="BM892" i="1"/>
  <c r="BO910" i="1"/>
  <c r="BO924" i="1"/>
  <c r="BS909" i="1"/>
  <c r="BW909" i="1"/>
  <c r="CA930" i="1"/>
  <c r="BO922" i="1"/>
  <c r="BO920" i="1"/>
  <c r="BS924" i="1"/>
  <c r="BW928" i="1"/>
  <c r="BW927" i="1"/>
  <c r="CA920" i="1"/>
  <c r="BT932" i="1"/>
  <c r="BX932" i="1"/>
  <c r="CI924" i="1"/>
  <c r="CI921" i="1"/>
  <c r="CI931" i="1"/>
  <c r="CI908" i="1"/>
  <c r="CI922" i="1"/>
  <c r="CE917" i="1"/>
  <c r="CE928" i="1"/>
  <c r="CE911" i="1"/>
  <c r="CE922" i="1"/>
  <c r="CE916" i="1"/>
  <c r="BS918" i="1"/>
  <c r="CA913" i="1"/>
  <c r="CE923" i="1"/>
  <c r="BS911" i="1"/>
  <c r="BW910" i="1"/>
  <c r="CA928" i="1"/>
  <c r="BK924" i="1"/>
  <c r="BS931" i="1"/>
  <c r="BK917" i="1"/>
  <c r="BK922" i="1"/>
  <c r="BY41" i="1"/>
  <c r="BU306" i="1"/>
  <c r="BL557" i="1"/>
  <c r="CB733" i="1"/>
  <c r="BP738" i="1"/>
  <c r="CD770" i="1"/>
  <c r="BV770" i="1"/>
  <c r="BM894" i="1"/>
  <c r="BQ891" i="1"/>
  <c r="BU884" i="1"/>
  <c r="BY890" i="1"/>
  <c r="CC877" i="1"/>
  <c r="CG885" i="1"/>
  <c r="BU882" i="1"/>
  <c r="CC891" i="1"/>
  <c r="BQ55" i="1"/>
  <c r="CG396" i="1"/>
  <c r="CA704" i="1"/>
  <c r="BO527" i="1"/>
  <c r="CA515" i="1"/>
  <c r="BK510" i="1"/>
  <c r="BU886" i="1"/>
  <c r="BW931" i="1"/>
  <c r="CC45" i="1"/>
  <c r="BL552" i="1"/>
  <c r="BP629" i="1"/>
  <c r="BP640" i="1"/>
  <c r="CF645" i="1"/>
  <c r="BP735" i="1"/>
  <c r="BX19" i="1"/>
  <c r="B29" i="10"/>
  <c r="B61" i="10" s="1"/>
  <c r="CJ893" i="1"/>
  <c r="CJ881" i="1"/>
  <c r="I29" i="10"/>
  <c r="I61" i="10" s="1"/>
  <c r="Y29" i="10"/>
  <c r="Y61" i="10" s="1"/>
  <c r="BT586" i="1"/>
  <c r="BT568" i="1"/>
  <c r="BT571" i="1"/>
  <c r="BT573" i="1"/>
  <c r="BT567" i="1"/>
  <c r="BT584" i="1"/>
  <c r="BT574" i="1"/>
  <c r="BT569" i="1"/>
  <c r="BT570" i="1"/>
  <c r="BT582" i="1"/>
  <c r="BT578" i="1"/>
  <c r="BT576" i="1"/>
  <c r="BT579" i="1"/>
  <c r="BT588" i="1"/>
  <c r="BT585" i="1"/>
  <c r="BT577" i="1"/>
  <c r="CB860" i="1"/>
  <c r="CB854" i="1"/>
  <c r="CB850" i="1"/>
  <c r="CD963" i="1"/>
  <c r="CG939" i="1"/>
  <c r="CG962" i="1"/>
  <c r="BM957" i="1"/>
  <c r="BM955" i="1"/>
  <c r="BQ952" i="1"/>
  <c r="BU952" i="1"/>
  <c r="BY939" i="1"/>
  <c r="CG942" i="1"/>
  <c r="CC958" i="1"/>
  <c r="CC952" i="1"/>
  <c r="CC945" i="1"/>
  <c r="BY961" i="1"/>
  <c r="BY960" i="1"/>
  <c r="BU945" i="1"/>
  <c r="BQ960" i="1"/>
  <c r="BQ962" i="1"/>
  <c r="BM945" i="1"/>
  <c r="CG957" i="1"/>
  <c r="BQ940" i="1"/>
  <c r="BY962" i="1"/>
  <c r="BM950" i="1"/>
  <c r="BQ955" i="1"/>
  <c r="BY943" i="1"/>
  <c r="CC962" i="1"/>
  <c r="BQ954" i="1"/>
  <c r="BU939" i="1"/>
  <c r="CC953" i="1"/>
  <c r="BZ963" i="1"/>
  <c r="BU957" i="1"/>
  <c r="BN963" i="1"/>
  <c r="BJ963" i="1"/>
  <c r="BY947" i="1"/>
  <c r="BM956" i="1"/>
  <c r="BU950" i="1"/>
  <c r="CG960" i="1"/>
  <c r="CG946" i="1"/>
  <c r="BM947" i="1"/>
  <c r="BQ950" i="1"/>
  <c r="BU955" i="1"/>
  <c r="BU958" i="1"/>
  <c r="BY954" i="1"/>
  <c r="CG948" i="1"/>
  <c r="CC957" i="1"/>
  <c r="CC947" i="1"/>
  <c r="CC949" i="1"/>
  <c r="BY941" i="1"/>
  <c r="BU960" i="1"/>
  <c r="BU949" i="1"/>
  <c r="BQ941" i="1"/>
  <c r="BM960" i="1"/>
  <c r="BM949" i="1"/>
  <c r="CG944" i="1"/>
  <c r="CG959" i="1"/>
  <c r="BQ957" i="1"/>
  <c r="BY957" i="1"/>
  <c r="BM959" i="1"/>
  <c r="BU948" i="1"/>
  <c r="BY951" i="1"/>
  <c r="CG961" i="1"/>
  <c r="BQ943" i="1"/>
  <c r="BU956" i="1"/>
  <c r="CC956" i="1"/>
  <c r="CC950" i="1"/>
  <c r="CC960" i="1"/>
  <c r="BU944" i="1"/>
  <c r="BM946" i="1"/>
  <c r="CG951" i="1"/>
  <c r="CG947" i="1"/>
  <c r="CG953" i="1"/>
  <c r="CG940" i="1"/>
  <c r="BM942" i="1"/>
  <c r="BQ944" i="1"/>
  <c r="BU947" i="1"/>
  <c r="BY950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U943" i="1"/>
  <c r="CC959" i="1"/>
  <c r="BQ958" i="1"/>
  <c r="BU940" i="1"/>
  <c r="CC946" i="1"/>
  <c r="BQ959" i="1"/>
  <c r="BY942" i="1"/>
  <c r="BR963" i="1"/>
  <c r="CG949" i="1"/>
  <c r="CG945" i="1"/>
  <c r="CA868" i="1"/>
  <c r="AB28" i="9"/>
  <c r="S28" i="10"/>
  <c r="CG870" i="1"/>
  <c r="BO866" i="1"/>
  <c r="CA859" i="1"/>
  <c r="CA847" i="1"/>
  <c r="BS861" i="1"/>
  <c r="D35" i="11"/>
  <c r="CJ894" i="1"/>
  <c r="CJ900" i="1"/>
  <c r="CJ884" i="1"/>
  <c r="CJ887" i="1"/>
  <c r="CJ883" i="1"/>
  <c r="CJ898" i="1"/>
  <c r="CJ879" i="1"/>
  <c r="CJ892" i="1"/>
  <c r="CJ877" i="1"/>
  <c r="CJ886" i="1"/>
  <c r="CJ882" i="1"/>
  <c r="CJ891" i="1"/>
  <c r="CJ895" i="1"/>
  <c r="CJ885" i="1"/>
  <c r="CJ878" i="1"/>
  <c r="CJ896" i="1"/>
  <c r="CJ888" i="1"/>
  <c r="CJ899" i="1"/>
  <c r="CJ890" i="1"/>
  <c r="CJ880" i="1"/>
  <c r="CJ889" i="1"/>
  <c r="CJ897" i="1"/>
  <c r="M29" i="10"/>
  <c r="M61" i="10" s="1"/>
  <c r="X30" i="10"/>
  <c r="X62" i="10" s="1"/>
  <c r="E61" i="8"/>
  <c r="H62" i="8"/>
  <c r="CA882" i="1"/>
  <c r="BW886" i="1"/>
  <c r="R29" i="10"/>
  <c r="R61" i="10" s="1"/>
  <c r="T30" i="10"/>
  <c r="T62" i="10" s="1"/>
  <c r="BP882" i="1"/>
  <c r="AB30" i="8"/>
  <c r="U29" i="10"/>
  <c r="U61" i="10" s="1"/>
  <c r="D30" i="10"/>
  <c r="D62" i="10" s="1"/>
  <c r="BP932" i="1"/>
  <c r="CB932" i="1"/>
  <c r="BN909" i="1"/>
  <c r="CI312" i="1"/>
  <c r="BL343" i="1"/>
  <c r="BO498" i="1"/>
  <c r="CH591" i="1"/>
  <c r="BV591" i="1"/>
  <c r="BR591" i="1"/>
  <c r="BN591" i="1"/>
  <c r="CA839" i="1"/>
  <c r="CI839" i="1"/>
  <c r="BO312" i="1"/>
  <c r="BZ808" i="1"/>
  <c r="BJ808" i="1"/>
  <c r="BT529" i="1"/>
  <c r="CF529" i="1"/>
  <c r="BX188" i="1"/>
  <c r="BS343" i="1"/>
  <c r="CI343" i="1"/>
  <c r="CG374" i="1"/>
  <c r="BQ746" i="1"/>
  <c r="CC870" i="1"/>
  <c r="BX463" i="1"/>
  <c r="BX452" i="1"/>
  <c r="BX460" i="1"/>
  <c r="BX443" i="1"/>
  <c r="BX465" i="1"/>
  <c r="BX461" i="1"/>
  <c r="BX446" i="1"/>
  <c r="BX444" i="1"/>
  <c r="BX445" i="1"/>
  <c r="BX448" i="1"/>
  <c r="BX459" i="1"/>
  <c r="BX450" i="1"/>
  <c r="BX458" i="1"/>
  <c r="BX462" i="1"/>
  <c r="BX457" i="1"/>
  <c r="BX466" i="1"/>
  <c r="BX453" i="1"/>
  <c r="BX455" i="1"/>
  <c r="BX449" i="1"/>
  <c r="BX447" i="1"/>
  <c r="CB464" i="1"/>
  <c r="CB452" i="1"/>
  <c r="CB465" i="1"/>
  <c r="CB454" i="1"/>
  <c r="CB455" i="1"/>
  <c r="CB443" i="1"/>
  <c r="CB453" i="1"/>
  <c r="CB451" i="1"/>
  <c r="CB466" i="1"/>
  <c r="CB450" i="1"/>
  <c r="CB448" i="1"/>
  <c r="CB458" i="1"/>
  <c r="CB445" i="1"/>
  <c r="CB446" i="1"/>
  <c r="CB461" i="1"/>
  <c r="CB444" i="1"/>
  <c r="CB447" i="1"/>
  <c r="CB457" i="1"/>
  <c r="CI450" i="1"/>
  <c r="CI466" i="1"/>
  <c r="CI447" i="1"/>
  <c r="CI448" i="1"/>
  <c r="CI464" i="1"/>
  <c r="CI443" i="1"/>
  <c r="CI445" i="1"/>
  <c r="CI461" i="1"/>
  <c r="CI455" i="1"/>
  <c r="CI452" i="1"/>
  <c r="CI451" i="1"/>
  <c r="CI449" i="1"/>
  <c r="CI463" i="1"/>
  <c r="CI456" i="1"/>
  <c r="CI459" i="1"/>
  <c r="CI453" i="1"/>
  <c r="CE212" i="1"/>
  <c r="CE208" i="1"/>
  <c r="CE199" i="1"/>
  <c r="CE196" i="1"/>
  <c r="CE214" i="1"/>
  <c r="CE200" i="1"/>
  <c r="CE209" i="1"/>
  <c r="CE210" i="1"/>
  <c r="CE217" i="1"/>
  <c r="CE205" i="1"/>
  <c r="CE207" i="1"/>
  <c r="CE203" i="1"/>
  <c r="CE198" i="1"/>
  <c r="CE201" i="1"/>
  <c r="CB218" i="1"/>
  <c r="CB197" i="1"/>
  <c r="CB213" i="1"/>
  <c r="CB199" i="1"/>
  <c r="CB217" i="1"/>
  <c r="CB212" i="1"/>
  <c r="CB216" i="1"/>
  <c r="CB195" i="1"/>
  <c r="CB204" i="1"/>
  <c r="CB215" i="1"/>
  <c r="CB210" i="1"/>
  <c r="CB205" i="1"/>
  <c r="CB209" i="1"/>
  <c r="CB211" i="1"/>
  <c r="CB208" i="1"/>
  <c r="CB203" i="1"/>
  <c r="CB198" i="1"/>
  <c r="CB207" i="1"/>
  <c r="CB202" i="1"/>
  <c r="BX213" i="1"/>
  <c r="BX198" i="1"/>
  <c r="BX208" i="1"/>
  <c r="BT209" i="1"/>
  <c r="BT204" i="1"/>
  <c r="BT211" i="1"/>
  <c r="BT203" i="1"/>
  <c r="BP215" i="1"/>
  <c r="BP212" i="1"/>
  <c r="BP213" i="1"/>
  <c r="BP199" i="1"/>
  <c r="BP202" i="1"/>
  <c r="BL200" i="1"/>
  <c r="BL196" i="1"/>
  <c r="BL206" i="1"/>
  <c r="BL203" i="1"/>
  <c r="BL209" i="1"/>
  <c r="BL212" i="1"/>
  <c r="BL215" i="1"/>
  <c r="BL198" i="1"/>
  <c r="BL210" i="1"/>
  <c r="BL195" i="1"/>
  <c r="BL216" i="1"/>
  <c r="BL202" i="1"/>
  <c r="BL204" i="1"/>
  <c r="BL213" i="1"/>
  <c r="BL205" i="1"/>
  <c r="BL211" i="1"/>
  <c r="BL218" i="1"/>
  <c r="BL197" i="1"/>
  <c r="CE653" i="1"/>
  <c r="CC746" i="1"/>
  <c r="BU746" i="1"/>
  <c r="BS839" i="1"/>
  <c r="BU870" i="1"/>
  <c r="BY870" i="1"/>
  <c r="BL312" i="1"/>
  <c r="BT312" i="1"/>
  <c r="CB312" i="1"/>
  <c r="CC560" i="1"/>
  <c r="BY560" i="1"/>
  <c r="BQ560" i="1"/>
  <c r="BM560" i="1"/>
  <c r="BN870" i="1"/>
  <c r="BL622" i="1"/>
  <c r="BM870" i="1"/>
  <c r="CG249" i="1"/>
  <c r="CG247" i="1"/>
  <c r="CG237" i="1"/>
  <c r="CG231" i="1"/>
  <c r="CG234" i="1"/>
  <c r="CG236" i="1"/>
  <c r="CG240" i="1"/>
  <c r="CG238" i="1"/>
  <c r="CG243" i="1"/>
  <c r="CG245" i="1"/>
  <c r="BO257" i="1"/>
  <c r="BO265" i="1"/>
  <c r="BO273" i="1"/>
  <c r="BV267" i="1"/>
  <c r="BV259" i="1"/>
  <c r="BV268" i="1"/>
  <c r="BZ268" i="1"/>
  <c r="BZ274" i="1"/>
  <c r="CC271" i="1"/>
  <c r="CC268" i="1"/>
  <c r="CC264" i="1"/>
  <c r="CC262" i="1"/>
  <c r="CC257" i="1"/>
  <c r="CC279" i="1"/>
  <c r="CC269" i="1"/>
  <c r="CC263" i="1"/>
  <c r="CC280" i="1"/>
  <c r="CC266" i="1"/>
  <c r="BZ350" i="1"/>
  <c r="BZ354" i="1"/>
  <c r="BN461" i="1"/>
  <c r="BN448" i="1"/>
  <c r="BN491" i="1"/>
  <c r="BN475" i="1"/>
  <c r="CH497" i="1"/>
  <c r="CH489" i="1"/>
  <c r="BK514" i="1"/>
  <c r="BK518" i="1"/>
  <c r="BK511" i="1"/>
  <c r="BK527" i="1"/>
  <c r="BK507" i="1"/>
  <c r="BK516" i="1"/>
  <c r="BK508" i="1"/>
  <c r="BK522" i="1"/>
  <c r="BK505" i="1"/>
  <c r="BK506" i="1"/>
  <c r="BK524" i="1"/>
  <c r="BO510" i="1"/>
  <c r="BO514" i="1"/>
  <c r="BO508" i="1"/>
  <c r="BO515" i="1"/>
  <c r="BO517" i="1"/>
  <c r="BO509" i="1"/>
  <c r="BO511" i="1"/>
  <c r="BO522" i="1"/>
  <c r="BO507" i="1"/>
  <c r="BO521" i="1"/>
  <c r="BO525" i="1"/>
  <c r="BO526" i="1"/>
  <c r="BO518" i="1"/>
  <c r="BO516" i="1"/>
  <c r="BO520" i="1"/>
  <c r="BS515" i="1"/>
  <c r="BS526" i="1"/>
  <c r="BS516" i="1"/>
  <c r="BS527" i="1"/>
  <c r="BS519" i="1"/>
  <c r="BS509" i="1"/>
  <c r="BS505" i="1"/>
  <c r="BS514" i="1"/>
  <c r="BS513" i="1"/>
  <c r="BS525" i="1"/>
  <c r="BS520" i="1"/>
  <c r="BS511" i="1"/>
  <c r="BS521" i="1"/>
  <c r="BS524" i="1"/>
  <c r="BS507" i="1"/>
  <c r="BS528" i="1"/>
  <c r="BW506" i="1"/>
  <c r="BW519" i="1"/>
  <c r="BW526" i="1"/>
  <c r="BW511" i="1"/>
  <c r="BW527" i="1"/>
  <c r="BW510" i="1"/>
  <c r="BW517" i="1"/>
  <c r="BW512" i="1"/>
  <c r="BW528" i="1"/>
  <c r="BW520" i="1"/>
  <c r="BW505" i="1"/>
  <c r="BW524" i="1"/>
  <c r="BW521" i="1"/>
  <c r="BW516" i="1"/>
  <c r="BW518" i="1"/>
  <c r="BW507" i="1"/>
  <c r="CA514" i="1"/>
  <c r="CA523" i="1"/>
  <c r="CA513" i="1"/>
  <c r="CA518" i="1"/>
  <c r="CA516" i="1"/>
  <c r="CA508" i="1"/>
  <c r="CA528" i="1"/>
  <c r="CA520" i="1"/>
  <c r="CA512" i="1"/>
  <c r="CA526" i="1"/>
  <c r="CA505" i="1"/>
  <c r="CA510" i="1"/>
  <c r="CA524" i="1"/>
  <c r="CE514" i="1"/>
  <c r="CE519" i="1"/>
  <c r="CE525" i="1"/>
  <c r="CE512" i="1"/>
  <c r="CE526" i="1"/>
  <c r="CE518" i="1"/>
  <c r="CE507" i="1"/>
  <c r="CE522" i="1"/>
  <c r="CE511" i="1"/>
  <c r="CE521" i="1"/>
  <c r="CE508" i="1"/>
  <c r="CE528" i="1"/>
  <c r="CE520" i="1"/>
  <c r="CE516" i="1"/>
  <c r="CI526" i="1"/>
  <c r="CI521" i="1"/>
  <c r="CI527" i="1"/>
  <c r="CI511" i="1"/>
  <c r="CI519" i="1"/>
  <c r="CI516" i="1"/>
  <c r="CI509" i="1"/>
  <c r="CI525" i="1"/>
  <c r="CI514" i="1"/>
  <c r="CI517" i="1"/>
  <c r="CI518" i="1"/>
  <c r="CI510" i="1"/>
  <c r="CI528" i="1"/>
  <c r="CI507" i="1"/>
  <c r="CI524" i="1"/>
  <c r="BP550" i="1"/>
  <c r="BP544" i="1"/>
  <c r="BP554" i="1"/>
  <c r="BT553" i="1"/>
  <c r="BT557" i="1"/>
  <c r="BX538" i="1"/>
  <c r="BX549" i="1"/>
  <c r="CB558" i="1"/>
  <c r="CB541" i="1"/>
  <c r="CB552" i="1"/>
  <c r="CF550" i="1"/>
  <c r="CF554" i="1"/>
  <c r="BQ591" i="1"/>
  <c r="CG569" i="1"/>
  <c r="CG590" i="1"/>
  <c r="BN615" i="1"/>
  <c r="BN618" i="1"/>
  <c r="BN620" i="1"/>
  <c r="BR618" i="1"/>
  <c r="BR601" i="1"/>
  <c r="BR617" i="1"/>
  <c r="BV599" i="1"/>
  <c r="BV604" i="1"/>
  <c r="BV618" i="1"/>
  <c r="BV620" i="1"/>
  <c r="BZ618" i="1"/>
  <c r="BZ601" i="1"/>
  <c r="BZ612" i="1"/>
  <c r="CD618" i="1"/>
  <c r="CD604" i="1"/>
  <c r="CH618" i="1"/>
  <c r="CH617" i="1"/>
  <c r="BJ665" i="1"/>
  <c r="BJ684" i="1" s="1"/>
  <c r="BJ666" i="1"/>
  <c r="BJ680" i="1"/>
  <c r="BJ668" i="1"/>
  <c r="BJ678" i="1"/>
  <c r="BJ669" i="1"/>
  <c r="BN675" i="1"/>
  <c r="BN670" i="1"/>
  <c r="BN663" i="1"/>
  <c r="BN682" i="1"/>
  <c r="BR667" i="1"/>
  <c r="BR668" i="1"/>
  <c r="BR661" i="1"/>
  <c r="BR683" i="1"/>
  <c r="BR680" i="1"/>
  <c r="BR677" i="1"/>
  <c r="BR664" i="1"/>
  <c r="BV675" i="1"/>
  <c r="BV677" i="1"/>
  <c r="BV673" i="1"/>
  <c r="BV680" i="1"/>
  <c r="BV672" i="1"/>
  <c r="BZ665" i="1"/>
  <c r="BZ663" i="1"/>
  <c r="BZ668" i="1"/>
  <c r="BZ675" i="1"/>
  <c r="CD665" i="1"/>
  <c r="CD671" i="1"/>
  <c r="CD674" i="1"/>
  <c r="CD677" i="1"/>
  <c r="CD682" i="1"/>
  <c r="CD663" i="1"/>
  <c r="CD681" i="1"/>
  <c r="CD670" i="1"/>
  <c r="CH671" i="1"/>
  <c r="CH667" i="1"/>
  <c r="CH661" i="1"/>
  <c r="BK710" i="1"/>
  <c r="BK691" i="1"/>
  <c r="BK695" i="1"/>
  <c r="BK706" i="1"/>
  <c r="BK709" i="1"/>
  <c r="BK701" i="1"/>
  <c r="BK712" i="1"/>
  <c r="BK694" i="1"/>
  <c r="BK692" i="1"/>
  <c r="BO703" i="1"/>
  <c r="BO713" i="1"/>
  <c r="BO710" i="1"/>
  <c r="BO708" i="1"/>
  <c r="BO700" i="1"/>
  <c r="BO702" i="1"/>
  <c r="BO697" i="1"/>
  <c r="BO701" i="1"/>
  <c r="BO694" i="1"/>
  <c r="BS708" i="1"/>
  <c r="BS699" i="1"/>
  <c r="BS694" i="1"/>
  <c r="BS711" i="1"/>
  <c r="BS696" i="1"/>
  <c r="BS693" i="1"/>
  <c r="BS697" i="1"/>
  <c r="BS700" i="1"/>
  <c r="BS712" i="1"/>
  <c r="BS706" i="1"/>
  <c r="BW710" i="1"/>
  <c r="BW705" i="1"/>
  <c r="BW699" i="1"/>
  <c r="BW703" i="1"/>
  <c r="BW714" i="1"/>
  <c r="BW696" i="1"/>
  <c r="BW709" i="1"/>
  <c r="BW704" i="1"/>
  <c r="BW701" i="1"/>
  <c r="CA692" i="1"/>
  <c r="CA713" i="1"/>
  <c r="CA707" i="1"/>
  <c r="CA695" i="1"/>
  <c r="CA711" i="1"/>
  <c r="CA696" i="1"/>
  <c r="CA714" i="1"/>
  <c r="CA702" i="1"/>
  <c r="CE707" i="1"/>
  <c r="CE694" i="1"/>
  <c r="CE698" i="1"/>
  <c r="CE703" i="1"/>
  <c r="CE700" i="1"/>
  <c r="CE706" i="1"/>
  <c r="CE692" i="1"/>
  <c r="CE704" i="1"/>
  <c r="CE705" i="1"/>
  <c r="CI708" i="1"/>
  <c r="CI710" i="1"/>
  <c r="CI697" i="1"/>
  <c r="CI691" i="1"/>
  <c r="CI700" i="1"/>
  <c r="CI705" i="1"/>
  <c r="CI694" i="1"/>
  <c r="CI706" i="1"/>
  <c r="CI695" i="1"/>
  <c r="CI699" i="1"/>
  <c r="CI703" i="1"/>
  <c r="BL734" i="1"/>
  <c r="BL726" i="1"/>
  <c r="BL732" i="1"/>
  <c r="BT736" i="1"/>
  <c r="BT739" i="1"/>
  <c r="BX734" i="1"/>
  <c r="BX731" i="1"/>
  <c r="BX737" i="1"/>
  <c r="BX740" i="1"/>
  <c r="CB730" i="1"/>
  <c r="CB732" i="1"/>
  <c r="BJ773" i="1"/>
  <c r="BJ754" i="1"/>
  <c r="BR770" i="1"/>
  <c r="BR776" i="1"/>
  <c r="BL863" i="1"/>
  <c r="BL855" i="1"/>
  <c r="BL861" i="1"/>
  <c r="BP861" i="1"/>
  <c r="BP860" i="1"/>
  <c r="BT849" i="1"/>
  <c r="BT869" i="1"/>
  <c r="BX856" i="1"/>
  <c r="BX869" i="1"/>
  <c r="CB865" i="1"/>
  <c r="CB855" i="1"/>
  <c r="CB864" i="1"/>
  <c r="CB862" i="1"/>
  <c r="CF868" i="1"/>
  <c r="CF865" i="1"/>
  <c r="CF848" i="1"/>
  <c r="CF856" i="1"/>
  <c r="CF853" i="1"/>
  <c r="BM879" i="1"/>
  <c r="BM899" i="1"/>
  <c r="BM881" i="1"/>
  <c r="BM886" i="1"/>
  <c r="BM887" i="1"/>
  <c r="BQ890" i="1"/>
  <c r="BQ884" i="1"/>
  <c r="BQ881" i="1"/>
  <c r="BQ887" i="1"/>
  <c r="BQ898" i="1"/>
  <c r="BU895" i="1"/>
  <c r="BU889" i="1"/>
  <c r="BU881" i="1"/>
  <c r="BU898" i="1"/>
  <c r="BU883" i="1"/>
  <c r="BY893" i="1"/>
  <c r="BY897" i="1"/>
  <c r="BY895" i="1"/>
  <c r="BY889" i="1"/>
  <c r="BY898" i="1"/>
  <c r="BY884" i="1"/>
  <c r="CC888" i="1"/>
  <c r="CC895" i="1"/>
  <c r="CC898" i="1"/>
  <c r="CC884" i="1"/>
  <c r="CG898" i="1"/>
  <c r="CG889" i="1"/>
  <c r="CG897" i="1"/>
  <c r="CG890" i="1"/>
  <c r="CG878" i="1"/>
  <c r="CG901" i="1" s="1"/>
  <c r="CG893" i="1"/>
  <c r="CG882" i="1"/>
  <c r="BK923" i="1"/>
  <c r="BK921" i="1"/>
  <c r="BK929" i="1"/>
  <c r="BK916" i="1"/>
  <c r="BK918" i="1"/>
  <c r="BK931" i="1"/>
  <c r="BK908" i="1"/>
  <c r="BK912" i="1"/>
  <c r="BO929" i="1"/>
  <c r="BO926" i="1"/>
  <c r="BO909" i="1"/>
  <c r="BS926" i="1"/>
  <c r="BS923" i="1"/>
  <c r="BW923" i="1"/>
  <c r="BW919" i="1"/>
  <c r="CA921" i="1"/>
  <c r="CA908" i="1"/>
  <c r="BK950" i="1"/>
  <c r="BK951" i="1"/>
  <c r="BK958" i="1"/>
  <c r="BK961" i="1"/>
  <c r="BK959" i="1"/>
  <c r="BK941" i="1"/>
  <c r="BK945" i="1"/>
  <c r="BK957" i="1"/>
  <c r="BK947" i="1"/>
  <c r="BO958" i="1"/>
  <c r="BO949" i="1"/>
  <c r="BO945" i="1"/>
  <c r="BO944" i="1"/>
  <c r="BO955" i="1"/>
  <c r="BO956" i="1"/>
  <c r="BO941" i="1"/>
  <c r="BO946" i="1"/>
  <c r="BO940" i="1"/>
  <c r="BS943" i="1"/>
  <c r="BS956" i="1"/>
  <c r="BS957" i="1"/>
  <c r="BS951" i="1"/>
  <c r="BS939" i="1"/>
  <c r="BS947" i="1"/>
  <c r="BS945" i="1"/>
  <c r="BS950" i="1"/>
  <c r="BS958" i="1"/>
  <c r="BS959" i="1"/>
  <c r="BW955" i="1"/>
  <c r="BW948" i="1"/>
  <c r="BW952" i="1"/>
  <c r="BW945" i="1"/>
  <c r="BW956" i="1"/>
  <c r="BW941" i="1"/>
  <c r="BW954" i="1"/>
  <c r="BW949" i="1"/>
  <c r="BW947" i="1"/>
  <c r="CA940" i="1"/>
  <c r="CA951" i="1"/>
  <c r="CA950" i="1"/>
  <c r="CA943" i="1"/>
  <c r="CA959" i="1"/>
  <c r="CA960" i="1"/>
  <c r="CA962" i="1"/>
  <c r="CA949" i="1"/>
  <c r="CA954" i="1"/>
  <c r="CE955" i="1"/>
  <c r="CE941" i="1"/>
  <c r="CE944" i="1"/>
  <c r="CE959" i="1"/>
  <c r="CE956" i="1"/>
  <c r="CE949" i="1"/>
  <c r="CE942" i="1"/>
  <c r="CE940" i="1"/>
  <c r="CI957" i="1"/>
  <c r="CI959" i="1"/>
  <c r="CI956" i="1"/>
  <c r="CI945" i="1"/>
  <c r="CI958" i="1"/>
  <c r="CI950" i="1"/>
  <c r="CI942" i="1"/>
  <c r="CI954" i="1"/>
  <c r="AA30" i="10"/>
  <c r="AA62" i="10" s="1"/>
  <c r="C62" i="9"/>
  <c r="AC30" i="9"/>
  <c r="X61" i="9"/>
  <c r="X29" i="10"/>
  <c r="X61" i="10" s="1"/>
  <c r="D61" i="9"/>
  <c r="AB29" i="9"/>
  <c r="D29" i="10"/>
  <c r="D61" i="10" s="1"/>
  <c r="AC28" i="9"/>
  <c r="E60" i="9"/>
  <c r="CC157" i="1"/>
  <c r="BL157" i="1"/>
  <c r="BK560" i="1"/>
  <c r="CI560" i="1"/>
  <c r="CE560" i="1"/>
  <c r="CA560" i="1"/>
  <c r="BW560" i="1"/>
  <c r="BW839" i="1"/>
  <c r="CE839" i="1"/>
  <c r="BR808" i="1"/>
  <c r="BT839" i="1"/>
  <c r="CA405" i="1"/>
  <c r="CE405" i="1"/>
  <c r="CI405" i="1"/>
  <c r="BL591" i="1"/>
  <c r="CF591" i="1"/>
  <c r="BP591" i="1"/>
  <c r="BL715" i="1"/>
  <c r="BT715" i="1"/>
  <c r="CB715" i="1"/>
  <c r="CB839" i="1"/>
  <c r="BZ267" i="1"/>
  <c r="BZ258" i="1"/>
  <c r="BV273" i="1"/>
  <c r="BV281" i="1" s="1"/>
  <c r="BJ305" i="1"/>
  <c r="CF312" i="1"/>
  <c r="CH368" i="1"/>
  <c r="CH362" i="1"/>
  <c r="BN465" i="1"/>
  <c r="BV491" i="1"/>
  <c r="BL537" i="1"/>
  <c r="CB548" i="1"/>
  <c r="BP556" i="1"/>
  <c r="CB542" i="1"/>
  <c r="BL536" i="1"/>
  <c r="BT541" i="1"/>
  <c r="CB546" i="1"/>
  <c r="BX550" i="1"/>
  <c r="CG227" i="1"/>
  <c r="CC272" i="1"/>
  <c r="CC273" i="1"/>
  <c r="BJ292" i="1"/>
  <c r="CH607" i="1"/>
  <c r="CC582" i="1"/>
  <c r="BJ303" i="1"/>
  <c r="BV682" i="1"/>
  <c r="BN665" i="1"/>
  <c r="CH668" i="1"/>
  <c r="CG233" i="1"/>
  <c r="BS698" i="1"/>
  <c r="CE711" i="1"/>
  <c r="BP733" i="1"/>
  <c r="BK526" i="1"/>
  <c r="BS522" i="1"/>
  <c r="BW514" i="1"/>
  <c r="CE505" i="1"/>
  <c r="CI512" i="1"/>
  <c r="BO506" i="1"/>
  <c r="BS517" i="1"/>
  <c r="BW525" i="1"/>
  <c r="CE506" i="1"/>
  <c r="CI513" i="1"/>
  <c r="BQ888" i="1"/>
  <c r="BY888" i="1"/>
  <c r="CC880" i="1"/>
  <c r="CC878" i="1"/>
  <c r="BY877" i="1"/>
  <c r="BQ878" i="1"/>
  <c r="BM891" i="1"/>
  <c r="CA922" i="1"/>
  <c r="BO921" i="1"/>
  <c r="BO528" i="1"/>
  <c r="CE509" i="1"/>
  <c r="CA509" i="1"/>
  <c r="BO519" i="1"/>
  <c r="CE517" i="1"/>
  <c r="CA527" i="1"/>
  <c r="BT536" i="1"/>
  <c r="CI520" i="1"/>
  <c r="BN604" i="1"/>
  <c r="BN622" i="1" s="1"/>
  <c r="CE699" i="1"/>
  <c r="BW694" i="1"/>
  <c r="CH672" i="1"/>
  <c r="CA511" i="1"/>
  <c r="CE697" i="1"/>
  <c r="CH770" i="1"/>
  <c r="BT858" i="1"/>
  <c r="CA698" i="1"/>
  <c r="CE708" i="1"/>
  <c r="BT730" i="1"/>
  <c r="BU888" i="1"/>
  <c r="CA11" i="1"/>
  <c r="CA10" i="1"/>
  <c r="CA28" i="1"/>
  <c r="CA23" i="1"/>
  <c r="CA12" i="1"/>
  <c r="CA19" i="1"/>
  <c r="CH27" i="1"/>
  <c r="CH25" i="1"/>
  <c r="CH14" i="1"/>
  <c r="CH24" i="1"/>
  <c r="BT49" i="1"/>
  <c r="BT50" i="1"/>
  <c r="BX48" i="1"/>
  <c r="BX63" i="1"/>
  <c r="BM125" i="1"/>
  <c r="BM113" i="1"/>
  <c r="CI110" i="1"/>
  <c r="CI102" i="1"/>
  <c r="BK186" i="1"/>
  <c r="BK185" i="1"/>
  <c r="BK187" i="1"/>
  <c r="BN186" i="1"/>
  <c r="BN185" i="1"/>
  <c r="BN188" i="1" s="1"/>
  <c r="BK234" i="1"/>
  <c r="BK243" i="1"/>
  <c r="BK231" i="1"/>
  <c r="BK247" i="1"/>
  <c r="BK229" i="1"/>
  <c r="BK227" i="1"/>
  <c r="BK250" i="1" s="1"/>
  <c r="BK240" i="1"/>
  <c r="CD243" i="1"/>
  <c r="CD248" i="1"/>
  <c r="CD242" i="1"/>
  <c r="CD250" i="1" s="1"/>
  <c r="BX556" i="1"/>
  <c r="BO711" i="1"/>
  <c r="CB399" i="1"/>
  <c r="CB401" i="1"/>
  <c r="CG310" i="1"/>
  <c r="CG309" i="1"/>
  <c r="BY305" i="1"/>
  <c r="BY300" i="1"/>
  <c r="BY298" i="1"/>
  <c r="BQ309" i="1"/>
  <c r="BQ292" i="1"/>
  <c r="BM300" i="1"/>
  <c r="BM306" i="1"/>
  <c r="BQ219" i="1"/>
  <c r="CF405" i="1"/>
  <c r="BX405" i="1"/>
  <c r="BP622" i="1"/>
  <c r="BX622" i="1"/>
  <c r="CF622" i="1"/>
  <c r="CB622" i="1"/>
  <c r="BX839" i="1"/>
  <c r="BN808" i="1"/>
  <c r="BV405" i="1"/>
  <c r="CF467" i="1"/>
  <c r="CG746" i="1"/>
  <c r="BY250" i="1"/>
  <c r="BT467" i="1"/>
  <c r="BZ260" i="1"/>
  <c r="BJ297" i="1"/>
  <c r="CD481" i="1"/>
  <c r="BP540" i="1"/>
  <c r="CB537" i="1"/>
  <c r="BT558" i="1"/>
  <c r="CF545" i="1"/>
  <c r="BP549" i="1"/>
  <c r="BX554" i="1"/>
  <c r="CB536" i="1"/>
  <c r="CB560" i="1" s="1"/>
  <c r="BL542" i="1"/>
  <c r="CB553" i="1"/>
  <c r="CG229" i="1"/>
  <c r="CC275" i="1"/>
  <c r="CC259" i="1"/>
  <c r="BV609" i="1"/>
  <c r="BJ289" i="1"/>
  <c r="CD393" i="1"/>
  <c r="CD405" i="1" s="1"/>
  <c r="BZ683" i="1"/>
  <c r="BR671" i="1"/>
  <c r="CH665" i="1"/>
  <c r="CG275" i="1"/>
  <c r="BU570" i="1"/>
  <c r="BO699" i="1"/>
  <c r="BW692" i="1"/>
  <c r="CE701" i="1"/>
  <c r="CF733" i="1"/>
  <c r="BT732" i="1"/>
  <c r="BK519" i="1"/>
  <c r="BS506" i="1"/>
  <c r="BW509" i="1"/>
  <c r="CE523" i="1"/>
  <c r="BK521" i="1"/>
  <c r="BO513" i="1"/>
  <c r="BS512" i="1"/>
  <c r="CA521" i="1"/>
  <c r="CE513" i="1"/>
  <c r="CI508" i="1"/>
  <c r="CC893" i="1"/>
  <c r="BM893" i="1"/>
  <c r="CG887" i="1"/>
  <c r="CC890" i="1"/>
  <c r="BU877" i="1"/>
  <c r="BQ893" i="1"/>
  <c r="BK913" i="1"/>
  <c r="BW930" i="1"/>
  <c r="BS510" i="1"/>
  <c r="CE524" i="1"/>
  <c r="CA507" i="1"/>
  <c r="BS518" i="1"/>
  <c r="CE515" i="1"/>
  <c r="CE510" i="1"/>
  <c r="BX865" i="1"/>
  <c r="CH612" i="1"/>
  <c r="BO696" i="1"/>
  <c r="CE713" i="1"/>
  <c r="BR607" i="1"/>
  <c r="CD615" i="1"/>
  <c r="BW713" i="1"/>
  <c r="BO693" i="1"/>
  <c r="CE961" i="1"/>
  <c r="BV91" i="1"/>
  <c r="BV73" i="1"/>
  <c r="BT137" i="1"/>
  <c r="BT144" i="1"/>
  <c r="BX141" i="1"/>
  <c r="BX138" i="1"/>
  <c r="CB133" i="1"/>
  <c r="CB144" i="1"/>
  <c r="BO187" i="1"/>
  <c r="BO167" i="1"/>
  <c r="BO180" i="1"/>
  <c r="BS172" i="1"/>
  <c r="BS165" i="1"/>
  <c r="BO244" i="1"/>
  <c r="BO235" i="1"/>
  <c r="BO242" i="1"/>
  <c r="BO226" i="1"/>
  <c r="BO232" i="1"/>
  <c r="BO239" i="1"/>
  <c r="BS236" i="1"/>
  <c r="BS247" i="1"/>
  <c r="BS238" i="1"/>
  <c r="BS227" i="1"/>
  <c r="BK513" i="1"/>
  <c r="CI515" i="1"/>
  <c r="BN674" i="1"/>
  <c r="CB738" i="1"/>
  <c r="CA958" i="1"/>
  <c r="S30" i="10"/>
  <c r="S62" i="10" s="1"/>
  <c r="C30" i="10"/>
  <c r="C62" i="10" s="1"/>
  <c r="I28" i="10"/>
  <c r="BJ52" i="1"/>
  <c r="BJ57" i="1"/>
  <c r="BJ43" i="1"/>
  <c r="BJ58" i="1"/>
  <c r="BJ47" i="1"/>
  <c r="BJ59" i="1"/>
  <c r="BN60" i="1"/>
  <c r="BN54" i="1"/>
  <c r="BN46" i="1"/>
  <c r="BN51" i="1"/>
  <c r="BN50" i="1"/>
  <c r="CG61" i="1"/>
  <c r="CG51" i="1"/>
  <c r="BK107" i="1"/>
  <c r="BK118" i="1"/>
  <c r="BR148" i="1"/>
  <c r="BR152" i="1"/>
  <c r="BV423" i="1"/>
  <c r="BV433" i="1"/>
  <c r="CG212" i="1"/>
  <c r="CH394" i="1"/>
  <c r="CH386" i="1"/>
  <c r="CA312" i="1"/>
  <c r="BQ870" i="1"/>
  <c r="BU262" i="1"/>
  <c r="BU260" i="1"/>
  <c r="BU269" i="1"/>
  <c r="BY269" i="1"/>
  <c r="BY272" i="1"/>
  <c r="BY279" i="1"/>
  <c r="CI265" i="1"/>
  <c r="CI257" i="1"/>
  <c r="CE465" i="1"/>
  <c r="CE467" i="1" s="1"/>
  <c r="CE466" i="1"/>
  <c r="K30" i="10"/>
  <c r="K62" i="10" s="1"/>
  <c r="K62" i="8"/>
  <c r="T61" i="8"/>
  <c r="T29" i="10"/>
  <c r="T61" i="10" s="1"/>
  <c r="H29" i="10"/>
  <c r="H61" i="10" s="1"/>
  <c r="AB29" i="8"/>
  <c r="Y28" i="10"/>
  <c r="E28" i="10"/>
  <c r="AC28" i="8"/>
  <c r="V7" i="10"/>
  <c r="BP715" i="1"/>
  <c r="BJ19" i="1"/>
  <c r="BJ18" i="1"/>
  <c r="CD114" i="1"/>
  <c r="CD125" i="1"/>
  <c r="CD109" i="1"/>
  <c r="BU234" i="1"/>
  <c r="BU250" i="1" s="1"/>
  <c r="BU239" i="1"/>
  <c r="L29" i="10"/>
  <c r="L61" i="10" s="1"/>
  <c r="E60" i="8"/>
  <c r="AC60" i="8" s="1"/>
  <c r="D61" i="8"/>
  <c r="H61" i="8"/>
  <c r="BN301" i="1"/>
  <c r="BN305" i="1"/>
  <c r="BO839" i="1"/>
  <c r="CD591" i="1"/>
  <c r="CA610" i="1"/>
  <c r="CA612" i="1"/>
  <c r="CI600" i="1"/>
  <c r="CI610" i="1"/>
  <c r="BO770" i="1"/>
  <c r="BO772" i="1"/>
  <c r="BM804" i="1"/>
  <c r="BM792" i="1"/>
  <c r="V30" i="10"/>
  <c r="V62" i="10" s="1"/>
  <c r="N62" i="8"/>
  <c r="N30" i="10"/>
  <c r="N62" i="10" s="1"/>
  <c r="F62" i="8"/>
  <c r="F30" i="10"/>
  <c r="F62" i="10" s="1"/>
  <c r="G29" i="10"/>
  <c r="G61" i="10" s="1"/>
  <c r="BO662" i="1"/>
  <c r="BO684" i="1" s="1"/>
  <c r="CI681" i="1"/>
  <c r="CA770" i="1"/>
  <c r="BO768" i="1"/>
  <c r="CH891" i="1"/>
  <c r="CH901" i="1" s="1"/>
  <c r="CD879" i="1"/>
  <c r="CD901" i="1" s="1"/>
  <c r="BZ891" i="1"/>
  <c r="BZ901" i="1" s="1"/>
  <c r="BV890" i="1"/>
  <c r="BV885" i="1"/>
  <c r="BV901" i="1" s="1"/>
  <c r="BR887" i="1"/>
  <c r="BR901" i="1" s="1"/>
  <c r="BN892" i="1"/>
  <c r="BN901" i="1" s="1"/>
  <c r="BJ881" i="1"/>
  <c r="BJ901" i="1" s="1"/>
  <c r="CE672" i="1"/>
  <c r="R30" i="10"/>
  <c r="R62" i="10" s="1"/>
  <c r="E7" i="10"/>
  <c r="M7" i="10"/>
  <c r="U7" i="10"/>
  <c r="C28" i="10"/>
  <c r="G30" i="10"/>
  <c r="G62" i="10" s="1"/>
  <c r="O30" i="10"/>
  <c r="O62" i="10" s="1"/>
  <c r="W30" i="10"/>
  <c r="W62" i="10" s="1"/>
  <c r="Z28" i="10"/>
  <c r="R28" i="10"/>
  <c r="J28" i="10"/>
  <c r="B28" i="10"/>
  <c r="AC777" i="1"/>
  <c r="CK763" i="1" s="1"/>
  <c r="M28" i="10"/>
  <c r="U28" i="10"/>
  <c r="AB25" i="8"/>
  <c r="AB17" i="8"/>
  <c r="AB13" i="8"/>
  <c r="AB9" i="8"/>
  <c r="AC22" i="8"/>
  <c r="S31" i="8"/>
  <c r="S87" i="8" s="1"/>
  <c r="G28" i="10"/>
  <c r="W28" i="10"/>
  <c r="V28" i="10"/>
  <c r="N28" i="10"/>
  <c r="F28" i="10"/>
  <c r="CK724" i="1"/>
  <c r="CK726" i="1"/>
  <c r="CK730" i="1"/>
  <c r="CK732" i="1"/>
  <c r="CK734" i="1"/>
  <c r="CK736" i="1"/>
  <c r="CK738" i="1"/>
  <c r="CK740" i="1"/>
  <c r="AB24" i="8"/>
  <c r="AB20" i="8"/>
  <c r="AB16" i="8"/>
  <c r="C7" i="10"/>
  <c r="K7" i="10"/>
  <c r="S7" i="10"/>
  <c r="AA7" i="10"/>
  <c r="Q28" i="10"/>
  <c r="AC29" i="5"/>
  <c r="O29" i="10"/>
  <c r="O61" i="10" s="1"/>
  <c r="W29" i="10"/>
  <c r="W61" i="10" s="1"/>
  <c r="AC30" i="5"/>
  <c r="Z7" i="10"/>
  <c r="J7" i="10"/>
  <c r="B7" i="10"/>
  <c r="T28" i="10"/>
  <c r="L28" i="10"/>
  <c r="D28" i="10"/>
  <c r="BL864" i="1"/>
  <c r="BL858" i="1"/>
  <c r="BL854" i="1"/>
  <c r="CB852" i="1"/>
  <c r="BP851" i="1"/>
  <c r="BP858" i="1"/>
  <c r="BP868" i="1"/>
  <c r="BP863" i="1"/>
  <c r="CF864" i="1"/>
  <c r="CF849" i="1"/>
  <c r="BP848" i="1"/>
  <c r="CB861" i="1"/>
  <c r="CB863" i="1"/>
  <c r="BL850" i="1"/>
  <c r="BX846" i="1"/>
  <c r="BX859" i="1"/>
  <c r="BX866" i="1"/>
  <c r="BX867" i="1"/>
  <c r="BT852" i="1"/>
  <c r="BX854" i="1"/>
  <c r="BX858" i="1"/>
  <c r="BT851" i="1"/>
  <c r="BT862" i="1"/>
  <c r="CB847" i="1"/>
  <c r="CF854" i="1"/>
  <c r="CF857" i="1"/>
  <c r="CF851" i="1"/>
  <c r="CF850" i="1"/>
  <c r="CF858" i="1"/>
  <c r="CF862" i="1"/>
  <c r="CF847" i="1"/>
  <c r="BL851" i="1"/>
  <c r="CB858" i="1"/>
  <c r="Y15" i="10"/>
  <c r="Y27" i="10"/>
  <c r="R10" i="10"/>
  <c r="J10" i="10"/>
  <c r="Z14" i="10"/>
  <c r="J18" i="10"/>
  <c r="R22" i="10"/>
  <c r="J22" i="10"/>
  <c r="Z26" i="10"/>
  <c r="R26" i="10"/>
  <c r="B26" i="10"/>
  <c r="BL867" i="1"/>
  <c r="BL866" i="1"/>
  <c r="BL847" i="1"/>
  <c r="CB846" i="1"/>
  <c r="CB869" i="1"/>
  <c r="BP867" i="1"/>
  <c r="BP866" i="1"/>
  <c r="BP855" i="1"/>
  <c r="CF861" i="1"/>
  <c r="CF846" i="1"/>
  <c r="CF867" i="1"/>
  <c r="CB853" i="1"/>
  <c r="CB866" i="1"/>
  <c r="CB851" i="1"/>
  <c r="CB857" i="1"/>
  <c r="BL846" i="1"/>
  <c r="BT860" i="1"/>
  <c r="BT857" i="1"/>
  <c r="BX860" i="1"/>
  <c r="BT859" i="1"/>
  <c r="BT864" i="1"/>
  <c r="BP857" i="1"/>
  <c r="BX849" i="1"/>
  <c r="BX868" i="1"/>
  <c r="BT850" i="1"/>
  <c r="BT848" i="1"/>
  <c r="BL860" i="1"/>
  <c r="BL859" i="1"/>
  <c r="CB867" i="1"/>
  <c r="BR822" i="1"/>
  <c r="BN833" i="1"/>
  <c r="BR815" i="1"/>
  <c r="BV815" i="1"/>
  <c r="CD837" i="1"/>
  <c r="CH821" i="1"/>
  <c r="BN819" i="1"/>
  <c r="BJ823" i="1"/>
  <c r="BR836" i="1"/>
  <c r="BV836" i="1"/>
  <c r="BZ823" i="1"/>
  <c r="CH837" i="1"/>
  <c r="BV824" i="1"/>
  <c r="BJ818" i="1"/>
  <c r="BR831" i="1"/>
  <c r="BV831" i="1"/>
  <c r="BZ830" i="1"/>
  <c r="CH833" i="1"/>
  <c r="CH835" i="1"/>
  <c r="CH819" i="1"/>
  <c r="CD827" i="1"/>
  <c r="CD817" i="1"/>
  <c r="CD835" i="1"/>
  <c r="BZ836" i="1"/>
  <c r="BZ838" i="1"/>
  <c r="BV826" i="1"/>
  <c r="BV822" i="1"/>
  <c r="BR820" i="1"/>
  <c r="BR838" i="1"/>
  <c r="BN828" i="1"/>
  <c r="BN836" i="1"/>
  <c r="BN824" i="1"/>
  <c r="BJ826" i="1"/>
  <c r="BJ838" i="1"/>
  <c r="BJ825" i="1"/>
  <c r="BV820" i="1"/>
  <c r="CD836" i="1"/>
  <c r="BJ816" i="1"/>
  <c r="BN837" i="1"/>
  <c r="BZ835" i="1"/>
  <c r="BZ817" i="1"/>
  <c r="CH829" i="1"/>
  <c r="BZ832" i="1"/>
  <c r="BN818" i="1"/>
  <c r="BR835" i="1"/>
  <c r="BZ833" i="1"/>
  <c r="CD834" i="1"/>
  <c r="CH820" i="1"/>
  <c r="BV832" i="1"/>
  <c r="BN821" i="1"/>
  <c r="BR834" i="1"/>
  <c r="BV838" i="1"/>
  <c r="CD829" i="1"/>
  <c r="CH817" i="1"/>
  <c r="CD838" i="1"/>
  <c r="BN817" i="1"/>
  <c r="BR828" i="1"/>
  <c r="BV816" i="1"/>
  <c r="CD825" i="1"/>
  <c r="CH836" i="1"/>
  <c r="CH834" i="1"/>
  <c r="CH838" i="1"/>
  <c r="CD822" i="1"/>
  <c r="CD833" i="1"/>
  <c r="BZ822" i="1"/>
  <c r="BZ829" i="1"/>
  <c r="BV819" i="1"/>
  <c r="BV823" i="1"/>
  <c r="BV830" i="1"/>
  <c r="BR817" i="1"/>
  <c r="BR819" i="1"/>
  <c r="BN825" i="1"/>
  <c r="BN834" i="1"/>
  <c r="BN838" i="1"/>
  <c r="BJ821" i="1"/>
  <c r="BJ830" i="1"/>
  <c r="BJ824" i="1"/>
  <c r="BV829" i="1"/>
  <c r="CD821" i="1"/>
  <c r="BJ833" i="1"/>
  <c r="BR825" i="1"/>
  <c r="BR818" i="1"/>
  <c r="CD824" i="1"/>
  <c r="BK839" i="1"/>
  <c r="CD816" i="1"/>
  <c r="BJ829" i="1"/>
  <c r="BN822" i="1"/>
  <c r="BV825" i="1"/>
  <c r="BZ831" i="1"/>
  <c r="CD831" i="1"/>
  <c r="CH818" i="1"/>
  <c r="BZ816" i="1"/>
  <c r="BN826" i="1"/>
  <c r="BR824" i="1"/>
  <c r="BZ825" i="1"/>
  <c r="CD828" i="1"/>
  <c r="CH815" i="1"/>
  <c r="BJ832" i="1"/>
  <c r="CH822" i="1"/>
  <c r="BN820" i="1"/>
  <c r="BV833" i="1"/>
  <c r="BZ821" i="1"/>
  <c r="CD823" i="1"/>
  <c r="CH828" i="1"/>
  <c r="CH831" i="1"/>
  <c r="CH816" i="1"/>
  <c r="CD820" i="1"/>
  <c r="BZ818" i="1"/>
  <c r="BZ827" i="1"/>
  <c r="BV835" i="1"/>
  <c r="BR830" i="1"/>
  <c r="BR833" i="1"/>
  <c r="BR832" i="1"/>
  <c r="BN827" i="1"/>
  <c r="BN829" i="1"/>
  <c r="BJ819" i="1"/>
  <c r="BJ837" i="1"/>
  <c r="BJ834" i="1"/>
  <c r="CF839" i="1"/>
  <c r="BZ819" i="1"/>
  <c r="BR826" i="1"/>
  <c r="BO797" i="1"/>
  <c r="BM798" i="1"/>
  <c r="BQ790" i="1"/>
  <c r="BY806" i="1"/>
  <c r="CC798" i="1"/>
  <c r="CG790" i="1"/>
  <c r="CG797" i="1"/>
  <c r="CG791" i="1"/>
  <c r="CG807" i="1"/>
  <c r="CC797" i="1"/>
  <c r="CC791" i="1"/>
  <c r="CC807" i="1"/>
  <c r="BY797" i="1"/>
  <c r="BY791" i="1"/>
  <c r="BY807" i="1"/>
  <c r="BU797" i="1"/>
  <c r="BU791" i="1"/>
  <c r="BU807" i="1"/>
  <c r="BQ797" i="1"/>
  <c r="BQ791" i="1"/>
  <c r="BQ807" i="1"/>
  <c r="BM797" i="1"/>
  <c r="BM791" i="1"/>
  <c r="BM807" i="1"/>
  <c r="BM794" i="1"/>
  <c r="BU794" i="1"/>
  <c r="CC794" i="1"/>
  <c r="CI795" i="1"/>
  <c r="BW802" i="1"/>
  <c r="CC788" i="1"/>
  <c r="BY802" i="1"/>
  <c r="BQ796" i="1"/>
  <c r="BM802" i="1"/>
  <c r="CG784" i="1"/>
  <c r="CC796" i="1"/>
  <c r="CC792" i="1"/>
  <c r="BQ800" i="1"/>
  <c r="BU784" i="1"/>
  <c r="BY788" i="1"/>
  <c r="BQ792" i="1"/>
  <c r="CC800" i="1"/>
  <c r="CI798" i="1"/>
  <c r="BQ806" i="1"/>
  <c r="BU798" i="1"/>
  <c r="BY790" i="1"/>
  <c r="CG806" i="1"/>
  <c r="CG789" i="1"/>
  <c r="CG805" i="1"/>
  <c r="CG799" i="1"/>
  <c r="CC789" i="1"/>
  <c r="CC805" i="1"/>
  <c r="CC799" i="1"/>
  <c r="BY789" i="1"/>
  <c r="BY805" i="1"/>
  <c r="BY799" i="1"/>
  <c r="BU789" i="1"/>
  <c r="BU805" i="1"/>
  <c r="BU799" i="1"/>
  <c r="BQ789" i="1"/>
  <c r="BQ805" i="1"/>
  <c r="BQ799" i="1"/>
  <c r="BM789" i="1"/>
  <c r="BM805" i="1"/>
  <c r="BM799" i="1"/>
  <c r="BW785" i="1"/>
  <c r="BQ794" i="1"/>
  <c r="BY794" i="1"/>
  <c r="CG794" i="1"/>
  <c r="CE801" i="1"/>
  <c r="BS795" i="1"/>
  <c r="CG796" i="1"/>
  <c r="CC802" i="1"/>
  <c r="BU804" i="1"/>
  <c r="BM788" i="1"/>
  <c r="BQ784" i="1"/>
  <c r="BU800" i="1"/>
  <c r="BQ788" i="1"/>
  <c r="BU792" i="1"/>
  <c r="BM796" i="1"/>
  <c r="BM806" i="1"/>
  <c r="BQ798" i="1"/>
  <c r="BU790" i="1"/>
  <c r="CC806" i="1"/>
  <c r="CG798" i="1"/>
  <c r="CG793" i="1"/>
  <c r="CG787" i="1"/>
  <c r="CG803" i="1"/>
  <c r="CC793" i="1"/>
  <c r="CC787" i="1"/>
  <c r="CC803" i="1"/>
  <c r="BY793" i="1"/>
  <c r="BY787" i="1"/>
  <c r="BY803" i="1"/>
  <c r="BU793" i="1"/>
  <c r="BU787" i="1"/>
  <c r="BU803" i="1"/>
  <c r="BQ793" i="1"/>
  <c r="BQ787" i="1"/>
  <c r="BQ803" i="1"/>
  <c r="BM793" i="1"/>
  <c r="BM787" i="1"/>
  <c r="BM803" i="1"/>
  <c r="BY786" i="1"/>
  <c r="CG786" i="1"/>
  <c r="CG802" i="1"/>
  <c r="BY796" i="1"/>
  <c r="BU802" i="1"/>
  <c r="BY804" i="1"/>
  <c r="BY792" i="1"/>
  <c r="CK757" i="1"/>
  <c r="CK762" i="1"/>
  <c r="CK765" i="1"/>
  <c r="CK760" i="1"/>
  <c r="CK756" i="1"/>
  <c r="BK758" i="1"/>
  <c r="BO756" i="1"/>
  <c r="BO775" i="1"/>
  <c r="BS766" i="1"/>
  <c r="BW757" i="1"/>
  <c r="CA760" i="1"/>
  <c r="CE756" i="1"/>
  <c r="CE767" i="1"/>
  <c r="CI774" i="1"/>
  <c r="BK773" i="1"/>
  <c r="BK768" i="1"/>
  <c r="BO759" i="1"/>
  <c r="BS775" i="1"/>
  <c r="BS754" i="1"/>
  <c r="BW755" i="1"/>
  <c r="CA762" i="1"/>
  <c r="CA772" i="1"/>
  <c r="CE759" i="1"/>
  <c r="CI763" i="1"/>
  <c r="CI758" i="1"/>
  <c r="BK764" i="1"/>
  <c r="BS757" i="1"/>
  <c r="BW771" i="1"/>
  <c r="CA768" i="1"/>
  <c r="CI757" i="1"/>
  <c r="BO767" i="1"/>
  <c r="BS762" i="1"/>
  <c r="BW764" i="1"/>
  <c r="CE771" i="1"/>
  <c r="CI770" i="1"/>
  <c r="BO765" i="1"/>
  <c r="CA775" i="1"/>
  <c r="CI775" i="1"/>
  <c r="CI762" i="1"/>
  <c r="CE754" i="1"/>
  <c r="CA766" i="1"/>
  <c r="BW776" i="1"/>
  <c r="BS772" i="1"/>
  <c r="BO763" i="1"/>
  <c r="BO776" i="1"/>
  <c r="BK767" i="1"/>
  <c r="BK771" i="1"/>
  <c r="BW770" i="1"/>
  <c r="CI769" i="1"/>
  <c r="BK762" i="1"/>
  <c r="BO771" i="1"/>
  <c r="BS753" i="1"/>
  <c r="BS756" i="1"/>
  <c r="BW775" i="1"/>
  <c r="CA754" i="1"/>
  <c r="CE755" i="1"/>
  <c r="CI753" i="1"/>
  <c r="CI760" i="1"/>
  <c r="BK756" i="1"/>
  <c r="BO764" i="1"/>
  <c r="BO762" i="1"/>
  <c r="BS758" i="1"/>
  <c r="BW762" i="1"/>
  <c r="BW760" i="1"/>
  <c r="CA765" i="1"/>
  <c r="CE764" i="1"/>
  <c r="CE762" i="1"/>
  <c r="CI766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65" i="1"/>
  <c r="CE768" i="1"/>
  <c r="CA761" i="1"/>
  <c r="BW773" i="1"/>
  <c r="BS759" i="1"/>
  <c r="BO758" i="1"/>
  <c r="BK766" i="1"/>
  <c r="BS769" i="1"/>
  <c r="BK753" i="1"/>
  <c r="BO754" i="1"/>
  <c r="BS760" i="1"/>
  <c r="BW754" i="1"/>
  <c r="BW765" i="1"/>
  <c r="CA756" i="1"/>
  <c r="CE774" i="1"/>
  <c r="CI768" i="1"/>
  <c r="BK760" i="1"/>
  <c r="BO766" i="1"/>
  <c r="BO773" i="1"/>
  <c r="BS768" i="1"/>
  <c r="BW768" i="1"/>
  <c r="BW763" i="1"/>
  <c r="CA758" i="1"/>
  <c r="CE770" i="1"/>
  <c r="CE765" i="1"/>
  <c r="CI776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E763" i="1"/>
  <c r="CE776" i="1"/>
  <c r="CK727" i="1"/>
  <c r="CK722" i="1"/>
  <c r="CK735" i="1"/>
  <c r="BN744" i="1"/>
  <c r="BR737" i="1"/>
  <c r="BV741" i="1"/>
  <c r="BZ729" i="1"/>
  <c r="BZ726" i="1"/>
  <c r="CD724" i="1"/>
  <c r="CH740" i="1"/>
  <c r="BR736" i="1"/>
  <c r="BN732" i="1"/>
  <c r="BN730" i="1"/>
  <c r="CK733" i="1"/>
  <c r="BN736" i="1"/>
  <c r="BV743" i="1"/>
  <c r="BZ733" i="1"/>
  <c r="CD738" i="1"/>
  <c r="CD740" i="1"/>
  <c r="CH734" i="1"/>
  <c r="BN731" i="1"/>
  <c r="BR745" i="1"/>
  <c r="BV739" i="1"/>
  <c r="BZ742" i="1"/>
  <c r="CD731" i="1"/>
  <c r="CH741" i="1"/>
  <c r="BN742" i="1"/>
  <c r="BV724" i="1"/>
  <c r="BZ730" i="1"/>
  <c r="CH728" i="1"/>
  <c r="BV736" i="1"/>
  <c r="BZ732" i="1"/>
  <c r="BN726" i="1"/>
  <c r="BZ725" i="1"/>
  <c r="CH742" i="1"/>
  <c r="BR744" i="1"/>
  <c r="CH744" i="1"/>
  <c r="BJ725" i="1"/>
  <c r="BJ735" i="1"/>
  <c r="BJ722" i="1"/>
  <c r="BJ732" i="1"/>
  <c r="BJ742" i="1"/>
  <c r="BR734" i="1"/>
  <c r="CD742" i="1"/>
  <c r="CK741" i="1"/>
  <c r="CK731" i="1"/>
  <c r="CK744" i="1"/>
  <c r="BN734" i="1"/>
  <c r="BR743" i="1"/>
  <c r="BR741" i="1"/>
  <c r="BV735" i="1"/>
  <c r="BZ724" i="1"/>
  <c r="CD743" i="1"/>
  <c r="CH727" i="1"/>
  <c r="CH733" i="1"/>
  <c r="BR731" i="1"/>
  <c r="BN723" i="1"/>
  <c r="BN725" i="1"/>
  <c r="BR742" i="1"/>
  <c r="BV734" i="1"/>
  <c r="BZ722" i="1"/>
  <c r="CD727" i="1"/>
  <c r="CH722" i="1"/>
  <c r="BN722" i="1"/>
  <c r="BR738" i="1"/>
  <c r="BV727" i="1"/>
  <c r="BZ736" i="1"/>
  <c r="CD730" i="1"/>
  <c r="CH739" i="1"/>
  <c r="CH745" i="1"/>
  <c r="BR727" i="1"/>
  <c r="BZ737" i="1"/>
  <c r="CD741" i="1"/>
  <c r="BR739" i="1"/>
  <c r="BV722" i="1"/>
  <c r="CH723" i="1"/>
  <c r="BR740" i="1"/>
  <c r="CD734" i="1"/>
  <c r="BR722" i="1"/>
  <c r="BN741" i="1"/>
  <c r="CD725" i="1"/>
  <c r="BJ731" i="1"/>
  <c r="BJ741" i="1"/>
  <c r="BJ726" i="1"/>
  <c r="BJ738" i="1"/>
  <c r="CK729" i="1"/>
  <c r="CK723" i="1"/>
  <c r="CK737" i="1"/>
  <c r="CK745" i="1"/>
  <c r="CK739" i="1"/>
  <c r="BN739" i="1"/>
  <c r="BR723" i="1"/>
  <c r="BV728" i="1"/>
  <c r="BV738" i="1"/>
  <c r="BZ743" i="1"/>
  <c r="CD733" i="1"/>
  <c r="CH736" i="1"/>
  <c r="BR724" i="1"/>
  <c r="BN735" i="1"/>
  <c r="BN740" i="1"/>
  <c r="BN728" i="1"/>
  <c r="BV740" i="1"/>
  <c r="BV723" i="1"/>
  <c r="BZ727" i="1"/>
  <c r="CD723" i="1"/>
  <c r="CH725" i="1"/>
  <c r="BN745" i="1"/>
  <c r="BR729" i="1"/>
  <c r="BV730" i="1"/>
  <c r="BZ738" i="1"/>
  <c r="CD729" i="1"/>
  <c r="CH738" i="1"/>
  <c r="BR728" i="1"/>
  <c r="BZ723" i="1"/>
  <c r="CH737" i="1"/>
  <c r="BZ739" i="1"/>
  <c r="CH724" i="1"/>
  <c r="BV742" i="1"/>
  <c r="BV726" i="1"/>
  <c r="BN737" i="1"/>
  <c r="BJ723" i="1"/>
  <c r="BJ733" i="1"/>
  <c r="BJ743" i="1"/>
  <c r="BJ730" i="1"/>
  <c r="BV744" i="1"/>
  <c r="CH743" i="1"/>
  <c r="BL663" i="1"/>
  <c r="BL675" i="1"/>
  <c r="BL661" i="1"/>
  <c r="BL672" i="1"/>
  <c r="BL665" i="1"/>
  <c r="BL683" i="1"/>
  <c r="BL660" i="1"/>
  <c r="BL669" i="1"/>
  <c r="BL671" i="1"/>
  <c r="BL679" i="1"/>
  <c r="BL662" i="1"/>
  <c r="BL673" i="1"/>
  <c r="BL680" i="1"/>
  <c r="BL682" i="1"/>
  <c r="BL676" i="1"/>
  <c r="BL667" i="1"/>
  <c r="BL678" i="1"/>
  <c r="AB27" i="8"/>
  <c r="AC16" i="8"/>
  <c r="K31" i="8"/>
  <c r="K93" i="8" s="1"/>
  <c r="BL681" i="1"/>
  <c r="CB674" i="1"/>
  <c r="BP680" i="1"/>
  <c r="BX661" i="1"/>
  <c r="BL666" i="1"/>
  <c r="BX678" i="1"/>
  <c r="BX672" i="1"/>
  <c r="BX674" i="1"/>
  <c r="BX679" i="1"/>
  <c r="BX673" i="1"/>
  <c r="BX680" i="1"/>
  <c r="BX660" i="1"/>
  <c r="BX669" i="1"/>
  <c r="BX671" i="1"/>
  <c r="BX666" i="1"/>
  <c r="BX668" i="1"/>
  <c r="BX663" i="1"/>
  <c r="BX675" i="1"/>
  <c r="BX683" i="1"/>
  <c r="BX676" i="1"/>
  <c r="BX681" i="1"/>
  <c r="AC26" i="8"/>
  <c r="AC24" i="8"/>
  <c r="AB23" i="8"/>
  <c r="BT674" i="1"/>
  <c r="BT680" i="1"/>
  <c r="BT673" i="1"/>
  <c r="BT676" i="1"/>
  <c r="BT661" i="1"/>
  <c r="BT683" i="1"/>
  <c r="BT681" i="1"/>
  <c r="BT667" i="1"/>
  <c r="BT672" i="1"/>
  <c r="BT668" i="1"/>
  <c r="BT671" i="1"/>
  <c r="BT660" i="1"/>
  <c r="BT664" i="1"/>
  <c r="BT666" i="1"/>
  <c r="BT663" i="1"/>
  <c r="BT682" i="1"/>
  <c r="BT662" i="1"/>
  <c r="BT665" i="1"/>
  <c r="BT675" i="1"/>
  <c r="CF668" i="1"/>
  <c r="CF672" i="1"/>
  <c r="CF663" i="1"/>
  <c r="CF678" i="1"/>
  <c r="CF681" i="1"/>
  <c r="CF666" i="1"/>
  <c r="CF660" i="1"/>
  <c r="CF682" i="1"/>
  <c r="CF665" i="1"/>
  <c r="CF667" i="1"/>
  <c r="CF677" i="1"/>
  <c r="CF664" i="1"/>
  <c r="CF662" i="1"/>
  <c r="CF683" i="1"/>
  <c r="CF673" i="1"/>
  <c r="CF661" i="1"/>
  <c r="CF671" i="1"/>
  <c r="CF669" i="1"/>
  <c r="AB11" i="8"/>
  <c r="I31" i="8"/>
  <c r="I89" i="8" s="1"/>
  <c r="AA31" i="8"/>
  <c r="AA79" i="8" s="1"/>
  <c r="BT679" i="1"/>
  <c r="CF679" i="1"/>
  <c r="BT670" i="1"/>
  <c r="CF680" i="1"/>
  <c r="CE684" i="1"/>
  <c r="CF676" i="1"/>
  <c r="BT678" i="1"/>
  <c r="CI684" i="1"/>
  <c r="BW684" i="1"/>
  <c r="BL677" i="1"/>
  <c r="BT669" i="1"/>
  <c r="BP682" i="1"/>
  <c r="BP672" i="1"/>
  <c r="BP677" i="1"/>
  <c r="BP662" i="1"/>
  <c r="BP665" i="1"/>
  <c r="BP678" i="1"/>
  <c r="BP675" i="1"/>
  <c r="BP670" i="1"/>
  <c r="BP669" i="1"/>
  <c r="BP664" i="1"/>
  <c r="BP674" i="1"/>
  <c r="BP679" i="1"/>
  <c r="BP660" i="1"/>
  <c r="BP668" i="1"/>
  <c r="BP673" i="1"/>
  <c r="BP676" i="1"/>
  <c r="BP683" i="1"/>
  <c r="BP681" i="1"/>
  <c r="CB663" i="1"/>
  <c r="CB675" i="1"/>
  <c r="CB671" i="1"/>
  <c r="CB679" i="1"/>
  <c r="CB665" i="1"/>
  <c r="CB683" i="1"/>
  <c r="CB660" i="1"/>
  <c r="CB673" i="1"/>
  <c r="CB662" i="1"/>
  <c r="CB677" i="1"/>
  <c r="CB664" i="1"/>
  <c r="CB680" i="1"/>
  <c r="CB661" i="1"/>
  <c r="CB676" i="1"/>
  <c r="CB668" i="1"/>
  <c r="CB667" i="1"/>
  <c r="CB670" i="1"/>
  <c r="L31" i="8"/>
  <c r="L83" i="8" s="1"/>
  <c r="Z31" i="8"/>
  <c r="BL670" i="1"/>
  <c r="BX664" i="1"/>
  <c r="BL668" i="1"/>
  <c r="BX682" i="1"/>
  <c r="CF674" i="1"/>
  <c r="BP663" i="1"/>
  <c r="CF675" i="1"/>
  <c r="BP667" i="1"/>
  <c r="CB678" i="1"/>
  <c r="CB669" i="1"/>
  <c r="AC27" i="8"/>
  <c r="AC17" i="8"/>
  <c r="W31" i="8"/>
  <c r="W86" i="8" s="1"/>
  <c r="O31" i="8"/>
  <c r="O91" i="8" s="1"/>
  <c r="X31" i="8"/>
  <c r="T31" i="8"/>
  <c r="T91" i="8" s="1"/>
  <c r="P31" i="8"/>
  <c r="P76" i="8" s="1"/>
  <c r="Q31" i="8"/>
  <c r="Q81" i="8" s="1"/>
  <c r="M31" i="8"/>
  <c r="V31" i="8"/>
  <c r="V80" i="8" s="1"/>
  <c r="R31" i="8"/>
  <c r="R76" i="8" s="1"/>
  <c r="N31" i="8"/>
  <c r="N76" i="8" s="1"/>
  <c r="J31" i="8"/>
  <c r="J90" i="8" s="1"/>
  <c r="BM710" i="1"/>
  <c r="BU703" i="1"/>
  <c r="BY701" i="1"/>
  <c r="CG696" i="1"/>
  <c r="BM709" i="1"/>
  <c r="BQ695" i="1"/>
  <c r="BY694" i="1"/>
  <c r="CG693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U709" i="1"/>
  <c r="CG711" i="1"/>
  <c r="K21" i="10"/>
  <c r="S25" i="10"/>
  <c r="P8" i="10"/>
  <c r="F19" i="10"/>
  <c r="X24" i="10"/>
  <c r="H24" i="10"/>
  <c r="BQ694" i="1"/>
  <c r="BY712" i="1"/>
  <c r="CC710" i="1"/>
  <c r="BM692" i="1"/>
  <c r="BU692" i="1"/>
  <c r="CC702" i="1"/>
  <c r="BM700" i="1"/>
  <c r="BU712" i="1"/>
  <c r="CC705" i="1"/>
  <c r="CG705" i="1"/>
  <c r="CG706" i="1"/>
  <c r="CG709" i="1"/>
  <c r="CG697" i="1"/>
  <c r="CC696" i="1"/>
  <c r="CC713" i="1"/>
  <c r="CC697" i="1"/>
  <c r="CC703" i="1"/>
  <c r="BY695" i="1"/>
  <c r="BY698" i="1"/>
  <c r="BY713" i="1"/>
  <c r="BY706" i="1"/>
  <c r="BU697" i="1"/>
  <c r="BU700" i="1"/>
  <c r="BU705" i="1"/>
  <c r="BU699" i="1"/>
  <c r="BQ706" i="1"/>
  <c r="BQ705" i="1"/>
  <c r="BQ713" i="1"/>
  <c r="BM706" i="1"/>
  <c r="BM713" i="1"/>
  <c r="BM697" i="1"/>
  <c r="BM694" i="1"/>
  <c r="CC711" i="1"/>
  <c r="BY691" i="1"/>
  <c r="BM703" i="1"/>
  <c r="BM712" i="1"/>
  <c r="BY702" i="1"/>
  <c r="BQ712" i="1"/>
  <c r="BY711" i="1"/>
  <c r="CG694" i="1"/>
  <c r="BQ709" i="1"/>
  <c r="BY696" i="1"/>
  <c r="CC695" i="1"/>
  <c r="BQ714" i="1"/>
  <c r="BU706" i="1"/>
  <c r="CC708" i="1"/>
  <c r="CG701" i="1"/>
  <c r="CG704" i="1"/>
  <c r="CG710" i="1"/>
  <c r="CG691" i="1"/>
  <c r="CC712" i="1"/>
  <c r="CC691" i="1"/>
  <c r="CC694" i="1"/>
  <c r="BY705" i="1"/>
  <c r="BY709" i="1"/>
  <c r="BY703" i="1"/>
  <c r="BU691" i="1"/>
  <c r="BU698" i="1"/>
  <c r="BU694" i="1"/>
  <c r="BQ697" i="1"/>
  <c r="BQ700" i="1"/>
  <c r="BQ710" i="1"/>
  <c r="BM704" i="1"/>
  <c r="BM707" i="1"/>
  <c r="BM691" i="1"/>
  <c r="AB23" i="9"/>
  <c r="BQ651" i="1"/>
  <c r="BU645" i="1"/>
  <c r="BY648" i="1"/>
  <c r="CC651" i="1"/>
  <c r="CC629" i="1"/>
  <c r="CG631" i="1"/>
  <c r="BQ648" i="1"/>
  <c r="BU644" i="1"/>
  <c r="BY647" i="1"/>
  <c r="CC649" i="1"/>
  <c r="CG651" i="1"/>
  <c r="CG630" i="1"/>
  <c r="BQ647" i="1"/>
  <c r="BU643" i="1"/>
  <c r="BY645" i="1"/>
  <c r="CC648" i="1"/>
  <c r="CG650" i="1"/>
  <c r="CG652" i="1"/>
  <c r="CG641" i="1"/>
  <c r="CC634" i="1"/>
  <c r="CC650" i="1"/>
  <c r="BY642" i="1"/>
  <c r="BU634" i="1"/>
  <c r="BU650" i="1"/>
  <c r="BQ641" i="1"/>
  <c r="BQ634" i="1"/>
  <c r="BQ650" i="1"/>
  <c r="BM641" i="1"/>
  <c r="BM634" i="1"/>
  <c r="BM650" i="1"/>
  <c r="BY644" i="1"/>
  <c r="CG632" i="1"/>
  <c r="BU636" i="1"/>
  <c r="BM643" i="1"/>
  <c r="BQ635" i="1"/>
  <c r="BU635" i="1"/>
  <c r="BY637" i="1"/>
  <c r="CC640" i="1"/>
  <c r="CG642" i="1"/>
  <c r="BM640" i="1"/>
  <c r="BQ632" i="1"/>
  <c r="BU633" i="1"/>
  <c r="BY636" i="1"/>
  <c r="CC639" i="1"/>
  <c r="CG640" i="1"/>
  <c r="BM639" i="1"/>
  <c r="BQ631" i="1"/>
  <c r="BU632" i="1"/>
  <c r="BY635" i="1"/>
  <c r="CC637" i="1"/>
  <c r="CG639" i="1"/>
  <c r="CG633" i="1"/>
  <c r="CG649" i="1"/>
  <c r="CC642" i="1"/>
  <c r="BY634" i="1"/>
  <c r="BY650" i="1"/>
  <c r="BU642" i="1"/>
  <c r="BQ633" i="1"/>
  <c r="BQ649" i="1"/>
  <c r="BQ642" i="1"/>
  <c r="BM633" i="1"/>
  <c r="BM649" i="1"/>
  <c r="BM642" i="1"/>
  <c r="BM652" i="1"/>
  <c r="CG648" i="1"/>
  <c r="BU647" i="1"/>
  <c r="BY649" i="1"/>
  <c r="CG643" i="1"/>
  <c r="BM644" i="1"/>
  <c r="V24" i="10"/>
  <c r="N24" i="10"/>
  <c r="F24" i="10"/>
  <c r="N20" i="10"/>
  <c r="BV653" i="1"/>
  <c r="BM635" i="1"/>
  <c r="BU651" i="1"/>
  <c r="BU629" i="1"/>
  <c r="BY632" i="1"/>
  <c r="CC635" i="1"/>
  <c r="CG636" i="1"/>
  <c r="BM632" i="1"/>
  <c r="BU649" i="1"/>
  <c r="BY652" i="1"/>
  <c r="BY631" i="1"/>
  <c r="CC633" i="1"/>
  <c r="CG635" i="1"/>
  <c r="BM631" i="1"/>
  <c r="BU648" i="1"/>
  <c r="BY651" i="1"/>
  <c r="BY629" i="1"/>
  <c r="CC632" i="1"/>
  <c r="CG634" i="1"/>
  <c r="CG637" i="1"/>
  <c r="CC630" i="1"/>
  <c r="CC646" i="1"/>
  <c r="BY638" i="1"/>
  <c r="BU630" i="1"/>
  <c r="BU646" i="1"/>
  <c r="BQ637" i="1"/>
  <c r="BQ630" i="1"/>
  <c r="BM637" i="1"/>
  <c r="BM630" i="1"/>
  <c r="BM646" i="1"/>
  <c r="BU641" i="1"/>
  <c r="CC652" i="1"/>
  <c r="CC631" i="1"/>
  <c r="BK618" i="1"/>
  <c r="BK606" i="1"/>
  <c r="BK603" i="1"/>
  <c r="BK615" i="1"/>
  <c r="BK607" i="1"/>
  <c r="BO604" i="1"/>
  <c r="BS621" i="1"/>
  <c r="BS607" i="1"/>
  <c r="BW621" i="1"/>
  <c r="CA602" i="1"/>
  <c r="CE604" i="1"/>
  <c r="CI621" i="1"/>
  <c r="CI611" i="1"/>
  <c r="BK621" i="1"/>
  <c r="BO618" i="1"/>
  <c r="BS617" i="1"/>
  <c r="BS599" i="1"/>
  <c r="BW620" i="1"/>
  <c r="CA615" i="1"/>
  <c r="CA601" i="1"/>
  <c r="CE614" i="1"/>
  <c r="CI617" i="1"/>
  <c r="CI603" i="1"/>
  <c r="BO605" i="1"/>
  <c r="BO603" i="1"/>
  <c r="BS616" i="1"/>
  <c r="BW603" i="1"/>
  <c r="BW605" i="1"/>
  <c r="CA618" i="1"/>
  <c r="CE605" i="1"/>
  <c r="CE599" i="1"/>
  <c r="CI620" i="1"/>
  <c r="BO602" i="1"/>
  <c r="CA607" i="1"/>
  <c r="BW599" i="1"/>
  <c r="CE618" i="1"/>
  <c r="CA600" i="1"/>
  <c r="CI619" i="1"/>
  <c r="BS598" i="1"/>
  <c r="BO608" i="1"/>
  <c r="BK598" i="1"/>
  <c r="BK600" i="1"/>
  <c r="BK616" i="1"/>
  <c r="BK599" i="1"/>
  <c r="BK613" i="1"/>
  <c r="BK605" i="1"/>
  <c r="BO599" i="1"/>
  <c r="BS605" i="1"/>
  <c r="BW618" i="1"/>
  <c r="BW608" i="1"/>
  <c r="CA614" i="1"/>
  <c r="CE603" i="1"/>
  <c r="CI605" i="1"/>
  <c r="BO609" i="1"/>
  <c r="BO611" i="1"/>
  <c r="BS601" i="1"/>
  <c r="BW607" i="1"/>
  <c r="BW613" i="1"/>
  <c r="CA599" i="1"/>
  <c r="CE609" i="1"/>
  <c r="CE607" i="1"/>
  <c r="CI601" i="1"/>
  <c r="BO612" i="1"/>
  <c r="BS618" i="1"/>
  <c r="BS611" i="1"/>
  <c r="BW610" i="1"/>
  <c r="CA620" i="1"/>
  <c r="CA613" i="1"/>
  <c r="CE612" i="1"/>
  <c r="CI618" i="1"/>
  <c r="CI607" i="1"/>
  <c r="BS609" i="1"/>
  <c r="CE617" i="1"/>
  <c r="BO601" i="1"/>
  <c r="BW616" i="1"/>
  <c r="CI612" i="1"/>
  <c r="CA605" i="1"/>
  <c r="BO607" i="1"/>
  <c r="BK620" i="1"/>
  <c r="BS614" i="1"/>
  <c r="CE608" i="1"/>
  <c r="BW606" i="1"/>
  <c r="BW611" i="1"/>
  <c r="BK610" i="1"/>
  <c r="BK612" i="1"/>
  <c r="BK602" i="1"/>
  <c r="BK619" i="1"/>
  <c r="BK611" i="1"/>
  <c r="BO619" i="1"/>
  <c r="BS600" i="1"/>
  <c r="BW602" i="1"/>
  <c r="CA619" i="1"/>
  <c r="CA609" i="1"/>
  <c r="CE615" i="1"/>
  <c r="CI604" i="1"/>
  <c r="BO616" i="1"/>
  <c r="BO598" i="1"/>
  <c r="BS619" i="1"/>
  <c r="BW614" i="1"/>
  <c r="BW600" i="1"/>
  <c r="CA621" i="1"/>
  <c r="CE616" i="1"/>
  <c r="CE602" i="1"/>
  <c r="CI615" i="1"/>
  <c r="BO615" i="1"/>
  <c r="BS602" i="1"/>
  <c r="BS604" i="1"/>
  <c r="BW617" i="1"/>
  <c r="CA604" i="1"/>
  <c r="CA598" i="1"/>
  <c r="CE619" i="1"/>
  <c r="CI602" i="1"/>
  <c r="BW615" i="1"/>
  <c r="CE598" i="1"/>
  <c r="BS615" i="1"/>
  <c r="BS603" i="1"/>
  <c r="AB591" i="1"/>
  <c r="CJ572" i="1" s="1"/>
  <c r="BO586" i="1"/>
  <c r="BS578" i="1"/>
  <c r="BW570" i="1"/>
  <c r="CE586" i="1"/>
  <c r="CI589" i="1"/>
  <c r="CI567" i="1"/>
  <c r="CI580" i="1"/>
  <c r="CE568" i="1"/>
  <c r="CE584" i="1"/>
  <c r="CA575" i="1"/>
  <c r="CA568" i="1"/>
  <c r="CA584" i="1"/>
  <c r="BW575" i="1"/>
  <c r="BW568" i="1"/>
  <c r="BW584" i="1"/>
  <c r="BS575" i="1"/>
  <c r="BS568" i="1"/>
  <c r="BS584" i="1"/>
  <c r="BO575" i="1"/>
  <c r="BO568" i="1"/>
  <c r="BO584" i="1"/>
  <c r="BK575" i="1"/>
  <c r="BK568" i="1"/>
  <c r="BK584" i="1"/>
  <c r="BK581" i="1"/>
  <c r="BW577" i="1"/>
  <c r="CE569" i="1"/>
  <c r="BK585" i="1"/>
  <c r="BS590" i="1"/>
  <c r="BW573" i="1"/>
  <c r="CE579" i="1"/>
  <c r="CI575" i="1"/>
  <c r="BO590" i="1"/>
  <c r="CA577" i="1"/>
  <c r="BK582" i="1"/>
  <c r="BW569" i="1"/>
  <c r="CI574" i="1"/>
  <c r="CA582" i="1"/>
  <c r="BW585" i="1"/>
  <c r="BW581" i="1"/>
  <c r="BS585" i="1"/>
  <c r="BK586" i="1"/>
  <c r="BO578" i="1"/>
  <c r="BS570" i="1"/>
  <c r="CA586" i="1"/>
  <c r="CE581" i="1"/>
  <c r="CI583" i="1"/>
  <c r="CI568" i="1"/>
  <c r="CI584" i="1"/>
  <c r="CE572" i="1"/>
  <c r="CE588" i="1"/>
  <c r="CA579" i="1"/>
  <c r="CA572" i="1"/>
  <c r="CA588" i="1"/>
  <c r="BW579" i="1"/>
  <c r="BW572" i="1"/>
  <c r="BW588" i="1"/>
  <c r="BS579" i="1"/>
  <c r="BS572" i="1"/>
  <c r="BS588" i="1"/>
  <c r="BO579" i="1"/>
  <c r="BO572" i="1"/>
  <c r="BO588" i="1"/>
  <c r="BK579" i="1"/>
  <c r="BK572" i="1"/>
  <c r="BK588" i="1"/>
  <c r="BK569" i="1"/>
  <c r="CA581" i="1"/>
  <c r="CI579" i="1"/>
  <c r="BK574" i="1"/>
  <c r="BS581" i="1"/>
  <c r="CA585" i="1"/>
  <c r="CE573" i="1"/>
  <c r="CI569" i="1"/>
  <c r="BO569" i="1"/>
  <c r="CE582" i="1"/>
  <c r="BO585" i="1"/>
  <c r="CA573" i="1"/>
  <c r="CE571" i="1"/>
  <c r="CE590" i="1"/>
  <c r="BO574" i="1"/>
  <c r="CI570" i="1"/>
  <c r="BS582" i="1"/>
  <c r="BO582" i="1"/>
  <c r="BK578" i="1"/>
  <c r="BO570" i="1"/>
  <c r="BW586" i="1"/>
  <c r="CA578" i="1"/>
  <c r="CE575" i="1"/>
  <c r="CI578" i="1"/>
  <c r="CI572" i="1"/>
  <c r="CI588" i="1"/>
  <c r="CE576" i="1"/>
  <c r="CA567" i="1"/>
  <c r="CA583" i="1"/>
  <c r="CA576" i="1"/>
  <c r="BW567" i="1"/>
  <c r="BW583" i="1"/>
  <c r="BW576" i="1"/>
  <c r="BS567" i="1"/>
  <c r="BS583" i="1"/>
  <c r="BS576" i="1"/>
  <c r="BO567" i="1"/>
  <c r="BO583" i="1"/>
  <c r="BO576" i="1"/>
  <c r="BK567" i="1"/>
  <c r="BK583" i="1"/>
  <c r="BK576" i="1"/>
  <c r="BO573" i="1"/>
  <c r="CA569" i="1"/>
  <c r="CI571" i="1"/>
  <c r="BS569" i="1"/>
  <c r="CA574" i="1"/>
  <c r="CI590" i="1"/>
  <c r="BS573" i="1"/>
  <c r="CE567" i="1"/>
  <c r="CE578" i="1"/>
  <c r="CI585" i="1"/>
  <c r="CE585" i="1"/>
  <c r="CA589" i="1"/>
  <c r="BJ543" i="1"/>
  <c r="BN556" i="1"/>
  <c r="BN546" i="1"/>
  <c r="BR552" i="1"/>
  <c r="BV541" i="1"/>
  <c r="BZ543" i="1"/>
  <c r="CD556" i="1"/>
  <c r="CD550" i="1"/>
  <c r="CH556" i="1"/>
  <c r="BJ542" i="1"/>
  <c r="BR542" i="1"/>
  <c r="BV550" i="1"/>
  <c r="BZ558" i="1"/>
  <c r="CD539" i="1"/>
  <c r="BJ544" i="1"/>
  <c r="BJ550" i="1"/>
  <c r="BN536" i="1"/>
  <c r="BR546" i="1"/>
  <c r="BR544" i="1"/>
  <c r="BV538" i="1"/>
  <c r="BZ544" i="1"/>
  <c r="BZ546" i="1"/>
  <c r="CD536" i="1"/>
  <c r="CH546" i="1"/>
  <c r="CH548" i="1"/>
  <c r="BJ549" i="1"/>
  <c r="BR558" i="1"/>
  <c r="BV557" i="1"/>
  <c r="CD557" i="1"/>
  <c r="CH549" i="1"/>
  <c r="BR538" i="1"/>
  <c r="BZ557" i="1"/>
  <c r="BJ547" i="1"/>
  <c r="BV555" i="1"/>
  <c r="CD538" i="1"/>
  <c r="BV556" i="1"/>
  <c r="BZ552" i="1"/>
  <c r="BN554" i="1"/>
  <c r="BJ541" i="1"/>
  <c r="BO560" i="1"/>
  <c r="BJ538" i="1"/>
  <c r="BN540" i="1"/>
  <c r="BR557" i="1"/>
  <c r="BR547" i="1"/>
  <c r="BV553" i="1"/>
  <c r="BZ542" i="1"/>
  <c r="CD540" i="1"/>
  <c r="CH557" i="1"/>
  <c r="CH551" i="1"/>
  <c r="BN541" i="1"/>
  <c r="BR549" i="1"/>
  <c r="BV544" i="1"/>
  <c r="BZ538" i="1"/>
  <c r="CH542" i="1"/>
  <c r="BJ555" i="1"/>
  <c r="BJ537" i="1"/>
  <c r="BN558" i="1"/>
  <c r="BR553" i="1"/>
  <c r="BR539" i="1"/>
  <c r="BV552" i="1"/>
  <c r="BZ555" i="1"/>
  <c r="BZ541" i="1"/>
  <c r="CD554" i="1"/>
  <c r="CH553" i="1"/>
  <c r="CH543" i="1"/>
  <c r="BN557" i="1"/>
  <c r="BR556" i="1"/>
  <c r="BZ556" i="1"/>
  <c r="CD548" i="1"/>
  <c r="CH552" i="1"/>
  <c r="BJ536" i="1"/>
  <c r="BR555" i="1"/>
  <c r="CD551" i="1"/>
  <c r="BN553" i="1"/>
  <c r="BV536" i="1"/>
  <c r="CH545" i="1"/>
  <c r="CD537" i="1"/>
  <c r="BJ552" i="1"/>
  <c r="CD544" i="1"/>
  <c r="BV539" i="1"/>
  <c r="CH554" i="1"/>
  <c r="BJ558" i="1"/>
  <c r="BN539" i="1"/>
  <c r="BR541" i="1"/>
  <c r="BV558" i="1"/>
  <c r="BV548" i="1"/>
  <c r="BZ554" i="1"/>
  <c r="CD543" i="1"/>
  <c r="CH541" i="1"/>
  <c r="BJ540" i="1"/>
  <c r="BN555" i="1"/>
  <c r="BR551" i="1"/>
  <c r="BV537" i="1"/>
  <c r="CD541" i="1"/>
  <c r="CH547" i="1"/>
  <c r="BJ539" i="1"/>
  <c r="BN545" i="1"/>
  <c r="BN551" i="1"/>
  <c r="BR537" i="1"/>
  <c r="BV547" i="1"/>
  <c r="BV545" i="1"/>
  <c r="BZ539" i="1"/>
  <c r="CD545" i="1"/>
  <c r="CD547" i="1"/>
  <c r="CH537" i="1"/>
  <c r="BJ556" i="1"/>
  <c r="BN548" i="1"/>
  <c r="BR536" i="1"/>
  <c r="BZ551" i="1"/>
  <c r="CD546" i="1"/>
  <c r="CH540" i="1"/>
  <c r="BJ553" i="1"/>
  <c r="CH538" i="1"/>
  <c r="BN542" i="1"/>
  <c r="BZ547" i="1"/>
  <c r="BN537" i="1"/>
  <c r="CH544" i="1"/>
  <c r="BN544" i="1"/>
  <c r="CH539" i="1"/>
  <c r="BZ550" i="1"/>
  <c r="BR554" i="1"/>
  <c r="BZ537" i="1"/>
  <c r="BY507" i="1"/>
  <c r="BY523" i="1"/>
  <c r="CG527" i="1"/>
  <c r="CG508" i="1"/>
  <c r="CG524" i="1"/>
  <c r="CG513" i="1"/>
  <c r="CC518" i="1"/>
  <c r="CC510" i="1"/>
  <c r="CC522" i="1"/>
  <c r="CC520" i="1"/>
  <c r="CC509" i="1"/>
  <c r="CC525" i="1"/>
  <c r="BY519" i="1"/>
  <c r="BY514" i="1"/>
  <c r="BY516" i="1"/>
  <c r="BY505" i="1"/>
  <c r="BY521" i="1"/>
  <c r="BU519" i="1"/>
  <c r="BU506" i="1"/>
  <c r="BU512" i="1"/>
  <c r="BU528" i="1"/>
  <c r="BU517" i="1"/>
  <c r="BQ526" i="1"/>
  <c r="BQ510" i="1"/>
  <c r="BQ508" i="1"/>
  <c r="BQ524" i="1"/>
  <c r="BQ513" i="1"/>
  <c r="BM518" i="1"/>
  <c r="BM510" i="1"/>
  <c r="BM522" i="1"/>
  <c r="BM520" i="1"/>
  <c r="BM509" i="1"/>
  <c r="BM525" i="1"/>
  <c r="CG526" i="1"/>
  <c r="CG518" i="1"/>
  <c r="CG506" i="1"/>
  <c r="CG512" i="1"/>
  <c r="CG528" i="1"/>
  <c r="CG517" i="1"/>
  <c r="CC511" i="1"/>
  <c r="CC526" i="1"/>
  <c r="CC508" i="1"/>
  <c r="CC524" i="1"/>
  <c r="CC513" i="1"/>
  <c r="BY510" i="1"/>
  <c r="BY527" i="1"/>
  <c r="BY522" i="1"/>
  <c r="BY520" i="1"/>
  <c r="BY509" i="1"/>
  <c r="BY525" i="1"/>
  <c r="BU527" i="1"/>
  <c r="BU514" i="1"/>
  <c r="BU516" i="1"/>
  <c r="BU505" i="1"/>
  <c r="BU521" i="1"/>
  <c r="BQ511" i="1"/>
  <c r="BQ506" i="1"/>
  <c r="BQ512" i="1"/>
  <c r="BQ528" i="1"/>
  <c r="BQ517" i="1"/>
  <c r="BM511" i="1"/>
  <c r="BM526" i="1"/>
  <c r="BM508" i="1"/>
  <c r="BM524" i="1"/>
  <c r="BM513" i="1"/>
  <c r="CG507" i="1"/>
  <c r="BM507" i="1"/>
  <c r="BQ523" i="1"/>
  <c r="CG510" i="1"/>
  <c r="CG511" i="1"/>
  <c r="CG514" i="1"/>
  <c r="CG516" i="1"/>
  <c r="CG505" i="1"/>
  <c r="CG521" i="1"/>
  <c r="CC519" i="1"/>
  <c r="CC506" i="1"/>
  <c r="CC512" i="1"/>
  <c r="CC528" i="1"/>
  <c r="CC517" i="1"/>
  <c r="BY526" i="1"/>
  <c r="BY518" i="1"/>
  <c r="BY508" i="1"/>
  <c r="BY524" i="1"/>
  <c r="BY513" i="1"/>
  <c r="BU518" i="1"/>
  <c r="BU510" i="1"/>
  <c r="BU522" i="1"/>
  <c r="BU520" i="1"/>
  <c r="BU509" i="1"/>
  <c r="BU525" i="1"/>
  <c r="BQ519" i="1"/>
  <c r="BQ514" i="1"/>
  <c r="BQ516" i="1"/>
  <c r="BQ505" i="1"/>
  <c r="BQ521" i="1"/>
  <c r="BM519" i="1"/>
  <c r="BM506" i="1"/>
  <c r="BM512" i="1"/>
  <c r="BM528" i="1"/>
  <c r="BM517" i="1"/>
  <c r="BQ507" i="1"/>
  <c r="BU523" i="1"/>
  <c r="CG523" i="1"/>
  <c r="BL493" i="1"/>
  <c r="BT488" i="1"/>
  <c r="BX475" i="1"/>
  <c r="CF486" i="1"/>
  <c r="CE498" i="1"/>
  <c r="BL488" i="1"/>
  <c r="BT478" i="1"/>
  <c r="CB489" i="1"/>
  <c r="CF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CA498" i="1"/>
  <c r="BL486" i="1"/>
  <c r="BX490" i="1"/>
  <c r="BT487" i="1"/>
  <c r="BX496" i="1"/>
  <c r="BT482" i="1"/>
  <c r="BL492" i="1"/>
  <c r="BL496" i="1"/>
  <c r="BT494" i="1"/>
  <c r="CB493" i="1"/>
  <c r="CF492" i="1"/>
  <c r="BP494" i="1"/>
  <c r="BX497" i="1"/>
  <c r="CB484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W498" i="1"/>
  <c r="BL475" i="1"/>
  <c r="CB496" i="1"/>
  <c r="CB482" i="1"/>
  <c r="CB479" i="1"/>
  <c r="CF477" i="1"/>
  <c r="BP495" i="1"/>
  <c r="BX481" i="1"/>
  <c r="CF474" i="1"/>
  <c r="BP479" i="1"/>
  <c r="BT477" i="1"/>
  <c r="CB492" i="1"/>
  <c r="CF488" i="1"/>
  <c r="BP488" i="1"/>
  <c r="BX476" i="1"/>
  <c r="CF483" i="1"/>
  <c r="CF493" i="1"/>
  <c r="CF496" i="1"/>
  <c r="CF475" i="1"/>
  <c r="CB497" i="1"/>
  <c r="CB481" i="1"/>
  <c r="BX483" i="1"/>
  <c r="BX478" i="1"/>
  <c r="BX489" i="1"/>
  <c r="BT489" i="1"/>
  <c r="BT474" i="1"/>
  <c r="BT493" i="1"/>
  <c r="BP486" i="1"/>
  <c r="BP493" i="1"/>
  <c r="BP480" i="1"/>
  <c r="BP491" i="1"/>
  <c r="BL497" i="1"/>
  <c r="BL481" i="1"/>
  <c r="BL484" i="1"/>
  <c r="BP481" i="1"/>
  <c r="CF479" i="1"/>
  <c r="BP484" i="1"/>
  <c r="BU444" i="1"/>
  <c r="BZ448" i="1"/>
  <c r="BZ453" i="1"/>
  <c r="CC450" i="1"/>
  <c r="CC444" i="1"/>
  <c r="CC459" i="1"/>
  <c r="BU448" i="1"/>
  <c r="BU450" i="1"/>
  <c r="BU461" i="1"/>
  <c r="BR448" i="1"/>
  <c r="BZ462" i="1"/>
  <c r="CH462" i="1"/>
  <c r="BZ455" i="1"/>
  <c r="CH451" i="1"/>
  <c r="CH448" i="1"/>
  <c r="CH459" i="1"/>
  <c r="CH458" i="1"/>
  <c r="BZ446" i="1"/>
  <c r="BZ461" i="1"/>
  <c r="BZ456" i="1"/>
  <c r="BR444" i="1"/>
  <c r="BR459" i="1"/>
  <c r="BR458" i="1"/>
  <c r="BU465" i="1"/>
  <c r="BO461" i="1"/>
  <c r="BO445" i="1"/>
  <c r="BO451" i="1"/>
  <c r="BO460" i="1"/>
  <c r="BO444" i="1"/>
  <c r="BO447" i="1"/>
  <c r="CH466" i="1"/>
  <c r="BR456" i="1"/>
  <c r="BO446" i="1"/>
  <c r="CH452" i="1"/>
  <c r="BO454" i="1"/>
  <c r="BU466" i="1"/>
  <c r="BO450" i="1"/>
  <c r="BO465" i="1"/>
  <c r="BR449" i="1"/>
  <c r="BZ443" i="1"/>
  <c r="CH445" i="1"/>
  <c r="T23" i="10"/>
  <c r="L23" i="10"/>
  <c r="D23" i="10"/>
  <c r="T19" i="10"/>
  <c r="L19" i="10"/>
  <c r="D19" i="10"/>
  <c r="CC446" i="1"/>
  <c r="BR450" i="1"/>
  <c r="CH450" i="1"/>
  <c r="CC461" i="1"/>
  <c r="CC455" i="1"/>
  <c r="CC454" i="1"/>
  <c r="BU459" i="1"/>
  <c r="BU457" i="1"/>
  <c r="BU452" i="1"/>
  <c r="BR462" i="1"/>
  <c r="CH444" i="1"/>
  <c r="BR446" i="1"/>
  <c r="CH457" i="1"/>
  <c r="CH454" i="1"/>
  <c r="CH456" i="1"/>
  <c r="CH463" i="1"/>
  <c r="BZ452" i="1"/>
  <c r="BZ454" i="1"/>
  <c r="BZ465" i="1"/>
  <c r="BR454" i="1"/>
  <c r="BR452" i="1"/>
  <c r="BR463" i="1"/>
  <c r="BU446" i="1"/>
  <c r="CC452" i="1"/>
  <c r="BO453" i="1"/>
  <c r="BL467" i="1"/>
  <c r="BO463" i="1"/>
  <c r="BO452" i="1"/>
  <c r="CC448" i="1"/>
  <c r="BU458" i="1"/>
  <c r="CC465" i="1"/>
  <c r="BZ458" i="1"/>
  <c r="BO466" i="1"/>
  <c r="BU453" i="1"/>
  <c r="CC453" i="1"/>
  <c r="BR461" i="1"/>
  <c r="BZ457" i="1"/>
  <c r="CH465" i="1"/>
  <c r="CC449" i="1"/>
  <c r="CC464" i="1"/>
  <c r="BU447" i="1"/>
  <c r="BU462" i="1"/>
  <c r="BU445" i="1"/>
  <c r="BM467" i="1"/>
  <c r="BR460" i="1"/>
  <c r="BZ460" i="1"/>
  <c r="BR453" i="1"/>
  <c r="BZ444" i="1"/>
  <c r="CH460" i="1"/>
  <c r="CH443" i="1"/>
  <c r="BZ466" i="1"/>
  <c r="BZ445" i="1"/>
  <c r="BZ459" i="1"/>
  <c r="BR464" i="1"/>
  <c r="BR443" i="1"/>
  <c r="BR465" i="1"/>
  <c r="BU443" i="1"/>
  <c r="BO449" i="1"/>
  <c r="BO455" i="1"/>
  <c r="BO464" i="1"/>
  <c r="BO448" i="1"/>
  <c r="BO459" i="1"/>
  <c r="BU460" i="1"/>
  <c r="BO458" i="1"/>
  <c r="BU456" i="1"/>
  <c r="CB428" i="1"/>
  <c r="BX422" i="1"/>
  <c r="BL426" i="1"/>
  <c r="BT433" i="1"/>
  <c r="CB431" i="1"/>
  <c r="CB421" i="1"/>
  <c r="CF417" i="1"/>
  <c r="CB435" i="1"/>
  <c r="BX430" i="1"/>
  <c r="BT416" i="1"/>
  <c r="BX428" i="1"/>
  <c r="CB412" i="1"/>
  <c r="BT413" i="1"/>
  <c r="BX418" i="1"/>
  <c r="BP412" i="1"/>
  <c r="BL432" i="1"/>
  <c r="BX431" i="1"/>
  <c r="CB423" i="1"/>
  <c r="BX414" i="1"/>
  <c r="CB416" i="1"/>
  <c r="CB432" i="1"/>
  <c r="CB425" i="1"/>
  <c r="BT420" i="1"/>
  <c r="BT417" i="1"/>
  <c r="BL412" i="1"/>
  <c r="BP434" i="1"/>
  <c r="CB426" i="1"/>
  <c r="CB430" i="1"/>
  <c r="CF433" i="1"/>
  <c r="BX417" i="1"/>
  <c r="BP433" i="1"/>
  <c r="BV436" i="1"/>
  <c r="BP413" i="1"/>
  <c r="BL424" i="1"/>
  <c r="BL418" i="1"/>
  <c r="CB419" i="1"/>
  <c r="BT431" i="1"/>
  <c r="BX423" i="1"/>
  <c r="CB415" i="1"/>
  <c r="CB422" i="1"/>
  <c r="CB420" i="1"/>
  <c r="CB413" i="1"/>
  <c r="CB429" i="1"/>
  <c r="BT424" i="1"/>
  <c r="BT425" i="1"/>
  <c r="BL433" i="1"/>
  <c r="BT426" i="1"/>
  <c r="CB418" i="1"/>
  <c r="CF414" i="1"/>
  <c r="BX412" i="1"/>
  <c r="BX421" i="1"/>
  <c r="BP431" i="1"/>
  <c r="BL420" i="1"/>
  <c r="BT423" i="1"/>
  <c r="BX415" i="1"/>
  <c r="BT422" i="1"/>
  <c r="CB414" i="1"/>
  <c r="CB424" i="1"/>
  <c r="CB417" i="1"/>
  <c r="CB433" i="1"/>
  <c r="BT432" i="1"/>
  <c r="BT429" i="1"/>
  <c r="BX426" i="1"/>
  <c r="BT414" i="1"/>
  <c r="CF424" i="1"/>
  <c r="BX424" i="1"/>
  <c r="BX433" i="1"/>
  <c r="CE436" i="1"/>
  <c r="CF431" i="1"/>
  <c r="CF422" i="1"/>
  <c r="CF434" i="1"/>
  <c r="CF412" i="1"/>
  <c r="CF428" i="1"/>
  <c r="CF421" i="1"/>
  <c r="BY422" i="1"/>
  <c r="CC420" i="1"/>
  <c r="BY413" i="1"/>
  <c r="BY414" i="1"/>
  <c r="CC432" i="1"/>
  <c r="CC422" i="1"/>
  <c r="BU423" i="1"/>
  <c r="CC421" i="1"/>
  <c r="BU417" i="1"/>
  <c r="BY425" i="1"/>
  <c r="BN429" i="1"/>
  <c r="BY416" i="1"/>
  <c r="BQ423" i="1"/>
  <c r="CF419" i="1"/>
  <c r="CF423" i="1"/>
  <c r="CF426" i="1"/>
  <c r="CF416" i="1"/>
  <c r="CF432" i="1"/>
  <c r="CF425" i="1"/>
  <c r="CI436" i="1"/>
  <c r="BY417" i="1"/>
  <c r="CC423" i="1"/>
  <c r="BU412" i="1"/>
  <c r="CC428" i="1"/>
  <c r="BY424" i="1"/>
  <c r="BY434" i="1"/>
  <c r="CC416" i="1"/>
  <c r="BY420" i="1"/>
  <c r="CC412" i="1"/>
  <c r="BY430" i="1"/>
  <c r="CC424" i="1"/>
  <c r="BY418" i="1"/>
  <c r="CF427" i="1"/>
  <c r="CC426" i="1"/>
  <c r="CF415" i="1"/>
  <c r="CF418" i="1"/>
  <c r="CF430" i="1"/>
  <c r="CF420" i="1"/>
  <c r="CF413" i="1"/>
  <c r="CF429" i="1"/>
  <c r="BY412" i="1"/>
  <c r="BY429" i="1"/>
  <c r="CC418" i="1"/>
  <c r="BY431" i="1"/>
  <c r="CC434" i="1"/>
  <c r="BY435" i="1"/>
  <c r="BY421" i="1"/>
  <c r="CC415" i="1"/>
  <c r="BY415" i="1"/>
  <c r="CC427" i="1"/>
  <c r="CC417" i="1"/>
  <c r="BJ421" i="1"/>
  <c r="CC431" i="1"/>
  <c r="BS436" i="1"/>
  <c r="BN428" i="1"/>
  <c r="BN421" i="1"/>
  <c r="BN418" i="1"/>
  <c r="BN419" i="1"/>
  <c r="BN430" i="1"/>
  <c r="BN416" i="1"/>
  <c r="BN432" i="1"/>
  <c r="BN425" i="1"/>
  <c r="BN423" i="1"/>
  <c r="BN415" i="1"/>
  <c r="BN433" i="1"/>
  <c r="BN434" i="1"/>
  <c r="BQ428" i="1"/>
  <c r="BQ413" i="1"/>
  <c r="BQ427" i="1"/>
  <c r="BQ433" i="1"/>
  <c r="BQ435" i="1"/>
  <c r="BQ414" i="1"/>
  <c r="BQ434" i="1"/>
  <c r="BQ419" i="1"/>
  <c r="BQ429" i="1"/>
  <c r="BQ432" i="1"/>
  <c r="BQ426" i="1"/>
  <c r="BQ415" i="1"/>
  <c r="BN412" i="1"/>
  <c r="BU422" i="1"/>
  <c r="BU434" i="1"/>
  <c r="BQ421" i="1"/>
  <c r="BU426" i="1"/>
  <c r="BN431" i="1"/>
  <c r="BN417" i="1"/>
  <c r="BJ423" i="1"/>
  <c r="BQ418" i="1"/>
  <c r="BK412" i="1"/>
  <c r="BK423" i="1"/>
  <c r="BK420" i="1"/>
  <c r="BK413" i="1"/>
  <c r="BK425" i="1"/>
  <c r="BK429" i="1"/>
  <c r="BK434" i="1"/>
  <c r="BK433" i="1"/>
  <c r="BK427" i="1"/>
  <c r="BK424" i="1"/>
  <c r="BK417" i="1"/>
  <c r="BK414" i="1"/>
  <c r="BK426" i="1"/>
  <c r="BR425" i="1"/>
  <c r="BR428" i="1"/>
  <c r="BR414" i="1"/>
  <c r="BR431" i="1"/>
  <c r="BR413" i="1"/>
  <c r="BR430" i="1"/>
  <c r="BR416" i="1"/>
  <c r="BR435" i="1"/>
  <c r="BR412" i="1"/>
  <c r="BR433" i="1"/>
  <c r="BR426" i="1"/>
  <c r="BR420" i="1"/>
  <c r="BR422" i="1"/>
  <c r="BZ434" i="1"/>
  <c r="BZ417" i="1"/>
  <c r="BZ414" i="1"/>
  <c r="BZ435" i="1"/>
  <c r="BZ420" i="1"/>
  <c r="BZ432" i="1"/>
  <c r="BZ427" i="1"/>
  <c r="BZ412" i="1"/>
  <c r="BZ428" i="1"/>
  <c r="BZ419" i="1"/>
  <c r="BZ413" i="1"/>
  <c r="BZ425" i="1"/>
  <c r="BZ422" i="1"/>
  <c r="CD435" i="1"/>
  <c r="CD418" i="1"/>
  <c r="CD415" i="1"/>
  <c r="CD432" i="1"/>
  <c r="CD421" i="1"/>
  <c r="CD419" i="1"/>
  <c r="CD429" i="1"/>
  <c r="CD416" i="1"/>
  <c r="CD414" i="1"/>
  <c r="CD433" i="1"/>
  <c r="CD424" i="1"/>
  <c r="CD413" i="1"/>
  <c r="CG430" i="1"/>
  <c r="CG418" i="1"/>
  <c r="CG413" i="1"/>
  <c r="CG417" i="1"/>
  <c r="CG421" i="1"/>
  <c r="CG422" i="1"/>
  <c r="CG423" i="1"/>
  <c r="CG433" i="1"/>
  <c r="CG415" i="1"/>
  <c r="CG431" i="1"/>
  <c r="CG414" i="1"/>
  <c r="BJ428" i="1"/>
  <c r="BJ418" i="1"/>
  <c r="BJ431" i="1"/>
  <c r="BJ435" i="1"/>
  <c r="BJ413" i="1"/>
  <c r="BJ422" i="1"/>
  <c r="CD426" i="1"/>
  <c r="CD422" i="1"/>
  <c r="BZ426" i="1"/>
  <c r="BZ423" i="1"/>
  <c r="BR429" i="1"/>
  <c r="BR427" i="1"/>
  <c r="BU421" i="1"/>
  <c r="CG419" i="1"/>
  <c r="CG428" i="1"/>
  <c r="BQ420" i="1"/>
  <c r="BK422" i="1"/>
  <c r="BK428" i="1"/>
  <c r="BK415" i="1"/>
  <c r="CG427" i="1"/>
  <c r="BN426" i="1"/>
  <c r="BN413" i="1"/>
  <c r="BJ430" i="1"/>
  <c r="BQ422" i="1"/>
  <c r="BQ416" i="1"/>
  <c r="CG425" i="1"/>
  <c r="BW428" i="1"/>
  <c r="BW430" i="1"/>
  <c r="BW413" i="1"/>
  <c r="BW434" i="1"/>
  <c r="BW419" i="1"/>
  <c r="BW435" i="1"/>
  <c r="BW415" i="1"/>
  <c r="BW422" i="1"/>
  <c r="BW420" i="1"/>
  <c r="BW425" i="1"/>
  <c r="BW431" i="1"/>
  <c r="CA429" i="1"/>
  <c r="CA413" i="1"/>
  <c r="CA428" i="1"/>
  <c r="CA424" i="1"/>
  <c r="CA434" i="1"/>
  <c r="CA414" i="1"/>
  <c r="CA435" i="1"/>
  <c r="CA412" i="1"/>
  <c r="CA422" i="1"/>
  <c r="CA419" i="1"/>
  <c r="CA421" i="1"/>
  <c r="CA426" i="1"/>
  <c r="CA432" i="1"/>
  <c r="CH419" i="1"/>
  <c r="CH412" i="1"/>
  <c r="CH433" i="1"/>
  <c r="CH422" i="1"/>
  <c r="CH413" i="1"/>
  <c r="CH431" i="1"/>
  <c r="CH429" i="1"/>
  <c r="CH430" i="1"/>
  <c r="CH417" i="1"/>
  <c r="CH415" i="1"/>
  <c r="CH416" i="1"/>
  <c r="BU435" i="1"/>
  <c r="BU429" i="1"/>
  <c r="BU425" i="1"/>
  <c r="BU433" i="1"/>
  <c r="BU427" i="1"/>
  <c r="BU430" i="1"/>
  <c r="BU428" i="1"/>
  <c r="BU415" i="1"/>
  <c r="BU414" i="1"/>
  <c r="BU413" i="1"/>
  <c r="BU416" i="1"/>
  <c r="BJ434" i="1"/>
  <c r="BZ431" i="1"/>
  <c r="BZ418" i="1"/>
  <c r="BN435" i="1"/>
  <c r="CD434" i="1"/>
  <c r="CD431" i="1"/>
  <c r="BZ416" i="1"/>
  <c r="BR419" i="1"/>
  <c r="BR434" i="1"/>
  <c r="BU432" i="1"/>
  <c r="CG429" i="1"/>
  <c r="BU420" i="1"/>
  <c r="CG420" i="1"/>
  <c r="BU419" i="1"/>
  <c r="BK418" i="1"/>
  <c r="BK416" i="1"/>
  <c r="BQ417" i="1"/>
  <c r="BN427" i="1"/>
  <c r="BN414" i="1"/>
  <c r="BN424" i="1"/>
  <c r="BJ429" i="1"/>
  <c r="BQ431" i="1"/>
  <c r="CD425" i="1"/>
  <c r="BT434" i="1"/>
  <c r="BT435" i="1"/>
  <c r="BT427" i="1"/>
  <c r="BT430" i="1"/>
  <c r="BT421" i="1"/>
  <c r="BT428" i="1"/>
  <c r="BT412" i="1"/>
  <c r="BT418" i="1"/>
  <c r="BX419" i="1"/>
  <c r="BX429" i="1"/>
  <c r="BX413" i="1"/>
  <c r="BX420" i="1"/>
  <c r="BX434" i="1"/>
  <c r="BX435" i="1"/>
  <c r="BX425" i="1"/>
  <c r="BX432" i="1"/>
  <c r="BX416" i="1"/>
  <c r="BO436" i="1"/>
  <c r="P25" i="10"/>
  <c r="H25" i="10"/>
  <c r="P21" i="10"/>
  <c r="X17" i="10"/>
  <c r="P17" i="10"/>
  <c r="H17" i="10"/>
  <c r="X13" i="10"/>
  <c r="H13" i="10"/>
  <c r="B22" i="10"/>
  <c r="J26" i="10"/>
  <c r="BQ374" i="1"/>
  <c r="BL373" i="1"/>
  <c r="BL359" i="1"/>
  <c r="BP373" i="1"/>
  <c r="BT354" i="1"/>
  <c r="BX356" i="1"/>
  <c r="CB373" i="1"/>
  <c r="CB363" i="1"/>
  <c r="CF369" i="1"/>
  <c r="BL365" i="1"/>
  <c r="BP362" i="1"/>
  <c r="BT356" i="1"/>
  <c r="BX373" i="1"/>
  <c r="CB365" i="1"/>
  <c r="CF360" i="1"/>
  <c r="BL358" i="1"/>
  <c r="CF356" i="1"/>
  <c r="CB367" i="1"/>
  <c r="BX368" i="1"/>
  <c r="BT373" i="1"/>
  <c r="BP367" i="1"/>
  <c r="BL355" i="1"/>
  <c r="BL350" i="1"/>
  <c r="BX359" i="1"/>
  <c r="CF359" i="1"/>
  <c r="BT351" i="1"/>
  <c r="BL357" i="1"/>
  <c r="BP370" i="1"/>
  <c r="BP360" i="1"/>
  <c r="BT366" i="1"/>
  <c r="BX355" i="1"/>
  <c r="CB357" i="1"/>
  <c r="CF370" i="1"/>
  <c r="CF364" i="1"/>
  <c r="BL363" i="1"/>
  <c r="BP369" i="1"/>
  <c r="BT363" i="1"/>
  <c r="BX364" i="1"/>
  <c r="CB359" i="1"/>
  <c r="BT357" i="1"/>
  <c r="CF366" i="1"/>
  <c r="CB371" i="1"/>
  <c r="BX363" i="1"/>
  <c r="BT369" i="1"/>
  <c r="BP372" i="1"/>
  <c r="BL366" i="1"/>
  <c r="BT358" i="1"/>
  <c r="BY374" i="1"/>
  <c r="CC374" i="1"/>
  <c r="BL352" i="1"/>
  <c r="BP354" i="1"/>
  <c r="BT371" i="1"/>
  <c r="BT361" i="1"/>
  <c r="BX367" i="1"/>
  <c r="CB356" i="1"/>
  <c r="CF354" i="1"/>
  <c r="BL370" i="1"/>
  <c r="BL356" i="1"/>
  <c r="BP364" i="1"/>
  <c r="BT365" i="1"/>
  <c r="BX358" i="1"/>
  <c r="CF371" i="1"/>
  <c r="CB366" i="1"/>
  <c r="BX365" i="1"/>
  <c r="BK397" i="1"/>
  <c r="BO386" i="1"/>
  <c r="BK384" i="1"/>
  <c r="BO390" i="1"/>
  <c r="BS404" i="1"/>
  <c r="BK404" i="1"/>
  <c r="BO396" i="1"/>
  <c r="BS392" i="1"/>
  <c r="BS400" i="1"/>
  <c r="BS396" i="1"/>
  <c r="BS401" i="1"/>
  <c r="BO399" i="1"/>
  <c r="BO395" i="1"/>
  <c r="BO404" i="1"/>
  <c r="BK398" i="1"/>
  <c r="BK394" i="1"/>
  <c r="BK403" i="1"/>
  <c r="BO397" i="1"/>
  <c r="BK385" i="1"/>
  <c r="BS386" i="1"/>
  <c r="BK389" i="1"/>
  <c r="BO403" i="1"/>
  <c r="BK395" i="1"/>
  <c r="BO391" i="1"/>
  <c r="BS381" i="1"/>
  <c r="BS403" i="1"/>
  <c r="BS394" i="1"/>
  <c r="BO384" i="1"/>
  <c r="BO402" i="1"/>
  <c r="BO393" i="1"/>
  <c r="BK383" i="1"/>
  <c r="BK401" i="1"/>
  <c r="BK396" i="1"/>
  <c r="BK388" i="1"/>
  <c r="BO398" i="1"/>
  <c r="BS387" i="1"/>
  <c r="BO381" i="1"/>
  <c r="BS391" i="1"/>
  <c r="BO401" i="1"/>
  <c r="BS393" i="1"/>
  <c r="BS395" i="1"/>
  <c r="BS390" i="1"/>
  <c r="BS385" i="1"/>
  <c r="BO394" i="1"/>
  <c r="BO389" i="1"/>
  <c r="BO388" i="1"/>
  <c r="BK393" i="1"/>
  <c r="BK392" i="1"/>
  <c r="BK387" i="1"/>
  <c r="BS398" i="1"/>
  <c r="BS389" i="1"/>
  <c r="BO383" i="1"/>
  <c r="BM404" i="1"/>
  <c r="BM405" i="1" s="1"/>
  <c r="BK321" i="1"/>
  <c r="BO335" i="1"/>
  <c r="BO320" i="1"/>
  <c r="BK325" i="1"/>
  <c r="BK340" i="1"/>
  <c r="BR320" i="1"/>
  <c r="BV332" i="1"/>
  <c r="BZ335" i="1"/>
  <c r="BZ325" i="1"/>
  <c r="CD337" i="1"/>
  <c r="CH324" i="1"/>
  <c r="BR326" i="1"/>
  <c r="BR331" i="1"/>
  <c r="BV326" i="1"/>
  <c r="BZ320" i="1"/>
  <c r="BZ332" i="1"/>
  <c r="CD320" i="1"/>
  <c r="CH322" i="1"/>
  <c r="CH331" i="1"/>
  <c r="BZ333" i="1"/>
  <c r="CH319" i="1"/>
  <c r="BO333" i="1"/>
  <c r="BV341" i="1"/>
  <c r="CH329" i="1"/>
  <c r="BK328" i="1"/>
  <c r="BV330" i="1"/>
  <c r="CH326" i="1"/>
  <c r="BZ329" i="1"/>
  <c r="BO321" i="1"/>
  <c r="CH328" i="1"/>
  <c r="CD330" i="1"/>
  <c r="BZ337" i="1"/>
  <c r="BO332" i="1"/>
  <c r="BK334" i="1"/>
  <c r="BK341" i="1"/>
  <c r="BO341" i="1"/>
  <c r="BR327" i="1"/>
  <c r="W27" i="10"/>
  <c r="D26" i="10"/>
  <c r="G23" i="10"/>
  <c r="L18" i="10"/>
  <c r="W15" i="10"/>
  <c r="AB343" i="1"/>
  <c r="CJ322" i="1" s="1"/>
  <c r="BK339" i="1"/>
  <c r="BO342" i="1"/>
  <c r="BO329" i="1"/>
  <c r="BO325" i="1"/>
  <c r="BO334" i="1"/>
  <c r="BK338" i="1"/>
  <c r="BR334" i="1"/>
  <c r="BV329" i="1"/>
  <c r="BZ323" i="1"/>
  <c r="CD338" i="1"/>
  <c r="CD326" i="1"/>
  <c r="CH334" i="1"/>
  <c r="BR333" i="1"/>
  <c r="BV340" i="1"/>
  <c r="BV321" i="1"/>
  <c r="BZ331" i="1"/>
  <c r="CD342" i="1"/>
  <c r="CD323" i="1"/>
  <c r="CH333" i="1"/>
  <c r="BR335" i="1"/>
  <c r="BZ321" i="1"/>
  <c r="BK326" i="1"/>
  <c r="BZ327" i="1"/>
  <c r="BK342" i="1"/>
  <c r="BO338" i="1"/>
  <c r="BZ324" i="1"/>
  <c r="CH332" i="1"/>
  <c r="BK337" i="1"/>
  <c r="BO323" i="1"/>
  <c r="BK320" i="1"/>
  <c r="BK323" i="1"/>
  <c r="BK327" i="1"/>
  <c r="BO336" i="1"/>
  <c r="CA343" i="1"/>
  <c r="BO330" i="1"/>
  <c r="BO340" i="1"/>
  <c r="BK319" i="1"/>
  <c r="BR337" i="1"/>
  <c r="BR323" i="1"/>
  <c r="BV337" i="1"/>
  <c r="BZ326" i="1"/>
  <c r="CD328" i="1"/>
  <c r="CH337" i="1"/>
  <c r="CH323" i="1"/>
  <c r="BR328" i="1"/>
  <c r="BV327" i="1"/>
  <c r="BZ339" i="1"/>
  <c r="CD321" i="1"/>
  <c r="CD333" i="1"/>
  <c r="BR319" i="1"/>
  <c r="CD327" i="1"/>
  <c r="BK332" i="1"/>
  <c r="BR329" i="1"/>
  <c r="BK331" i="1"/>
  <c r="BO327" i="1"/>
  <c r="BZ334" i="1"/>
  <c r="BK329" i="1"/>
  <c r="BO337" i="1"/>
  <c r="BK312" i="1"/>
  <c r="BR306" i="1"/>
  <c r="BR290" i="1"/>
  <c r="BV294" i="1"/>
  <c r="BR309" i="1"/>
  <c r="BR293" i="1"/>
  <c r="BV301" i="1"/>
  <c r="BN299" i="1"/>
  <c r="BR303" i="1"/>
  <c r="BV295" i="1"/>
  <c r="BZ295" i="1"/>
  <c r="CD299" i="1"/>
  <c r="CH303" i="1"/>
  <c r="BN292" i="1"/>
  <c r="BV300" i="1"/>
  <c r="BZ297" i="1"/>
  <c r="CD300" i="1"/>
  <c r="CH302" i="1"/>
  <c r="BR307" i="1"/>
  <c r="BZ305" i="1"/>
  <c r="CD301" i="1"/>
  <c r="CH296" i="1"/>
  <c r="BN298" i="1"/>
  <c r="BZ309" i="1"/>
  <c r="CD296" i="1"/>
  <c r="BR304" i="1"/>
  <c r="BZ294" i="1"/>
  <c r="CH305" i="1"/>
  <c r="CH301" i="1"/>
  <c r="CH288" i="1"/>
  <c r="BN311" i="1"/>
  <c r="BZ301" i="1"/>
  <c r="BN310" i="1"/>
  <c r="AC312" i="1"/>
  <c r="BR302" i="1"/>
  <c r="BV306" i="1"/>
  <c r="BV290" i="1"/>
  <c r="BR305" i="1"/>
  <c r="BR289" i="1"/>
  <c r="BV297" i="1"/>
  <c r="BN295" i="1"/>
  <c r="BR295" i="1"/>
  <c r="BZ307" i="1"/>
  <c r="BZ291" i="1"/>
  <c r="CD295" i="1"/>
  <c r="CH299" i="1"/>
  <c r="BN308" i="1"/>
  <c r="BR308" i="1"/>
  <c r="BV291" i="1"/>
  <c r="BZ292" i="1"/>
  <c r="CD294" i="1"/>
  <c r="CH297" i="1"/>
  <c r="BN306" i="1"/>
  <c r="BR292" i="1"/>
  <c r="BZ298" i="1"/>
  <c r="CD293" i="1"/>
  <c r="CH289" i="1"/>
  <c r="BN289" i="1"/>
  <c r="BZ300" i="1"/>
  <c r="CH309" i="1"/>
  <c r="BV308" i="1"/>
  <c r="CD309" i="1"/>
  <c r="CH294" i="1"/>
  <c r="BR300" i="1"/>
  <c r="BN290" i="1"/>
  <c r="BR291" i="1"/>
  <c r="CH293" i="1"/>
  <c r="CE312" i="1"/>
  <c r="BW312" i="1"/>
  <c r="BR298" i="1"/>
  <c r="BV302" i="1"/>
  <c r="BR301" i="1"/>
  <c r="BV309" i="1"/>
  <c r="BV293" i="1"/>
  <c r="BN307" i="1"/>
  <c r="BN291" i="1"/>
  <c r="BV311" i="1"/>
  <c r="BZ303" i="1"/>
  <c r="CD307" i="1"/>
  <c r="CD291" i="1"/>
  <c r="CH295" i="1"/>
  <c r="BN302" i="1"/>
  <c r="BR299" i="1"/>
  <c r="BZ308" i="1"/>
  <c r="CD310" i="1"/>
  <c r="CD289" i="1"/>
  <c r="CH292" i="1"/>
  <c r="BN300" i="1"/>
  <c r="BV304" i="1"/>
  <c r="BZ290" i="1"/>
  <c r="CH310" i="1"/>
  <c r="BR296" i="1"/>
  <c r="BZ289" i="1"/>
  <c r="BN304" i="1"/>
  <c r="BV292" i="1"/>
  <c r="BZ310" i="1"/>
  <c r="BZ288" i="1"/>
  <c r="BZ296" i="1"/>
  <c r="BN296" i="1"/>
  <c r="BV307" i="1"/>
  <c r="CE281" i="1"/>
  <c r="BK273" i="1"/>
  <c r="BK265" i="1"/>
  <c r="BK276" i="1"/>
  <c r="BK260" i="1"/>
  <c r="BK267" i="1"/>
  <c r="BK274" i="1"/>
  <c r="BK258" i="1"/>
  <c r="BK261" i="1"/>
  <c r="BK257" i="1"/>
  <c r="BK272" i="1"/>
  <c r="BK279" i="1"/>
  <c r="BK263" i="1"/>
  <c r="BK270" i="1"/>
  <c r="BK277" i="1"/>
  <c r="BN265" i="1"/>
  <c r="BN266" i="1"/>
  <c r="BN275" i="1"/>
  <c r="BN264" i="1"/>
  <c r="BN263" i="1"/>
  <c r="BN277" i="1"/>
  <c r="BN258" i="1"/>
  <c r="BN276" i="1"/>
  <c r="BN257" i="1"/>
  <c r="BN259" i="1"/>
  <c r="BN262" i="1"/>
  <c r="BN280" i="1"/>
  <c r="BN279" i="1"/>
  <c r="BN274" i="1"/>
  <c r="BN273" i="1"/>
  <c r="BQ268" i="1"/>
  <c r="BQ272" i="1"/>
  <c r="BQ270" i="1"/>
  <c r="BQ271" i="1"/>
  <c r="BQ263" i="1"/>
  <c r="BQ261" i="1"/>
  <c r="BQ257" i="1"/>
  <c r="BQ276" i="1"/>
  <c r="BQ267" i="1"/>
  <c r="BQ269" i="1"/>
  <c r="BQ277" i="1"/>
  <c r="BQ259" i="1"/>
  <c r="BQ266" i="1"/>
  <c r="BQ265" i="1"/>
  <c r="BQ262" i="1"/>
  <c r="BT263" i="1"/>
  <c r="BT273" i="1"/>
  <c r="BT267" i="1"/>
  <c r="BT264" i="1"/>
  <c r="BT259" i="1"/>
  <c r="BT261" i="1"/>
  <c r="BT279" i="1"/>
  <c r="BT276" i="1"/>
  <c r="BT262" i="1"/>
  <c r="BT280" i="1"/>
  <c r="BT274" i="1"/>
  <c r="BT275" i="1"/>
  <c r="BW257" i="1"/>
  <c r="BW268" i="1"/>
  <c r="BW275" i="1"/>
  <c r="BW259" i="1"/>
  <c r="BW266" i="1"/>
  <c r="BW269" i="1"/>
  <c r="BW280" i="1"/>
  <c r="BW264" i="1"/>
  <c r="BW271" i="1"/>
  <c r="BW278" i="1"/>
  <c r="BW262" i="1"/>
  <c r="BW261" i="1"/>
  <c r="CD265" i="1"/>
  <c r="CD266" i="1"/>
  <c r="CD273" i="1"/>
  <c r="CD264" i="1"/>
  <c r="CD263" i="1"/>
  <c r="CD277" i="1"/>
  <c r="CD258" i="1"/>
  <c r="CD276" i="1"/>
  <c r="CD268" i="1"/>
  <c r="CD262" i="1"/>
  <c r="CD280" i="1"/>
  <c r="CD279" i="1"/>
  <c r="CD274" i="1"/>
  <c r="CD257" i="1"/>
  <c r="CD275" i="1"/>
  <c r="CG269" i="1"/>
  <c r="CG272" i="1"/>
  <c r="CG279" i="1"/>
  <c r="CG273" i="1"/>
  <c r="CG260" i="1"/>
  <c r="CG265" i="1"/>
  <c r="CG264" i="1"/>
  <c r="CG266" i="1"/>
  <c r="CG262" i="1"/>
  <c r="CG258" i="1"/>
  <c r="X25" i="10"/>
  <c r="CA257" i="1"/>
  <c r="CA281" i="1" s="1"/>
  <c r="BL268" i="1"/>
  <c r="BX276" i="1"/>
  <c r="BL269" i="1"/>
  <c r="BX265" i="1"/>
  <c r="BL275" i="1"/>
  <c r="BX267" i="1"/>
  <c r="BX259" i="1"/>
  <c r="BX273" i="1"/>
  <c r="BL277" i="1"/>
  <c r="BL260" i="1"/>
  <c r="BL274" i="1"/>
  <c r="BR268" i="1"/>
  <c r="CH268" i="1"/>
  <c r="BR262" i="1"/>
  <c r="BR271" i="1"/>
  <c r="CH262" i="1"/>
  <c r="CH271" i="1"/>
  <c r="BR272" i="1"/>
  <c r="CH272" i="1"/>
  <c r="BR260" i="1"/>
  <c r="BX263" i="1"/>
  <c r="CH258" i="1"/>
  <c r="BX279" i="1"/>
  <c r="BL264" i="1"/>
  <c r="BX272" i="1"/>
  <c r="BL266" i="1"/>
  <c r="BX258" i="1"/>
  <c r="BX275" i="1"/>
  <c r="BL270" i="1"/>
  <c r="BL276" i="1"/>
  <c r="BL267" i="1"/>
  <c r="BR275" i="1"/>
  <c r="CH275" i="1"/>
  <c r="BR269" i="1"/>
  <c r="CH269" i="1"/>
  <c r="BR270" i="1"/>
  <c r="BR279" i="1"/>
  <c r="CH270" i="1"/>
  <c r="CH279" i="1"/>
  <c r="BR265" i="1"/>
  <c r="BJ258" i="1"/>
  <c r="CH274" i="1"/>
  <c r="CB272" i="1"/>
  <c r="CH267" i="1"/>
  <c r="BY280" i="1"/>
  <c r="BL262" i="1"/>
  <c r="BU265" i="1"/>
  <c r="BY270" i="1"/>
  <c r="BY273" i="1"/>
  <c r="T15" i="10"/>
  <c r="L15" i="10"/>
  <c r="D15" i="10"/>
  <c r="X81" i="8"/>
  <c r="Q74" i="8"/>
  <c r="M72" i="8"/>
  <c r="J79" i="8"/>
  <c r="CI249" i="1"/>
  <c r="CI245" i="1"/>
  <c r="CI242" i="1"/>
  <c r="CI228" i="1"/>
  <c r="CI241" i="1"/>
  <c r="CI229" i="1"/>
  <c r="CI226" i="1"/>
  <c r="CI239" i="1"/>
  <c r="CI248" i="1"/>
  <c r="CI243" i="1"/>
  <c r="AC23" i="8"/>
  <c r="AC21" i="8"/>
  <c r="AB14" i="8"/>
  <c r="CI244" i="1"/>
  <c r="CF248" i="1"/>
  <c r="CF230" i="1"/>
  <c r="CF228" i="1"/>
  <c r="CF247" i="1"/>
  <c r="CI247" i="1"/>
  <c r="CC236" i="1"/>
  <c r="CC241" i="1"/>
  <c r="CC246" i="1"/>
  <c r="CC233" i="1"/>
  <c r="CC247" i="1"/>
  <c r="CC229" i="1"/>
  <c r="CC243" i="1"/>
  <c r="CC234" i="1"/>
  <c r="CC227" i="1"/>
  <c r="CC228" i="1"/>
  <c r="CC230" i="1"/>
  <c r="CC249" i="1"/>
  <c r="CC240" i="1"/>
  <c r="CC245" i="1"/>
  <c r="CC232" i="1"/>
  <c r="CC239" i="1"/>
  <c r="CC248" i="1"/>
  <c r="CC235" i="1"/>
  <c r="CC242" i="1"/>
  <c r="CC238" i="1"/>
  <c r="AC11" i="8"/>
  <c r="D31" i="8"/>
  <c r="D78" i="8" s="1"/>
  <c r="I72" i="8"/>
  <c r="CI232" i="1"/>
  <c r="CI237" i="1"/>
  <c r="CI240" i="1"/>
  <c r="BM228" i="1"/>
  <c r="BM233" i="1"/>
  <c r="BM247" i="1"/>
  <c r="BM229" i="1"/>
  <c r="BM243" i="1"/>
  <c r="BM226" i="1"/>
  <c r="BM249" i="1"/>
  <c r="BM240" i="1"/>
  <c r="BM245" i="1"/>
  <c r="BM235" i="1"/>
  <c r="BM238" i="1"/>
  <c r="BM234" i="1"/>
  <c r="BP243" i="1"/>
  <c r="BP234" i="1"/>
  <c r="BP229" i="1"/>
  <c r="BP232" i="1"/>
  <c r="BP235" i="1"/>
  <c r="BP226" i="1"/>
  <c r="BP244" i="1"/>
  <c r="BP227" i="1"/>
  <c r="BP245" i="1"/>
  <c r="BP240" i="1"/>
  <c r="BT228" i="1"/>
  <c r="BT235" i="1"/>
  <c r="BT242" i="1"/>
  <c r="BT226" i="1"/>
  <c r="BT237" i="1"/>
  <c r="BT232" i="1"/>
  <c r="BT236" i="1"/>
  <c r="BT247" i="1"/>
  <c r="BT231" i="1"/>
  <c r="BT238" i="1"/>
  <c r="BT249" i="1"/>
  <c r="BT233" i="1"/>
  <c r="BT248" i="1"/>
  <c r="BT244" i="1"/>
  <c r="BT243" i="1"/>
  <c r="BT227" i="1"/>
  <c r="BT234" i="1"/>
  <c r="BT245" i="1"/>
  <c r="BT229" i="1"/>
  <c r="BW246" i="1"/>
  <c r="BW243" i="1"/>
  <c r="BW229" i="1"/>
  <c r="BW238" i="1"/>
  <c r="BW244" i="1"/>
  <c r="BW228" i="1"/>
  <c r="BW237" i="1"/>
  <c r="BW227" i="1"/>
  <c r="BW240" i="1"/>
  <c r="BW249" i="1"/>
  <c r="BW235" i="1"/>
  <c r="BZ228" i="1"/>
  <c r="BZ237" i="1"/>
  <c r="BZ235" i="1"/>
  <c r="BZ231" i="1"/>
  <c r="BZ249" i="1"/>
  <c r="BZ241" i="1"/>
  <c r="BZ226" i="1"/>
  <c r="BZ229" i="1"/>
  <c r="BZ243" i="1"/>
  <c r="CF226" i="1"/>
  <c r="CF243" i="1"/>
  <c r="CF227" i="1"/>
  <c r="CF234" i="1"/>
  <c r="CF237" i="1"/>
  <c r="CF240" i="1"/>
  <c r="CF244" i="1"/>
  <c r="CF239" i="1"/>
  <c r="CF246" i="1"/>
  <c r="CF249" i="1"/>
  <c r="CF233" i="1"/>
  <c r="CF236" i="1"/>
  <c r="CF235" i="1"/>
  <c r="CF242" i="1"/>
  <c r="CF245" i="1"/>
  <c r="CF229" i="1"/>
  <c r="CF232" i="1"/>
  <c r="S73" i="8"/>
  <c r="CI230" i="1"/>
  <c r="CI235" i="1"/>
  <c r="CF238" i="1"/>
  <c r="CC226" i="1"/>
  <c r="CC244" i="1"/>
  <c r="CC237" i="1"/>
  <c r="V27" i="10"/>
  <c r="N27" i="10"/>
  <c r="F27" i="10"/>
  <c r="U24" i="10"/>
  <c r="M24" i="10"/>
  <c r="N23" i="10"/>
  <c r="V19" i="10"/>
  <c r="N19" i="10"/>
  <c r="V11" i="10"/>
  <c r="N11" i="10"/>
  <c r="I31" i="5"/>
  <c r="I91" i="5" s="1"/>
  <c r="Q31" i="5"/>
  <c r="Q85" i="5" s="1"/>
  <c r="Y31" i="5"/>
  <c r="Y81" i="5" s="1"/>
  <c r="G31" i="5"/>
  <c r="G87" i="5" s="1"/>
  <c r="O31" i="5"/>
  <c r="O90" i="5" s="1"/>
  <c r="W31" i="5"/>
  <c r="W88" i="5" s="1"/>
  <c r="E31" i="5"/>
  <c r="E91" i="5" s="1"/>
  <c r="M31" i="5"/>
  <c r="M87" i="5" s="1"/>
  <c r="U31" i="5"/>
  <c r="U87" i="5" s="1"/>
  <c r="O13" i="10"/>
  <c r="W13" i="10"/>
  <c r="G21" i="10"/>
  <c r="O21" i="10"/>
  <c r="G25" i="10"/>
  <c r="O25" i="10"/>
  <c r="W25" i="10"/>
  <c r="T8" i="10"/>
  <c r="L8" i="10"/>
  <c r="D8" i="10"/>
  <c r="V31" i="5"/>
  <c r="V85" i="5" s="1"/>
  <c r="F31" i="5"/>
  <c r="F85" i="5" s="1"/>
  <c r="Z11" i="10"/>
  <c r="J11" i="10"/>
  <c r="T12" i="10"/>
  <c r="L12" i="10"/>
  <c r="D12" i="10"/>
  <c r="T16" i="10"/>
  <c r="L16" i="10"/>
  <c r="D16" i="10"/>
  <c r="R19" i="10"/>
  <c r="B19" i="10"/>
  <c r="T20" i="10"/>
  <c r="L20" i="10"/>
  <c r="D20" i="10"/>
  <c r="R23" i="10"/>
  <c r="B23" i="10"/>
  <c r="T24" i="10"/>
  <c r="L24" i="10"/>
  <c r="D24" i="10"/>
  <c r="CA250" i="1"/>
  <c r="Z21" i="10"/>
  <c r="R21" i="10"/>
  <c r="J21" i="10"/>
  <c r="Z17" i="10"/>
  <c r="R17" i="10"/>
  <c r="J17" i="10"/>
  <c r="AB21" i="8"/>
  <c r="O10" i="10"/>
  <c r="E15" i="10"/>
  <c r="U15" i="10"/>
  <c r="M23" i="10"/>
  <c r="E27" i="10"/>
  <c r="U27" i="10"/>
  <c r="L9" i="10"/>
  <c r="V10" i="10"/>
  <c r="F10" i="10"/>
  <c r="F14" i="10"/>
  <c r="T17" i="10"/>
  <c r="BM496" i="1"/>
  <c r="BM490" i="1"/>
  <c r="BM486" i="1"/>
  <c r="BM491" i="1"/>
  <c r="BM492" i="1"/>
  <c r="BM476" i="1"/>
  <c r="BM477" i="1"/>
  <c r="BM493" i="1"/>
  <c r="BM489" i="1"/>
  <c r="BM494" i="1"/>
  <c r="BM497" i="1"/>
  <c r="BM482" i="1"/>
  <c r="BM483" i="1"/>
  <c r="BM478" i="1"/>
  <c r="BM487" i="1"/>
  <c r="BM481" i="1"/>
  <c r="BM475" i="1"/>
  <c r="BM479" i="1"/>
  <c r="BM474" i="1"/>
  <c r="CC493" i="1"/>
  <c r="CC495" i="1"/>
  <c r="CC494" i="1"/>
  <c r="CC479" i="1"/>
  <c r="CC474" i="1"/>
  <c r="CC480" i="1"/>
  <c r="CC492" i="1"/>
  <c r="CC481" i="1"/>
  <c r="CC487" i="1"/>
  <c r="CC476" i="1"/>
  <c r="CC478" i="1"/>
  <c r="CC475" i="1"/>
  <c r="CC496" i="1"/>
  <c r="CC483" i="1"/>
  <c r="CC489" i="1"/>
  <c r="CC488" i="1"/>
  <c r="CC482" i="1"/>
  <c r="CC497" i="1"/>
  <c r="BV515" i="1"/>
  <c r="BV512" i="1"/>
  <c r="BV527" i="1"/>
  <c r="BV505" i="1"/>
  <c r="BV513" i="1"/>
  <c r="BV519" i="1"/>
  <c r="BV520" i="1"/>
  <c r="BV516" i="1"/>
  <c r="BV528" i="1"/>
  <c r="BV524" i="1"/>
  <c r="BV506" i="1"/>
  <c r="BV523" i="1"/>
  <c r="BV521" i="1"/>
  <c r="CH508" i="1"/>
  <c r="CH522" i="1"/>
  <c r="CH516" i="1"/>
  <c r="CH514" i="1"/>
  <c r="CH519" i="1"/>
  <c r="CH505" i="1"/>
  <c r="CH523" i="1"/>
  <c r="CH509" i="1"/>
  <c r="CH526" i="1"/>
  <c r="CH515" i="1"/>
  <c r="CH517" i="1"/>
  <c r="CH511" i="1"/>
  <c r="BM614" i="1"/>
  <c r="BM601" i="1"/>
  <c r="BM617" i="1"/>
  <c r="BM615" i="1"/>
  <c r="BM610" i="1"/>
  <c r="BM620" i="1"/>
  <c r="BM609" i="1"/>
  <c r="BM621" i="1"/>
  <c r="BM603" i="1"/>
  <c r="BM613" i="1"/>
  <c r="BM619" i="1"/>
  <c r="BM598" i="1"/>
  <c r="BU612" i="1"/>
  <c r="BU617" i="1"/>
  <c r="BU615" i="1"/>
  <c r="BU609" i="1"/>
  <c r="BU599" i="1"/>
  <c r="BU601" i="1"/>
  <c r="BU616" i="1"/>
  <c r="BU603" i="1"/>
  <c r="BU605" i="1"/>
  <c r="BU611" i="1"/>
  <c r="BU608" i="1"/>
  <c r="BU606" i="1"/>
  <c r="BU613" i="1"/>
  <c r="BU619" i="1"/>
  <c r="BU672" i="1"/>
  <c r="BU667" i="1"/>
  <c r="BU669" i="1"/>
  <c r="BU676" i="1"/>
  <c r="BU680" i="1"/>
  <c r="BU679" i="1"/>
  <c r="BU681" i="1"/>
  <c r="BU665" i="1"/>
  <c r="BU671" i="1"/>
  <c r="BU675" i="1"/>
  <c r="BU674" i="1"/>
  <c r="BU662" i="1"/>
  <c r="BR711" i="1"/>
  <c r="BR702" i="1"/>
  <c r="BR704" i="1"/>
  <c r="BR708" i="1"/>
  <c r="BR703" i="1"/>
  <c r="BR699" i="1"/>
  <c r="BR698" i="1"/>
  <c r="BR691" i="1"/>
  <c r="BR701" i="1"/>
  <c r="BR697" i="1"/>
  <c r="BR714" i="1"/>
  <c r="BR694" i="1"/>
  <c r="BR712" i="1"/>
  <c r="CD694" i="1"/>
  <c r="CD703" i="1"/>
  <c r="CD698" i="1"/>
  <c r="CD714" i="1"/>
  <c r="CD700" i="1"/>
  <c r="CD691" i="1"/>
  <c r="CD696" i="1"/>
  <c r="CD706" i="1"/>
  <c r="CD712" i="1"/>
  <c r="CD699" i="1"/>
  <c r="CD697" i="1"/>
  <c r="CD693" i="1"/>
  <c r="CD713" i="1"/>
  <c r="BS745" i="1"/>
  <c r="BS740" i="1"/>
  <c r="BS744" i="1"/>
  <c r="BS730" i="1"/>
  <c r="BS742" i="1"/>
  <c r="BS733" i="1"/>
  <c r="BS741" i="1"/>
  <c r="BS724" i="1"/>
  <c r="BS726" i="1"/>
  <c r="BS722" i="1"/>
  <c r="BS738" i="1"/>
  <c r="BS725" i="1"/>
  <c r="BS728" i="1"/>
  <c r="BS729" i="1"/>
  <c r="BS732" i="1"/>
  <c r="BS734" i="1"/>
  <c r="BS736" i="1"/>
  <c r="BS739" i="1"/>
  <c r="BS723" i="1"/>
  <c r="BS735" i="1"/>
  <c r="BS737" i="1"/>
  <c r="CI741" i="1"/>
  <c r="CI722" i="1"/>
  <c r="CI736" i="1"/>
  <c r="CI730" i="1"/>
  <c r="CI725" i="1"/>
  <c r="CI732" i="1"/>
  <c r="CI729" i="1"/>
  <c r="CI724" i="1"/>
  <c r="CI733" i="1"/>
  <c r="CI737" i="1"/>
  <c r="CI744" i="1"/>
  <c r="CI738" i="1"/>
  <c r="CI740" i="1"/>
  <c r="CI728" i="1"/>
  <c r="CI726" i="1"/>
  <c r="CI745" i="1"/>
  <c r="CI734" i="1"/>
  <c r="CI739" i="1"/>
  <c r="CI723" i="1"/>
  <c r="CI742" i="1"/>
  <c r="CI735" i="1"/>
  <c r="BQ756" i="1"/>
  <c r="BQ766" i="1"/>
  <c r="BQ771" i="1"/>
  <c r="BQ761" i="1"/>
  <c r="BQ758" i="1"/>
  <c r="BQ764" i="1"/>
  <c r="BQ773" i="1"/>
  <c r="BQ769" i="1"/>
  <c r="BQ762" i="1"/>
  <c r="BQ776" i="1"/>
  <c r="BQ757" i="1"/>
  <c r="BQ753" i="1"/>
  <c r="BQ772" i="1"/>
  <c r="BQ774" i="1"/>
  <c r="BQ768" i="1"/>
  <c r="BQ754" i="1"/>
  <c r="BQ763" i="1"/>
  <c r="BQ767" i="1"/>
  <c r="BQ765" i="1"/>
  <c r="BQ755" i="1"/>
  <c r="BQ775" i="1"/>
  <c r="BQ770" i="1"/>
  <c r="CG761" i="1"/>
  <c r="CG764" i="1"/>
  <c r="CG756" i="1"/>
  <c r="CG759" i="1"/>
  <c r="CG758" i="1"/>
  <c r="CG766" i="1"/>
  <c r="CG776" i="1"/>
  <c r="CG753" i="1"/>
  <c r="CG772" i="1"/>
  <c r="CG762" i="1"/>
  <c r="CG767" i="1"/>
  <c r="CG760" i="1"/>
  <c r="CG755" i="1"/>
  <c r="CG775" i="1"/>
  <c r="CG769" i="1"/>
  <c r="CG757" i="1"/>
  <c r="CG754" i="1"/>
  <c r="CG771" i="1"/>
  <c r="CG773" i="1"/>
  <c r="CG763" i="1"/>
  <c r="CG768" i="1"/>
  <c r="CG774" i="1"/>
  <c r="CG770" i="1"/>
  <c r="CG765" i="1"/>
  <c r="BO790" i="1"/>
  <c r="BO792" i="1"/>
  <c r="BO806" i="1"/>
  <c r="BO795" i="1"/>
  <c r="BO805" i="1"/>
  <c r="BO802" i="1"/>
  <c r="BO804" i="1"/>
  <c r="BO796" i="1"/>
  <c r="BO800" i="1"/>
  <c r="BO798" i="1"/>
  <c r="BO784" i="1"/>
  <c r="BO786" i="1"/>
  <c r="BO789" i="1"/>
  <c r="BO799" i="1"/>
  <c r="BO807" i="1"/>
  <c r="CA807" i="1"/>
  <c r="CA805" i="1"/>
  <c r="CA800" i="1"/>
  <c r="CA790" i="1"/>
  <c r="CA789" i="1"/>
  <c r="CA802" i="1"/>
  <c r="CA801" i="1"/>
  <c r="CA796" i="1"/>
  <c r="CA786" i="1"/>
  <c r="CA804" i="1"/>
  <c r="CA785" i="1"/>
  <c r="CA799" i="1"/>
  <c r="CA791" i="1"/>
  <c r="CA795" i="1"/>
  <c r="BQ838" i="1"/>
  <c r="BQ822" i="1"/>
  <c r="BQ823" i="1"/>
  <c r="BQ827" i="1"/>
  <c r="BQ837" i="1"/>
  <c r="BQ836" i="1"/>
  <c r="BQ834" i="1"/>
  <c r="BQ825" i="1"/>
  <c r="BQ828" i="1"/>
  <c r="BQ835" i="1"/>
  <c r="BQ821" i="1"/>
  <c r="BQ830" i="1"/>
  <c r="BQ815" i="1"/>
  <c r="BQ831" i="1"/>
  <c r="BQ819" i="1"/>
  <c r="BQ826" i="1"/>
  <c r="BQ829" i="1"/>
  <c r="BQ820" i="1"/>
  <c r="BQ818" i="1"/>
  <c r="BQ816" i="1"/>
  <c r="BQ824" i="1"/>
  <c r="BQ817" i="1"/>
  <c r="BQ833" i="1"/>
  <c r="BQ832" i="1"/>
  <c r="BY836" i="1"/>
  <c r="BY820" i="1"/>
  <c r="BY825" i="1"/>
  <c r="BY831" i="1"/>
  <c r="BY838" i="1"/>
  <c r="BY833" i="1"/>
  <c r="BY832" i="1"/>
  <c r="BY827" i="1"/>
  <c r="BY821" i="1"/>
  <c r="BY819" i="1"/>
  <c r="BY837" i="1"/>
  <c r="BY824" i="1"/>
  <c r="BY822" i="1"/>
  <c r="BY817" i="1"/>
  <c r="BY816" i="1"/>
  <c r="BY830" i="1"/>
  <c r="BY835" i="1"/>
  <c r="BY829" i="1"/>
  <c r="BY828" i="1"/>
  <c r="BY834" i="1"/>
  <c r="BY826" i="1"/>
  <c r="BY823" i="1"/>
  <c r="BY815" i="1"/>
  <c r="BY818" i="1"/>
  <c r="BK860" i="1"/>
  <c r="BK854" i="1"/>
  <c r="BK849" i="1"/>
  <c r="BK858" i="1"/>
  <c r="BK856" i="1"/>
  <c r="BK850" i="1"/>
  <c r="BK862" i="1"/>
  <c r="BK867" i="1"/>
  <c r="BK869" i="1"/>
  <c r="BK863" i="1"/>
  <c r="BK853" i="1"/>
  <c r="BK847" i="1"/>
  <c r="BK866" i="1"/>
  <c r="BK868" i="1"/>
  <c r="BK864" i="1"/>
  <c r="BK851" i="1"/>
  <c r="BK855" i="1"/>
  <c r="BK846" i="1"/>
  <c r="BK852" i="1"/>
  <c r="BK848" i="1"/>
  <c r="BK859" i="1"/>
  <c r="BW853" i="1"/>
  <c r="BW860" i="1"/>
  <c r="BW867" i="1"/>
  <c r="BW855" i="1"/>
  <c r="BW864" i="1"/>
  <c r="BW848" i="1"/>
  <c r="BW866" i="1"/>
  <c r="BW849" i="1"/>
  <c r="BW846" i="1"/>
  <c r="BW869" i="1"/>
  <c r="BW852" i="1"/>
  <c r="BW858" i="1"/>
  <c r="BW861" i="1"/>
  <c r="BW847" i="1"/>
  <c r="BW865" i="1"/>
  <c r="BW863" i="1"/>
  <c r="BW856" i="1"/>
  <c r="BW862" i="1"/>
  <c r="BW868" i="1"/>
  <c r="BW859" i="1"/>
  <c r="BW854" i="1"/>
  <c r="BW857" i="1"/>
  <c r="BT888" i="1"/>
  <c r="BT894" i="1"/>
  <c r="BT899" i="1"/>
  <c r="BT896" i="1"/>
  <c r="BT880" i="1"/>
  <c r="BT892" i="1"/>
  <c r="BT898" i="1"/>
  <c r="BT882" i="1"/>
  <c r="BT900" i="1"/>
  <c r="BT877" i="1"/>
  <c r="BT887" i="1"/>
  <c r="BT893" i="1"/>
  <c r="BT878" i="1"/>
  <c r="BT889" i="1"/>
  <c r="BT895" i="1"/>
  <c r="BT886" i="1"/>
  <c r="BT881" i="1"/>
  <c r="BT883" i="1"/>
  <c r="BT897" i="1"/>
  <c r="BT879" i="1"/>
  <c r="BT891" i="1"/>
  <c r="CF895" i="1"/>
  <c r="CF884" i="1"/>
  <c r="CF894" i="1"/>
  <c r="CF882" i="1"/>
  <c r="CF896" i="1"/>
  <c r="CF890" i="1"/>
  <c r="CF880" i="1"/>
  <c r="CF897" i="1"/>
  <c r="CF886" i="1"/>
  <c r="CF878" i="1"/>
  <c r="CF887" i="1"/>
  <c r="CF898" i="1"/>
  <c r="CF881" i="1"/>
  <c r="CF883" i="1"/>
  <c r="CF899" i="1"/>
  <c r="CF877" i="1"/>
  <c r="CF893" i="1"/>
  <c r="CF888" i="1"/>
  <c r="CF889" i="1"/>
  <c r="CF892" i="1"/>
  <c r="CF891" i="1"/>
  <c r="CF885" i="1"/>
  <c r="BJ918" i="1"/>
  <c r="BJ930" i="1"/>
  <c r="BJ919" i="1"/>
  <c r="BJ908" i="1"/>
  <c r="BJ923" i="1"/>
  <c r="BJ929" i="1"/>
  <c r="BJ911" i="1"/>
  <c r="BJ925" i="1"/>
  <c r="BJ924" i="1"/>
  <c r="BJ920" i="1"/>
  <c r="BJ910" i="1"/>
  <c r="BJ926" i="1"/>
  <c r="BJ917" i="1"/>
  <c r="BJ915" i="1"/>
  <c r="BJ921" i="1"/>
  <c r="BJ913" i="1"/>
  <c r="BJ931" i="1"/>
  <c r="BJ912" i="1"/>
  <c r="BJ927" i="1"/>
  <c r="BJ928" i="1"/>
  <c r="BJ909" i="1"/>
  <c r="BR922" i="1"/>
  <c r="BR920" i="1"/>
  <c r="BR929" i="1"/>
  <c r="BR925" i="1"/>
  <c r="BR930" i="1"/>
  <c r="BR915" i="1"/>
  <c r="BR919" i="1"/>
  <c r="BR923" i="1"/>
  <c r="BR914" i="1"/>
  <c r="BR916" i="1"/>
  <c r="BR909" i="1"/>
  <c r="BR910" i="1"/>
  <c r="BR908" i="1"/>
  <c r="BR911" i="1"/>
  <c r="BR913" i="1"/>
  <c r="BR926" i="1"/>
  <c r="BR917" i="1"/>
  <c r="BR924" i="1"/>
  <c r="BR921" i="1"/>
  <c r="BR912" i="1"/>
  <c r="BR928" i="1"/>
  <c r="BR931" i="1"/>
  <c r="BR918" i="1"/>
  <c r="CH928" i="1"/>
  <c r="CH918" i="1"/>
  <c r="CH922" i="1"/>
  <c r="CH923" i="1"/>
  <c r="CH915" i="1"/>
  <c r="CH927" i="1"/>
  <c r="CH920" i="1"/>
  <c r="CH929" i="1"/>
  <c r="CH908" i="1"/>
  <c r="CH925" i="1"/>
  <c r="CH914" i="1"/>
  <c r="CH930" i="1"/>
  <c r="CH911" i="1"/>
  <c r="CH916" i="1"/>
  <c r="CH924" i="1"/>
  <c r="CH917" i="1"/>
  <c r="CH910" i="1"/>
  <c r="CH919" i="1"/>
  <c r="CH926" i="1"/>
  <c r="CH913" i="1"/>
  <c r="CH931" i="1"/>
  <c r="CH921" i="1"/>
  <c r="CH909" i="1"/>
  <c r="CJ319" i="1"/>
  <c r="BM485" i="1"/>
  <c r="CC490" i="1"/>
  <c r="BZ526" i="1"/>
  <c r="CH506" i="1"/>
  <c r="CC607" i="1"/>
  <c r="CC609" i="1"/>
  <c r="BM599" i="1"/>
  <c r="CG613" i="1"/>
  <c r="BM602" i="1"/>
  <c r="BM605" i="1"/>
  <c r="BY680" i="1"/>
  <c r="CC663" i="1"/>
  <c r="BU668" i="1"/>
  <c r="BQ667" i="1"/>
  <c r="BZ711" i="1"/>
  <c r="BZ707" i="1"/>
  <c r="CH704" i="1"/>
  <c r="BV714" i="1"/>
  <c r="BJ695" i="1"/>
  <c r="CA727" i="1"/>
  <c r="BO803" i="1"/>
  <c r="BO788" i="1"/>
  <c r="CA784" i="1"/>
  <c r="BK806" i="1"/>
  <c r="BS854" i="1"/>
  <c r="BR709" i="1"/>
  <c r="BW851" i="1"/>
  <c r="CB888" i="1"/>
  <c r="BT885" i="1"/>
  <c r="BJ914" i="1"/>
  <c r="BR927" i="1"/>
  <c r="BQ759" i="1"/>
  <c r="AC250" i="1"/>
  <c r="CK242" i="1" s="1"/>
  <c r="BQ481" i="1"/>
  <c r="BQ478" i="1"/>
  <c r="BQ476" i="1"/>
  <c r="BQ486" i="1"/>
  <c r="BQ493" i="1"/>
  <c r="BQ496" i="1"/>
  <c r="BQ479" i="1"/>
  <c r="BQ494" i="1"/>
  <c r="BQ492" i="1"/>
  <c r="BQ491" i="1"/>
  <c r="BQ497" i="1"/>
  <c r="BQ484" i="1"/>
  <c r="BQ488" i="1"/>
  <c r="BQ487" i="1"/>
  <c r="BQ480" i="1"/>
  <c r="BQ485" i="1"/>
  <c r="BQ483" i="1"/>
  <c r="BQ489" i="1"/>
  <c r="BY479" i="1"/>
  <c r="BY488" i="1"/>
  <c r="BY478" i="1"/>
  <c r="BY494" i="1"/>
  <c r="BY492" i="1"/>
  <c r="BY480" i="1"/>
  <c r="BY481" i="1"/>
  <c r="BY490" i="1"/>
  <c r="BY493" i="1"/>
  <c r="BY489" i="1"/>
  <c r="BY496" i="1"/>
  <c r="BY474" i="1"/>
  <c r="BY497" i="1"/>
  <c r="BY476" i="1"/>
  <c r="BY485" i="1"/>
  <c r="BY487" i="1"/>
  <c r="BY477" i="1"/>
  <c r="BY475" i="1"/>
  <c r="BY484" i="1"/>
  <c r="CG480" i="1"/>
  <c r="CG481" i="1"/>
  <c r="CG490" i="1"/>
  <c r="CG478" i="1"/>
  <c r="CG475" i="1"/>
  <c r="CG495" i="1"/>
  <c r="CG486" i="1"/>
  <c r="CG496" i="1"/>
  <c r="CG493" i="1"/>
  <c r="CG487" i="1"/>
  <c r="CG489" i="1"/>
  <c r="CG484" i="1"/>
  <c r="CG477" i="1"/>
  <c r="CG482" i="1"/>
  <c r="CG485" i="1"/>
  <c r="CG492" i="1"/>
  <c r="CG497" i="1"/>
  <c r="CG488" i="1"/>
  <c r="BJ518" i="1"/>
  <c r="BJ522" i="1"/>
  <c r="BJ524" i="1"/>
  <c r="BJ520" i="1"/>
  <c r="BJ513" i="1"/>
  <c r="BJ523" i="1"/>
  <c r="BJ510" i="1"/>
  <c r="BJ508" i="1"/>
  <c r="BJ512" i="1"/>
  <c r="BJ509" i="1"/>
  <c r="BJ527" i="1"/>
  <c r="BJ514" i="1"/>
  <c r="BJ516" i="1"/>
  <c r="BJ517" i="1"/>
  <c r="BJ525" i="1"/>
  <c r="BJ506" i="1"/>
  <c r="BN513" i="1"/>
  <c r="BN510" i="1"/>
  <c r="BN525" i="1"/>
  <c r="BN515" i="1"/>
  <c r="BN517" i="1"/>
  <c r="BN518" i="1"/>
  <c r="BN508" i="1"/>
  <c r="BN520" i="1"/>
  <c r="BN522" i="1"/>
  <c r="BN512" i="1"/>
  <c r="BN521" i="1"/>
  <c r="BN514" i="1"/>
  <c r="BN505" i="1"/>
  <c r="BN519" i="1"/>
  <c r="BN528" i="1"/>
  <c r="CD523" i="1"/>
  <c r="CD510" i="1"/>
  <c r="CD524" i="1"/>
  <c r="CD517" i="1"/>
  <c r="CD514" i="1"/>
  <c r="CD528" i="1"/>
  <c r="CD511" i="1"/>
  <c r="CD505" i="1"/>
  <c r="CD516" i="1"/>
  <c r="CD521" i="1"/>
  <c r="CD507" i="1"/>
  <c r="CD515" i="1"/>
  <c r="CD513" i="1"/>
  <c r="CD518" i="1"/>
  <c r="CD509" i="1"/>
  <c r="AC591" i="1"/>
  <c r="CK575" i="1" s="1"/>
  <c r="CC610" i="1"/>
  <c r="CC602" i="1"/>
  <c r="CC616" i="1"/>
  <c r="CC618" i="1"/>
  <c r="CC603" i="1"/>
  <c r="CC614" i="1"/>
  <c r="CC620" i="1"/>
  <c r="CC619" i="1"/>
  <c r="CC612" i="1"/>
  <c r="CC608" i="1"/>
  <c r="CC600" i="1"/>
  <c r="CC617" i="1"/>
  <c r="BM662" i="1"/>
  <c r="BM683" i="1"/>
  <c r="BM667" i="1"/>
  <c r="BM673" i="1"/>
  <c r="BM682" i="1"/>
  <c r="BM660" i="1"/>
  <c r="BM664" i="1"/>
  <c r="BM663" i="1"/>
  <c r="BM678" i="1"/>
  <c r="BM669" i="1"/>
  <c r="BM676" i="1"/>
  <c r="BM680" i="1"/>
  <c r="BM679" i="1"/>
  <c r="BM672" i="1"/>
  <c r="CC678" i="1"/>
  <c r="CC681" i="1"/>
  <c r="CC665" i="1"/>
  <c r="CC671" i="1"/>
  <c r="CC675" i="1"/>
  <c r="CC674" i="1"/>
  <c r="CC662" i="1"/>
  <c r="CC672" i="1"/>
  <c r="CC677" i="1"/>
  <c r="CC661" i="1"/>
  <c r="CC666" i="1"/>
  <c r="CC670" i="1"/>
  <c r="CC668" i="1"/>
  <c r="CC683" i="1"/>
  <c r="BN696" i="1"/>
  <c r="BN701" i="1"/>
  <c r="BN714" i="1"/>
  <c r="BN694" i="1"/>
  <c r="BN705" i="1"/>
  <c r="BN702" i="1"/>
  <c r="BN698" i="1"/>
  <c r="BN699" i="1"/>
  <c r="BN700" i="1"/>
  <c r="BN697" i="1"/>
  <c r="BN712" i="1"/>
  <c r="BN695" i="1"/>
  <c r="BN711" i="1"/>
  <c r="BZ709" i="1"/>
  <c r="BZ696" i="1"/>
  <c r="BZ697" i="1"/>
  <c r="BZ712" i="1"/>
  <c r="BZ708" i="1"/>
  <c r="BZ694" i="1"/>
  <c r="BZ704" i="1"/>
  <c r="BZ706" i="1"/>
  <c r="BZ703" i="1"/>
  <c r="BZ702" i="1"/>
  <c r="BZ713" i="1"/>
  <c r="BZ698" i="1"/>
  <c r="BZ714" i="1"/>
  <c r="BZ692" i="1"/>
  <c r="BO742" i="1"/>
  <c r="BO730" i="1"/>
  <c r="BO725" i="1"/>
  <c r="BO740" i="1"/>
  <c r="BO744" i="1"/>
  <c r="BO726" i="1"/>
  <c r="BO729" i="1"/>
  <c r="BO737" i="1"/>
  <c r="BO732" i="1"/>
  <c r="BO733" i="1"/>
  <c r="BO724" i="1"/>
  <c r="BO728" i="1"/>
  <c r="BO745" i="1"/>
  <c r="BO731" i="1"/>
  <c r="BO738" i="1"/>
  <c r="BO741" i="1"/>
  <c r="BO734" i="1"/>
  <c r="BO743" i="1"/>
  <c r="BO727" i="1"/>
  <c r="BO722" i="1"/>
  <c r="BO736" i="1"/>
  <c r="CA744" i="1"/>
  <c r="CA738" i="1"/>
  <c r="CA740" i="1"/>
  <c r="CA734" i="1"/>
  <c r="CA736" i="1"/>
  <c r="CA726" i="1"/>
  <c r="CA722" i="1"/>
  <c r="CA742" i="1"/>
  <c r="CA745" i="1"/>
  <c r="CA725" i="1"/>
  <c r="CA728" i="1"/>
  <c r="CA729" i="1"/>
  <c r="CA737" i="1"/>
  <c r="CA730" i="1"/>
  <c r="CA724" i="1"/>
  <c r="CA732" i="1"/>
  <c r="CA739" i="1"/>
  <c r="CA723" i="1"/>
  <c r="CA735" i="1"/>
  <c r="BM765" i="1"/>
  <c r="BM757" i="1"/>
  <c r="BM770" i="1"/>
  <c r="BM756" i="1"/>
  <c r="BM754" i="1"/>
  <c r="BM767" i="1"/>
  <c r="BM762" i="1"/>
  <c r="BM759" i="1"/>
  <c r="BM764" i="1"/>
  <c r="BM773" i="1"/>
  <c r="BM758" i="1"/>
  <c r="BM769" i="1"/>
  <c r="BM766" i="1"/>
  <c r="BM772" i="1"/>
  <c r="BM755" i="1"/>
  <c r="BM774" i="1"/>
  <c r="BM763" i="1"/>
  <c r="BM768" i="1"/>
  <c r="BM753" i="1"/>
  <c r="BM771" i="1"/>
  <c r="BM775" i="1"/>
  <c r="BM761" i="1"/>
  <c r="BM760" i="1"/>
  <c r="BY760" i="1"/>
  <c r="BY767" i="1"/>
  <c r="BY758" i="1"/>
  <c r="BY775" i="1"/>
  <c r="BY761" i="1"/>
  <c r="BY765" i="1"/>
  <c r="BY768" i="1"/>
  <c r="BY773" i="1"/>
  <c r="BY776" i="1"/>
  <c r="BY770" i="1"/>
  <c r="BY754" i="1"/>
  <c r="BY764" i="1"/>
  <c r="BY759" i="1"/>
  <c r="BY755" i="1"/>
  <c r="BY771" i="1"/>
  <c r="BY756" i="1"/>
  <c r="BY757" i="1"/>
  <c r="BY763" i="1"/>
  <c r="BY772" i="1"/>
  <c r="BY769" i="1"/>
  <c r="BY753" i="1"/>
  <c r="BY766" i="1"/>
  <c r="BK802" i="1"/>
  <c r="BK789" i="1"/>
  <c r="BK798" i="1"/>
  <c r="BK792" i="1"/>
  <c r="BK801" i="1"/>
  <c r="BK791" i="1"/>
  <c r="BK803" i="1"/>
  <c r="BK800" i="1"/>
  <c r="BK785" i="1"/>
  <c r="BK794" i="1"/>
  <c r="BK786" i="1"/>
  <c r="BK790" i="1"/>
  <c r="BK795" i="1"/>
  <c r="BW788" i="1"/>
  <c r="BW804" i="1"/>
  <c r="BW790" i="1"/>
  <c r="BW801" i="1"/>
  <c r="BW793" i="1"/>
  <c r="BW800" i="1"/>
  <c r="BW789" i="1"/>
  <c r="BW797" i="1"/>
  <c r="BW803" i="1"/>
  <c r="BW787" i="1"/>
  <c r="BW784" i="1"/>
  <c r="BW807" i="1"/>
  <c r="BW791" i="1"/>
  <c r="BW806" i="1"/>
  <c r="BW798" i="1"/>
  <c r="CI794" i="1"/>
  <c r="CI785" i="1"/>
  <c r="CI791" i="1"/>
  <c r="CI803" i="1"/>
  <c r="CI784" i="1"/>
  <c r="CI788" i="1"/>
  <c r="CI801" i="1"/>
  <c r="CI789" i="1"/>
  <c r="CI804" i="1"/>
  <c r="CI787" i="1"/>
  <c r="CI802" i="1"/>
  <c r="CI786" i="1"/>
  <c r="CI792" i="1"/>
  <c r="CI799" i="1"/>
  <c r="CI796" i="1"/>
  <c r="BU835" i="1"/>
  <c r="BU819" i="1"/>
  <c r="BU818" i="1"/>
  <c r="BU837" i="1"/>
  <c r="BU821" i="1"/>
  <c r="BU830" i="1"/>
  <c r="BU823" i="1"/>
  <c r="BU817" i="1"/>
  <c r="BU815" i="1"/>
  <c r="BU824" i="1"/>
  <c r="BU833" i="1"/>
  <c r="BU836" i="1"/>
  <c r="BU828" i="1"/>
  <c r="BU831" i="1"/>
  <c r="BU832" i="1"/>
  <c r="BU822" i="1"/>
  <c r="BU825" i="1"/>
  <c r="BU816" i="1"/>
  <c r="BU829" i="1"/>
  <c r="BU838" i="1"/>
  <c r="BU827" i="1"/>
  <c r="BU834" i="1"/>
  <c r="BU826" i="1"/>
  <c r="CG828" i="1"/>
  <c r="CG823" i="1"/>
  <c r="CG817" i="1"/>
  <c r="CG831" i="1"/>
  <c r="CG834" i="1"/>
  <c r="CG821" i="1"/>
  <c r="CG822" i="1"/>
  <c r="CG833" i="1"/>
  <c r="CG832" i="1"/>
  <c r="CG836" i="1"/>
  <c r="CG830" i="1"/>
  <c r="CG827" i="1"/>
  <c r="CG835" i="1"/>
  <c r="CG820" i="1"/>
  <c r="CG818" i="1"/>
  <c r="CG819" i="1"/>
  <c r="CG837" i="1"/>
  <c r="CG816" i="1"/>
  <c r="CG824" i="1"/>
  <c r="CG829" i="1"/>
  <c r="CG826" i="1"/>
  <c r="CG815" i="1"/>
  <c r="BS868" i="1"/>
  <c r="BS864" i="1"/>
  <c r="BS862" i="1"/>
  <c r="BS858" i="1"/>
  <c r="BS852" i="1"/>
  <c r="BS851" i="1"/>
  <c r="BS859" i="1"/>
  <c r="BS860" i="1"/>
  <c r="BS867" i="1"/>
  <c r="BS855" i="1"/>
  <c r="BS850" i="1"/>
  <c r="BS869" i="1"/>
  <c r="BS863" i="1"/>
  <c r="BS847" i="1"/>
  <c r="BS848" i="1"/>
  <c r="BS857" i="1"/>
  <c r="BS849" i="1"/>
  <c r="CE863" i="1"/>
  <c r="CE867" i="1"/>
  <c r="CE850" i="1"/>
  <c r="CE857" i="1"/>
  <c r="CE868" i="1"/>
  <c r="CE855" i="1"/>
  <c r="CE847" i="1"/>
  <c r="CE853" i="1"/>
  <c r="CE865" i="1"/>
  <c r="CE861" i="1"/>
  <c r="CE859" i="1"/>
  <c r="CE851" i="1"/>
  <c r="CE846" i="1"/>
  <c r="CE860" i="1"/>
  <c r="CE869" i="1"/>
  <c r="CE848" i="1"/>
  <c r="CE849" i="1"/>
  <c r="CE866" i="1"/>
  <c r="CE856" i="1"/>
  <c r="CE854" i="1"/>
  <c r="CI869" i="1"/>
  <c r="CI863" i="1"/>
  <c r="CI862" i="1"/>
  <c r="CI867" i="1"/>
  <c r="CI854" i="1"/>
  <c r="CI856" i="1"/>
  <c r="CI866" i="1"/>
  <c r="CI857" i="1"/>
  <c r="CI847" i="1"/>
  <c r="CI853" i="1"/>
  <c r="CI859" i="1"/>
  <c r="CI861" i="1"/>
  <c r="CI865" i="1"/>
  <c r="CI864" i="1"/>
  <c r="CI852" i="1"/>
  <c r="CI851" i="1"/>
  <c r="CI855" i="1"/>
  <c r="CI846" i="1"/>
  <c r="CI858" i="1"/>
  <c r="BL900" i="1"/>
  <c r="BL889" i="1"/>
  <c r="BL879" i="1"/>
  <c r="BL884" i="1"/>
  <c r="BL882" i="1"/>
  <c r="BL898" i="1"/>
  <c r="BL899" i="1"/>
  <c r="BL897" i="1"/>
  <c r="BL880" i="1"/>
  <c r="BL878" i="1"/>
  <c r="BL888" i="1"/>
  <c r="BL894" i="1"/>
  <c r="BL893" i="1"/>
  <c r="BL896" i="1"/>
  <c r="BL892" i="1"/>
  <c r="BL881" i="1"/>
  <c r="BL890" i="1"/>
  <c r="BL883" i="1"/>
  <c r="BL891" i="1"/>
  <c r="BL886" i="1"/>
  <c r="BL877" i="1"/>
  <c r="BL885" i="1"/>
  <c r="BX879" i="1"/>
  <c r="BX891" i="1"/>
  <c r="BX893" i="1"/>
  <c r="BX900" i="1"/>
  <c r="BX887" i="1"/>
  <c r="BX882" i="1"/>
  <c r="BX889" i="1"/>
  <c r="BX894" i="1"/>
  <c r="BX884" i="1"/>
  <c r="BX878" i="1"/>
  <c r="BX885" i="1"/>
  <c r="BX895" i="1"/>
  <c r="BX880" i="1"/>
  <c r="BX883" i="1"/>
  <c r="BX896" i="1"/>
  <c r="BX888" i="1"/>
  <c r="BX890" i="1"/>
  <c r="BX881" i="1"/>
  <c r="BX892" i="1"/>
  <c r="BX886" i="1"/>
  <c r="BX877" i="1"/>
  <c r="BX898" i="1"/>
  <c r="BZ915" i="1"/>
  <c r="BZ927" i="1"/>
  <c r="BZ929" i="1"/>
  <c r="BZ930" i="1"/>
  <c r="BZ923" i="1"/>
  <c r="BZ917" i="1"/>
  <c r="BZ916" i="1"/>
  <c r="BZ928" i="1"/>
  <c r="BZ920" i="1"/>
  <c r="BZ910" i="1"/>
  <c r="BZ926" i="1"/>
  <c r="BZ921" i="1"/>
  <c r="BZ919" i="1"/>
  <c r="BZ924" i="1"/>
  <c r="BZ931" i="1"/>
  <c r="BZ913" i="1"/>
  <c r="BZ925" i="1"/>
  <c r="BZ914" i="1"/>
  <c r="BZ918" i="1"/>
  <c r="BZ911" i="1"/>
  <c r="BZ908" i="1"/>
  <c r="BZ909" i="1"/>
  <c r="AC839" i="1"/>
  <c r="CJ326" i="1"/>
  <c r="CD157" i="1"/>
  <c r="BY483" i="1"/>
  <c r="BZ515" i="1"/>
  <c r="BR517" i="1"/>
  <c r="BV510" i="1"/>
  <c r="BV509" i="1"/>
  <c r="BQ617" i="1"/>
  <c r="BY617" i="1"/>
  <c r="BY609" i="1"/>
  <c r="BU620" i="1"/>
  <c r="BM606" i="1"/>
  <c r="CG674" i="1"/>
  <c r="BY662" i="1"/>
  <c r="BU677" i="1"/>
  <c r="BM674" i="1"/>
  <c r="BJ694" i="1"/>
  <c r="CD704" i="1"/>
  <c r="BR700" i="1"/>
  <c r="BW735" i="1"/>
  <c r="CE796" i="1"/>
  <c r="BS796" i="1"/>
  <c r="BK788" i="1"/>
  <c r="BU495" i="1"/>
  <c r="CG483" i="1"/>
  <c r="CE858" i="1"/>
  <c r="CI868" i="1"/>
  <c r="BR713" i="1"/>
  <c r="V84" i="8"/>
  <c r="N71" i="8"/>
  <c r="X72" i="8"/>
  <c r="CJ328" i="1"/>
  <c r="CJ331" i="1"/>
  <c r="CD64" i="1"/>
  <c r="BM484" i="1"/>
  <c r="BQ495" i="1"/>
  <c r="BY482" i="1"/>
  <c r="CG474" i="1"/>
  <c r="BM488" i="1"/>
  <c r="BR506" i="1"/>
  <c r="CD526" i="1"/>
  <c r="CD525" i="1"/>
  <c r="CD522" i="1"/>
  <c r="BZ507" i="1"/>
  <c r="BR522" i="1"/>
  <c r="BR523" i="1"/>
  <c r="BJ511" i="1"/>
  <c r="BN523" i="1"/>
  <c r="CH513" i="1"/>
  <c r="CH507" i="1"/>
  <c r="BV525" i="1"/>
  <c r="BN516" i="1"/>
  <c r="BN506" i="1"/>
  <c r="BQ612" i="1"/>
  <c r="BY599" i="1"/>
  <c r="CG618" i="1"/>
  <c r="BU600" i="1"/>
  <c r="BY607" i="1"/>
  <c r="CC615" i="1"/>
  <c r="CC606" i="1"/>
  <c r="BM607" i="1"/>
  <c r="CG612" i="1"/>
  <c r="BM616" i="1"/>
  <c r="CG605" i="1"/>
  <c r="BM604" i="1"/>
  <c r="CC667" i="1"/>
  <c r="CG664" i="1"/>
  <c r="CG672" i="1"/>
  <c r="CC679" i="1"/>
  <c r="CC676" i="1"/>
  <c r="BY660" i="1"/>
  <c r="BY678" i="1"/>
  <c r="BU664" i="1"/>
  <c r="BU682" i="1"/>
  <c r="BQ666" i="1"/>
  <c r="BQ683" i="1"/>
  <c r="BM670" i="1"/>
  <c r="BM661" i="1"/>
  <c r="BN709" i="1"/>
  <c r="CD702" i="1"/>
  <c r="BN691" i="1"/>
  <c r="CD701" i="1"/>
  <c r="CH699" i="1"/>
  <c r="CD692" i="1"/>
  <c r="BZ700" i="1"/>
  <c r="BZ705" i="1"/>
  <c r="BV693" i="1"/>
  <c r="BR692" i="1"/>
  <c r="BR696" i="1"/>
  <c r="BN708" i="1"/>
  <c r="BN707" i="1"/>
  <c r="BJ701" i="1"/>
  <c r="BJ706" i="1"/>
  <c r="CA731" i="1"/>
  <c r="BW739" i="1"/>
  <c r="BO723" i="1"/>
  <c r="BK797" i="1"/>
  <c r="BS794" i="1"/>
  <c r="CE800" i="1"/>
  <c r="BS802" i="1"/>
  <c r="CA798" i="1"/>
  <c r="CI797" i="1"/>
  <c r="CI790" i="1"/>
  <c r="CA794" i="1"/>
  <c r="CA788" i="1"/>
  <c r="BW792" i="1"/>
  <c r="BS793" i="1"/>
  <c r="BO794" i="1"/>
  <c r="BK796" i="1"/>
  <c r="BK784" i="1"/>
  <c r="BU488" i="1"/>
  <c r="BY495" i="1"/>
  <c r="BN507" i="1"/>
  <c r="BS853" i="1"/>
  <c r="CE862" i="1"/>
  <c r="CI849" i="1"/>
  <c r="BZ219" i="1"/>
  <c r="BW850" i="1"/>
  <c r="CA865" i="1"/>
  <c r="CA863" i="1"/>
  <c r="BK857" i="1"/>
  <c r="BT890" i="1"/>
  <c r="BL887" i="1"/>
  <c r="BN918" i="1"/>
  <c r="BZ922" i="1"/>
  <c r="CI807" i="1"/>
  <c r="BS856" i="1"/>
  <c r="CH912" i="1"/>
  <c r="BT884" i="1"/>
  <c r="BJ332" i="1"/>
  <c r="BJ320" i="1"/>
  <c r="BJ331" i="1"/>
  <c r="BJ322" i="1"/>
  <c r="BJ339" i="1"/>
  <c r="BJ326" i="1"/>
  <c r="BJ341" i="1"/>
  <c r="BJ325" i="1"/>
  <c r="BJ342" i="1"/>
  <c r="BJ328" i="1"/>
  <c r="BJ335" i="1"/>
  <c r="BJ327" i="1"/>
  <c r="BJ338" i="1"/>
  <c r="BJ329" i="1"/>
  <c r="BJ340" i="1"/>
  <c r="BJ321" i="1"/>
  <c r="BJ337" i="1"/>
  <c r="BJ319" i="1"/>
  <c r="BN340" i="1"/>
  <c r="BN321" i="1"/>
  <c r="BN330" i="1"/>
  <c r="BN335" i="1"/>
  <c r="BN323" i="1"/>
  <c r="BN334" i="1"/>
  <c r="BN337" i="1"/>
  <c r="BN324" i="1"/>
  <c r="BN339" i="1"/>
  <c r="BN336" i="1"/>
  <c r="BN333" i="1"/>
  <c r="BN325" i="1"/>
  <c r="BN327" i="1"/>
  <c r="BN329" i="1"/>
  <c r="BN332" i="1"/>
  <c r="BN319" i="1"/>
  <c r="BN342" i="1"/>
  <c r="BN328" i="1"/>
  <c r="BQ336" i="1"/>
  <c r="BQ321" i="1"/>
  <c r="BQ341" i="1"/>
  <c r="BQ333" i="1"/>
  <c r="BQ339" i="1"/>
  <c r="BQ331" i="1"/>
  <c r="BQ338" i="1"/>
  <c r="BQ337" i="1"/>
  <c r="BQ326" i="1"/>
  <c r="BQ319" i="1"/>
  <c r="BQ335" i="1"/>
  <c r="BQ325" i="1"/>
  <c r="BQ323" i="1"/>
  <c r="BQ330" i="1"/>
  <c r="BQ342" i="1"/>
  <c r="BQ332" i="1"/>
  <c r="BQ327" i="1"/>
  <c r="BQ320" i="1"/>
  <c r="BQ329" i="1"/>
  <c r="BQ334" i="1"/>
  <c r="BQ340" i="1"/>
  <c r="BQ324" i="1"/>
  <c r="BU336" i="1"/>
  <c r="BU337" i="1"/>
  <c r="BU321" i="1"/>
  <c r="BU333" i="1"/>
  <c r="BU329" i="1"/>
  <c r="BU323" i="1"/>
  <c r="BU341" i="1"/>
  <c r="BU330" i="1"/>
  <c r="BU339" i="1"/>
  <c r="BU340" i="1"/>
  <c r="BU327" i="1"/>
  <c r="BU338" i="1"/>
  <c r="BU326" i="1"/>
  <c r="BU320" i="1"/>
  <c r="BU334" i="1"/>
  <c r="BU319" i="1"/>
  <c r="BU324" i="1"/>
  <c r="BU331" i="1"/>
  <c r="BU322" i="1"/>
  <c r="BU328" i="1"/>
  <c r="BY336" i="1"/>
  <c r="BY321" i="1"/>
  <c r="BY337" i="1"/>
  <c r="BY325" i="1"/>
  <c r="BY334" i="1"/>
  <c r="BY331" i="1"/>
  <c r="BY322" i="1"/>
  <c r="BY340" i="1"/>
  <c r="BY319" i="1"/>
  <c r="BY335" i="1"/>
  <c r="BY330" i="1"/>
  <c r="BY342" i="1"/>
  <c r="BY324" i="1"/>
  <c r="BY329" i="1"/>
  <c r="BY338" i="1"/>
  <c r="BY328" i="1"/>
  <c r="BY333" i="1"/>
  <c r="BY341" i="1"/>
  <c r="BY323" i="1"/>
  <c r="BY339" i="1"/>
  <c r="BY332" i="1"/>
  <c r="CC321" i="1"/>
  <c r="CC336" i="1"/>
  <c r="CC341" i="1"/>
  <c r="CC325" i="1"/>
  <c r="CC337" i="1"/>
  <c r="CC322" i="1"/>
  <c r="CC323" i="1"/>
  <c r="CC339" i="1"/>
  <c r="CC342" i="1"/>
  <c r="CC334" i="1"/>
  <c r="CC327" i="1"/>
  <c r="CC326" i="1"/>
  <c r="CC331" i="1"/>
  <c r="CC338" i="1"/>
  <c r="CC328" i="1"/>
  <c r="CC335" i="1"/>
  <c r="CC340" i="1"/>
  <c r="CC332" i="1"/>
  <c r="CC329" i="1"/>
  <c r="CC320" i="1"/>
  <c r="CG336" i="1"/>
  <c r="CG329" i="1"/>
  <c r="CG333" i="1"/>
  <c r="CG331" i="1"/>
  <c r="CG341" i="1"/>
  <c r="CG332" i="1"/>
  <c r="CG322" i="1"/>
  <c r="CG319" i="1"/>
  <c r="CG335" i="1"/>
  <c r="CG339" i="1"/>
  <c r="CG320" i="1"/>
  <c r="CG330" i="1"/>
  <c r="CG323" i="1"/>
  <c r="CG328" i="1"/>
  <c r="CG321" i="1"/>
  <c r="CG337" i="1"/>
  <c r="CG342" i="1"/>
  <c r="CG338" i="1"/>
  <c r="CG327" i="1"/>
  <c r="CG326" i="1"/>
  <c r="CG325" i="1"/>
  <c r="CG340" i="1"/>
  <c r="CG334" i="1"/>
  <c r="BK363" i="1"/>
  <c r="BK355" i="1"/>
  <c r="BK360" i="1"/>
  <c r="BK373" i="1"/>
  <c r="BK362" i="1"/>
  <c r="BK371" i="1"/>
  <c r="BK369" i="1"/>
  <c r="BK350" i="1"/>
  <c r="BK367" i="1"/>
  <c r="BK352" i="1"/>
  <c r="BK354" i="1"/>
  <c r="BK368" i="1"/>
  <c r="BK351" i="1"/>
  <c r="BK372" i="1"/>
  <c r="BK353" i="1"/>
  <c r="BO364" i="1"/>
  <c r="BO361" i="1"/>
  <c r="BO372" i="1"/>
  <c r="BO351" i="1"/>
  <c r="BO368" i="1"/>
  <c r="BO353" i="1"/>
  <c r="BO366" i="1"/>
  <c r="BO363" i="1"/>
  <c r="BO369" i="1"/>
  <c r="BO352" i="1"/>
  <c r="BO373" i="1"/>
  <c r="BO354" i="1"/>
  <c r="BS365" i="1"/>
  <c r="BS364" i="1"/>
  <c r="BS355" i="1"/>
  <c r="BS357" i="1"/>
  <c r="BS362" i="1"/>
  <c r="BS367" i="1"/>
  <c r="BS373" i="1"/>
  <c r="BS371" i="1"/>
  <c r="BS352" i="1"/>
  <c r="BS369" i="1"/>
  <c r="BS354" i="1"/>
  <c r="BS356" i="1"/>
  <c r="BS370" i="1"/>
  <c r="BS353" i="1"/>
  <c r="BS366" i="1"/>
  <c r="BW362" i="1"/>
  <c r="BW370" i="1"/>
  <c r="BW363" i="1"/>
  <c r="BW365" i="1"/>
  <c r="BW354" i="1"/>
  <c r="BW368" i="1"/>
  <c r="BW356" i="1"/>
  <c r="CA363" i="1"/>
  <c r="CA362" i="1"/>
  <c r="CA357" i="1"/>
  <c r="CA369" i="1"/>
  <c r="CA373" i="1"/>
  <c r="CA354" i="1"/>
  <c r="CA364" i="1"/>
  <c r="CE364" i="1"/>
  <c r="CE372" i="1"/>
  <c r="CE365" i="1"/>
  <c r="CE370" i="1"/>
  <c r="CE350" i="1"/>
  <c r="CE363" i="1"/>
  <c r="CE356" i="1"/>
  <c r="CI365" i="1"/>
  <c r="CI373" i="1"/>
  <c r="CI367" i="1"/>
  <c r="CI351" i="1"/>
  <c r="CI358" i="1"/>
  <c r="CI356" i="1"/>
  <c r="CI364" i="1"/>
  <c r="CI357" i="1"/>
  <c r="BM433" i="1"/>
  <c r="BM425" i="1"/>
  <c r="BM422" i="1"/>
  <c r="BM419" i="1"/>
  <c r="BM416" i="1"/>
  <c r="BM431" i="1"/>
  <c r="BM413" i="1"/>
  <c r="BM429" i="1"/>
  <c r="BM426" i="1"/>
  <c r="BM420" i="1"/>
  <c r="BM427" i="1"/>
  <c r="BM434" i="1"/>
  <c r="BM435" i="1"/>
  <c r="BM412" i="1"/>
  <c r="BM417" i="1"/>
  <c r="BM430" i="1"/>
  <c r="BM428" i="1"/>
  <c r="BM421" i="1"/>
  <c r="BM415" i="1"/>
  <c r="BM423" i="1"/>
  <c r="BM414" i="1"/>
  <c r="BM424" i="1"/>
  <c r="BP435" i="1"/>
  <c r="BP426" i="1"/>
  <c r="BP423" i="1"/>
  <c r="BP420" i="1"/>
  <c r="BP429" i="1"/>
  <c r="BP428" i="1"/>
  <c r="BP414" i="1"/>
  <c r="BP430" i="1"/>
  <c r="BP427" i="1"/>
  <c r="BP417" i="1"/>
  <c r="BP432" i="1"/>
  <c r="BP422" i="1"/>
  <c r="BP416" i="1"/>
  <c r="BP425" i="1"/>
  <c r="BP415" i="1"/>
  <c r="BP421" i="1"/>
  <c r="BP419" i="1"/>
  <c r="BP424" i="1"/>
  <c r="BU477" i="1"/>
  <c r="BU491" i="1"/>
  <c r="BU490" i="1"/>
  <c r="BU493" i="1"/>
  <c r="BU479" i="1"/>
  <c r="BU497" i="1"/>
  <c r="BU480" i="1"/>
  <c r="BU478" i="1"/>
  <c r="BU483" i="1"/>
  <c r="BU484" i="1"/>
  <c r="BU482" i="1"/>
  <c r="BU492" i="1"/>
  <c r="BU485" i="1"/>
  <c r="BU474" i="1"/>
  <c r="BU496" i="1"/>
  <c r="BU475" i="1"/>
  <c r="BU481" i="1"/>
  <c r="BU494" i="1"/>
  <c r="BR526" i="1"/>
  <c r="BR524" i="1"/>
  <c r="BR508" i="1"/>
  <c r="BR525" i="1"/>
  <c r="BR512" i="1"/>
  <c r="BR510" i="1"/>
  <c r="BR511" i="1"/>
  <c r="BR514" i="1"/>
  <c r="BR516" i="1"/>
  <c r="BR518" i="1"/>
  <c r="BR519" i="1"/>
  <c r="BR513" i="1"/>
  <c r="BZ518" i="1"/>
  <c r="BZ522" i="1"/>
  <c r="BZ528" i="1"/>
  <c r="BZ527" i="1"/>
  <c r="BZ510" i="1"/>
  <c r="BZ512" i="1"/>
  <c r="BZ508" i="1"/>
  <c r="BZ523" i="1"/>
  <c r="BZ511" i="1"/>
  <c r="BZ514" i="1"/>
  <c r="BZ520" i="1"/>
  <c r="BZ517" i="1"/>
  <c r="BZ525" i="1"/>
  <c r="BZ509" i="1"/>
  <c r="BZ516" i="1"/>
  <c r="BZ506" i="1"/>
  <c r="BQ611" i="1"/>
  <c r="BQ621" i="1"/>
  <c r="BQ616" i="1"/>
  <c r="BQ604" i="1"/>
  <c r="BQ601" i="1"/>
  <c r="BQ610" i="1"/>
  <c r="BQ607" i="1"/>
  <c r="BQ606" i="1"/>
  <c r="BQ605" i="1"/>
  <c r="BQ603" i="1"/>
  <c r="BQ619" i="1"/>
  <c r="BQ620" i="1"/>
  <c r="BQ599" i="1"/>
  <c r="BQ602" i="1"/>
  <c r="BY613" i="1"/>
  <c r="BY615" i="1"/>
  <c r="BY616" i="1"/>
  <c r="BY598" i="1"/>
  <c r="BY611" i="1"/>
  <c r="BY608" i="1"/>
  <c r="BY606" i="1"/>
  <c r="BY620" i="1"/>
  <c r="BY603" i="1"/>
  <c r="BY610" i="1"/>
  <c r="BY600" i="1"/>
  <c r="BY614" i="1"/>
  <c r="BY601" i="1"/>
  <c r="BY619" i="1"/>
  <c r="CG614" i="1"/>
  <c r="CG611" i="1"/>
  <c r="CG617" i="1"/>
  <c r="CG610" i="1"/>
  <c r="CG607" i="1"/>
  <c r="CG606" i="1"/>
  <c r="CG601" i="1"/>
  <c r="CG619" i="1"/>
  <c r="CG616" i="1"/>
  <c r="CG599" i="1"/>
  <c r="CG602" i="1"/>
  <c r="CG600" i="1"/>
  <c r="BQ670" i="1"/>
  <c r="BQ664" i="1"/>
  <c r="BQ669" i="1"/>
  <c r="BQ674" i="1"/>
  <c r="BQ678" i="1"/>
  <c r="BQ682" i="1"/>
  <c r="BQ660" i="1"/>
  <c r="BQ675" i="1"/>
  <c r="BQ681" i="1"/>
  <c r="BQ665" i="1"/>
  <c r="BQ668" i="1"/>
  <c r="BQ672" i="1"/>
  <c r="BQ676" i="1"/>
  <c r="BY670" i="1"/>
  <c r="BY681" i="1"/>
  <c r="BY665" i="1"/>
  <c r="BY668" i="1"/>
  <c r="BY672" i="1"/>
  <c r="BY676" i="1"/>
  <c r="BY664" i="1"/>
  <c r="BY675" i="1"/>
  <c r="BY677" i="1"/>
  <c r="BY661" i="1"/>
  <c r="BY663" i="1"/>
  <c r="BY667" i="1"/>
  <c r="BY671" i="1"/>
  <c r="CG680" i="1"/>
  <c r="CG677" i="1"/>
  <c r="CG661" i="1"/>
  <c r="CG663" i="1"/>
  <c r="CG667" i="1"/>
  <c r="CG671" i="1"/>
  <c r="CG673" i="1"/>
  <c r="CG679" i="1"/>
  <c r="CG683" i="1"/>
  <c r="CG662" i="1"/>
  <c r="CG666" i="1"/>
  <c r="CG675" i="1"/>
  <c r="BJ705" i="1"/>
  <c r="BJ692" i="1"/>
  <c r="BJ704" i="1"/>
  <c r="BJ710" i="1"/>
  <c r="BJ697" i="1"/>
  <c r="BJ703" i="1"/>
  <c r="BJ702" i="1"/>
  <c r="BJ693" i="1"/>
  <c r="BJ698" i="1"/>
  <c r="BJ712" i="1"/>
  <c r="BJ714" i="1"/>
  <c r="BJ696" i="1"/>
  <c r="BV691" i="1"/>
  <c r="BV694" i="1"/>
  <c r="BV710" i="1"/>
  <c r="BV711" i="1"/>
  <c r="BV698" i="1"/>
  <c r="BV702" i="1"/>
  <c r="BV699" i="1"/>
  <c r="BV706" i="1"/>
  <c r="BV709" i="1"/>
  <c r="BV703" i="1"/>
  <c r="BV700" i="1"/>
  <c r="BV708" i="1"/>
  <c r="BV707" i="1"/>
  <c r="BV705" i="1"/>
  <c r="CH706" i="1"/>
  <c r="CH709" i="1"/>
  <c r="CH711" i="1"/>
  <c r="CH692" i="1"/>
  <c r="CH696" i="1"/>
  <c r="CH712" i="1"/>
  <c r="CH707" i="1"/>
  <c r="CH703" i="1"/>
  <c r="CH693" i="1"/>
  <c r="CH697" i="1"/>
  <c r="CH708" i="1"/>
  <c r="CH695" i="1"/>
  <c r="CH701" i="1"/>
  <c r="CH713" i="1"/>
  <c r="BK744" i="1"/>
  <c r="BK736" i="1"/>
  <c r="BK728" i="1"/>
  <c r="BK745" i="1"/>
  <c r="BK737" i="1"/>
  <c r="BK729" i="1"/>
  <c r="BK738" i="1"/>
  <c r="BK726" i="1"/>
  <c r="BK741" i="1"/>
  <c r="BK731" i="1"/>
  <c r="BK734" i="1"/>
  <c r="BK724" i="1"/>
  <c r="BK739" i="1"/>
  <c r="BK727" i="1"/>
  <c r="BK730" i="1"/>
  <c r="BK733" i="1"/>
  <c r="BK742" i="1"/>
  <c r="BK722" i="1"/>
  <c r="BK725" i="1"/>
  <c r="BK743" i="1"/>
  <c r="BK735" i="1"/>
  <c r="BK723" i="1"/>
  <c r="BK740" i="1"/>
  <c r="BW741" i="1"/>
  <c r="BW728" i="1"/>
  <c r="BW744" i="1"/>
  <c r="BW738" i="1"/>
  <c r="BW745" i="1"/>
  <c r="BW724" i="1"/>
  <c r="BW730" i="1"/>
  <c r="BW732" i="1"/>
  <c r="BW737" i="1"/>
  <c r="BW740" i="1"/>
  <c r="BW733" i="1"/>
  <c r="BW736" i="1"/>
  <c r="BW734" i="1"/>
  <c r="BW722" i="1"/>
  <c r="BW725" i="1"/>
  <c r="BW731" i="1"/>
  <c r="BW742" i="1"/>
  <c r="BW726" i="1"/>
  <c r="BW743" i="1"/>
  <c r="BW727" i="1"/>
  <c r="CE738" i="1"/>
  <c r="CE726" i="1"/>
  <c r="CE736" i="1"/>
  <c r="CE730" i="1"/>
  <c r="CE725" i="1"/>
  <c r="CE729" i="1"/>
  <c r="CE741" i="1"/>
  <c r="CE742" i="1"/>
  <c r="CE744" i="1"/>
  <c r="CE740" i="1"/>
  <c r="CE733" i="1"/>
  <c r="CE734" i="1"/>
  <c r="CE722" i="1"/>
  <c r="CE745" i="1"/>
  <c r="CE728" i="1"/>
  <c r="CE737" i="1"/>
  <c r="CE724" i="1"/>
  <c r="CE732" i="1"/>
  <c r="CE731" i="1"/>
  <c r="CE743" i="1"/>
  <c r="CE727" i="1"/>
  <c r="BU766" i="1"/>
  <c r="BU756" i="1"/>
  <c r="BU754" i="1"/>
  <c r="BU767" i="1"/>
  <c r="BU774" i="1"/>
  <c r="BU758" i="1"/>
  <c r="BU764" i="1"/>
  <c r="BU763" i="1"/>
  <c r="BU775" i="1"/>
  <c r="BU761" i="1"/>
  <c r="BU776" i="1"/>
  <c r="BU771" i="1"/>
  <c r="BU757" i="1"/>
  <c r="BU753" i="1"/>
  <c r="BU773" i="1"/>
  <c r="BU772" i="1"/>
  <c r="BU760" i="1"/>
  <c r="BU759" i="1"/>
  <c r="BU762" i="1"/>
  <c r="BU768" i="1"/>
  <c r="BU770" i="1"/>
  <c r="BU765" i="1"/>
  <c r="CC765" i="1"/>
  <c r="CC771" i="1"/>
  <c r="CC766" i="1"/>
  <c r="CC754" i="1"/>
  <c r="CC762" i="1"/>
  <c r="CC756" i="1"/>
  <c r="CC759" i="1"/>
  <c r="CC768" i="1"/>
  <c r="CC757" i="1"/>
  <c r="CC758" i="1"/>
  <c r="CC769" i="1"/>
  <c r="CC770" i="1"/>
  <c r="CC775" i="1"/>
  <c r="CC761" i="1"/>
  <c r="CC755" i="1"/>
  <c r="CC774" i="1"/>
  <c r="CC767" i="1"/>
  <c r="CC772" i="1"/>
  <c r="CC760" i="1"/>
  <c r="CC773" i="1"/>
  <c r="CC753" i="1"/>
  <c r="CC764" i="1"/>
  <c r="BS806" i="1"/>
  <c r="BS792" i="1"/>
  <c r="BS791" i="1"/>
  <c r="BS807" i="1"/>
  <c r="BS789" i="1"/>
  <c r="BS803" i="1"/>
  <c r="BS788" i="1"/>
  <c r="BS784" i="1"/>
  <c r="BS797" i="1"/>
  <c r="BS785" i="1"/>
  <c r="BS800" i="1"/>
  <c r="BS787" i="1"/>
  <c r="BS798" i="1"/>
  <c r="BS790" i="1"/>
  <c r="BS804" i="1"/>
  <c r="BS799" i="1"/>
  <c r="CE790" i="1"/>
  <c r="CE803" i="1"/>
  <c r="CE785" i="1"/>
  <c r="CE806" i="1"/>
  <c r="CE787" i="1"/>
  <c r="CE795" i="1"/>
  <c r="CE802" i="1"/>
  <c r="CE807" i="1"/>
  <c r="CE799" i="1"/>
  <c r="CE805" i="1"/>
  <c r="CE798" i="1"/>
  <c r="CE786" i="1"/>
  <c r="CE793" i="1"/>
  <c r="CE804" i="1"/>
  <c r="CE797" i="1"/>
  <c r="BM837" i="1"/>
  <c r="BM821" i="1"/>
  <c r="BM830" i="1"/>
  <c r="BM818" i="1"/>
  <c r="BM816" i="1"/>
  <c r="BM828" i="1"/>
  <c r="BM825" i="1"/>
  <c r="BM838" i="1"/>
  <c r="BM823" i="1"/>
  <c r="BM835" i="1"/>
  <c r="BM817" i="1"/>
  <c r="BM819" i="1"/>
  <c r="BM827" i="1"/>
  <c r="BM832" i="1"/>
  <c r="BM824" i="1"/>
  <c r="BM826" i="1"/>
  <c r="BM833" i="1"/>
  <c r="BM822" i="1"/>
  <c r="BM829" i="1"/>
  <c r="BM815" i="1"/>
  <c r="BM836" i="1"/>
  <c r="BM834" i="1"/>
  <c r="BM820" i="1"/>
  <c r="CC837" i="1"/>
  <c r="CC821" i="1"/>
  <c r="CC834" i="1"/>
  <c r="CC832" i="1"/>
  <c r="CC838" i="1"/>
  <c r="CC825" i="1"/>
  <c r="CC820" i="1"/>
  <c r="CC830" i="1"/>
  <c r="CC827" i="1"/>
  <c r="CC826" i="1"/>
  <c r="CC833" i="1"/>
  <c r="CC835" i="1"/>
  <c r="CC815" i="1"/>
  <c r="CC822" i="1"/>
  <c r="CC829" i="1"/>
  <c r="CC819" i="1"/>
  <c r="CC816" i="1"/>
  <c r="CC828" i="1"/>
  <c r="CC817" i="1"/>
  <c r="CC823" i="1"/>
  <c r="CC836" i="1"/>
  <c r="CC824" i="1"/>
  <c r="CC818" i="1"/>
  <c r="CC831" i="1"/>
  <c r="BO867" i="1"/>
  <c r="BO862" i="1"/>
  <c r="BO846" i="1"/>
  <c r="BO848" i="1"/>
  <c r="BO855" i="1"/>
  <c r="BO850" i="1"/>
  <c r="BO854" i="1"/>
  <c r="BO852" i="1"/>
  <c r="BO868" i="1"/>
  <c r="BO858" i="1"/>
  <c r="BO863" i="1"/>
  <c r="BO860" i="1"/>
  <c r="BO859" i="1"/>
  <c r="BO869" i="1"/>
  <c r="BO856" i="1"/>
  <c r="BO857" i="1"/>
  <c r="BO865" i="1"/>
  <c r="BO851" i="1"/>
  <c r="BO864" i="1"/>
  <c r="BO861" i="1"/>
  <c r="CA861" i="1"/>
  <c r="CA849" i="1"/>
  <c r="CA853" i="1"/>
  <c r="CA856" i="1"/>
  <c r="CA851" i="1"/>
  <c r="CA860" i="1"/>
  <c r="CA858" i="1"/>
  <c r="CA855" i="1"/>
  <c r="CA852" i="1"/>
  <c r="CA869" i="1"/>
  <c r="CA866" i="1"/>
  <c r="CA850" i="1"/>
  <c r="CA854" i="1"/>
  <c r="CA848" i="1"/>
  <c r="CA864" i="1"/>
  <c r="CA846" i="1"/>
  <c r="CA862" i="1"/>
  <c r="BP880" i="1"/>
  <c r="BP895" i="1"/>
  <c r="BP898" i="1"/>
  <c r="BP888" i="1"/>
  <c r="BP884" i="1"/>
  <c r="BP883" i="1"/>
  <c r="BP890" i="1"/>
  <c r="BP896" i="1"/>
  <c r="BP885" i="1"/>
  <c r="BP897" i="1"/>
  <c r="BP879" i="1"/>
  <c r="BP886" i="1"/>
  <c r="BP900" i="1"/>
  <c r="BP881" i="1"/>
  <c r="BP887" i="1"/>
  <c r="BP878" i="1"/>
  <c r="BP894" i="1"/>
  <c r="BP892" i="1"/>
  <c r="BP899" i="1"/>
  <c r="BP893" i="1"/>
  <c r="BP889" i="1"/>
  <c r="CB887" i="1"/>
  <c r="CB899" i="1"/>
  <c r="CB879" i="1"/>
  <c r="CB895" i="1"/>
  <c r="CB877" i="1"/>
  <c r="CB883" i="1"/>
  <c r="CB892" i="1"/>
  <c r="CB894" i="1"/>
  <c r="CB890" i="1"/>
  <c r="CB893" i="1"/>
  <c r="CB881" i="1"/>
  <c r="CB880" i="1"/>
  <c r="CB897" i="1"/>
  <c r="CB886" i="1"/>
  <c r="CB896" i="1"/>
  <c r="CB898" i="1"/>
  <c r="CB900" i="1"/>
  <c r="CB878" i="1"/>
  <c r="CB884" i="1"/>
  <c r="CB889" i="1"/>
  <c r="CB891" i="1"/>
  <c r="CB885" i="1"/>
  <c r="BN919" i="1"/>
  <c r="BN929" i="1"/>
  <c r="BN925" i="1"/>
  <c r="BN921" i="1"/>
  <c r="BN908" i="1"/>
  <c r="BN916" i="1"/>
  <c r="BN922" i="1"/>
  <c r="BN917" i="1"/>
  <c r="BN923" i="1"/>
  <c r="BN924" i="1"/>
  <c r="BN928" i="1"/>
  <c r="BN913" i="1"/>
  <c r="BN910" i="1"/>
  <c r="BN912" i="1"/>
  <c r="BN931" i="1"/>
  <c r="BN920" i="1"/>
  <c r="BN915" i="1"/>
  <c r="BN926" i="1"/>
  <c r="BN914" i="1"/>
  <c r="BN930" i="1"/>
  <c r="BV927" i="1"/>
  <c r="BV917" i="1"/>
  <c r="BV916" i="1"/>
  <c r="BV910" i="1"/>
  <c r="BV909" i="1"/>
  <c r="BV925" i="1"/>
  <c r="BV918" i="1"/>
  <c r="BV921" i="1"/>
  <c r="BV919" i="1"/>
  <c r="BV915" i="1"/>
  <c r="BV931" i="1"/>
  <c r="BV908" i="1"/>
  <c r="BV924" i="1"/>
  <c r="BV920" i="1"/>
  <c r="BV912" i="1"/>
  <c r="BV913" i="1"/>
  <c r="BV930" i="1"/>
  <c r="BV911" i="1"/>
  <c r="BV929" i="1"/>
  <c r="BV928" i="1"/>
  <c r="BV923" i="1"/>
  <c r="CD928" i="1"/>
  <c r="CD924" i="1"/>
  <c r="CD910" i="1"/>
  <c r="CD929" i="1"/>
  <c r="CD930" i="1"/>
  <c r="CD920" i="1"/>
  <c r="CD927" i="1"/>
  <c r="CD918" i="1"/>
  <c r="CD915" i="1"/>
  <c r="CD919" i="1"/>
  <c r="CD914" i="1"/>
  <c r="CD926" i="1"/>
  <c r="CD922" i="1"/>
  <c r="CD909" i="1"/>
  <c r="CD925" i="1"/>
  <c r="CD913" i="1"/>
  <c r="CD911" i="1"/>
  <c r="CD916" i="1"/>
  <c r="CD923" i="1"/>
  <c r="CD908" i="1"/>
  <c r="CD931" i="1"/>
  <c r="CD912" i="1"/>
  <c r="CD921" i="1"/>
  <c r="CD917" i="1"/>
  <c r="CJ330" i="1"/>
  <c r="BS157" i="1"/>
  <c r="BQ475" i="1"/>
  <c r="BM495" i="1"/>
  <c r="BR527" i="1"/>
  <c r="CD506" i="1"/>
  <c r="BR507" i="1"/>
  <c r="BJ507" i="1"/>
  <c r="CH521" i="1"/>
  <c r="BN509" i="1"/>
  <c r="BY604" i="1"/>
  <c r="BQ600" i="1"/>
  <c r="CG604" i="1"/>
  <c r="CC611" i="1"/>
  <c r="CG603" i="1"/>
  <c r="BU683" i="1"/>
  <c r="CG682" i="1"/>
  <c r="CC660" i="1"/>
  <c r="BY679" i="1"/>
  <c r="BU666" i="1"/>
  <c r="BQ661" i="1"/>
  <c r="BM681" i="1"/>
  <c r="BJ708" i="1"/>
  <c r="CH691" i="1"/>
  <c r="CH702" i="1"/>
  <c r="CD705" i="1"/>
  <c r="BV695" i="1"/>
  <c r="BR695" i="1"/>
  <c r="BN710" i="1"/>
  <c r="BJ709" i="1"/>
  <c r="CI743" i="1"/>
  <c r="BS743" i="1"/>
  <c r="CA787" i="1"/>
  <c r="CA792" i="1"/>
  <c r="CI793" i="1"/>
  <c r="CA806" i="1"/>
  <c r="BS805" i="1"/>
  <c r="BO793" i="1"/>
  <c r="BU486" i="1"/>
  <c r="BO853" i="1"/>
  <c r="CA867" i="1"/>
  <c r="T79" i="8"/>
  <c r="CJ340" i="1"/>
  <c r="BT33" i="1"/>
  <c r="BM157" i="1"/>
  <c r="BQ490" i="1"/>
  <c r="BU489" i="1"/>
  <c r="CC477" i="1"/>
  <c r="CG479" i="1"/>
  <c r="BJ519" i="1"/>
  <c r="BV507" i="1"/>
  <c r="CH527" i="1"/>
  <c r="CD527" i="1"/>
  <c r="BZ519" i="1"/>
  <c r="BZ505" i="1"/>
  <c r="BR528" i="1"/>
  <c r="BJ515" i="1"/>
  <c r="BJ505" i="1"/>
  <c r="BR515" i="1"/>
  <c r="CD512" i="1"/>
  <c r="CH512" i="1"/>
  <c r="BV511" i="1"/>
  <c r="BV526" i="1"/>
  <c r="BN511" i="1"/>
  <c r="BU598" i="1"/>
  <c r="CC621" i="1"/>
  <c r="CG621" i="1"/>
  <c r="BQ615" i="1"/>
  <c r="BU607" i="1"/>
  <c r="BY602" i="1"/>
  <c r="CG615" i="1"/>
  <c r="BQ609" i="1"/>
  <c r="CC601" i="1"/>
  <c r="BM600" i="1"/>
  <c r="BY612" i="1"/>
  <c r="BU614" i="1"/>
  <c r="BU602" i="1"/>
  <c r="BQ614" i="1"/>
  <c r="CG670" i="1"/>
  <c r="CG660" i="1"/>
  <c r="CG678" i="1"/>
  <c r="CG669" i="1"/>
  <c r="CC664" i="1"/>
  <c r="CC682" i="1"/>
  <c r="BY666" i="1"/>
  <c r="BY683" i="1"/>
  <c r="BY673" i="1"/>
  <c r="BU670" i="1"/>
  <c r="BU661" i="1"/>
  <c r="BQ671" i="1"/>
  <c r="BQ663" i="1"/>
  <c r="BQ677" i="1"/>
  <c r="BM675" i="1"/>
  <c r="BM665" i="1"/>
  <c r="BR693" i="1"/>
  <c r="CD711" i="1"/>
  <c r="BR707" i="1"/>
  <c r="CD709" i="1"/>
  <c r="CH700" i="1"/>
  <c r="CH705" i="1"/>
  <c r="CD695" i="1"/>
  <c r="BZ695" i="1"/>
  <c r="BZ693" i="1"/>
  <c r="BV713" i="1"/>
  <c r="BV704" i="1"/>
  <c r="BR710" i="1"/>
  <c r="BR705" i="1"/>
  <c r="BN703" i="1"/>
  <c r="BN704" i="1"/>
  <c r="BJ699" i="1"/>
  <c r="CI727" i="1"/>
  <c r="CE735" i="1"/>
  <c r="CA743" i="1"/>
  <c r="BS727" i="1"/>
  <c r="BO735" i="1"/>
  <c r="BK804" i="1"/>
  <c r="BW796" i="1"/>
  <c r="CE789" i="1"/>
  <c r="BK787" i="1"/>
  <c r="BW795" i="1"/>
  <c r="CE792" i="1"/>
  <c r="CI805" i="1"/>
  <c r="CE791" i="1"/>
  <c r="CE784" i="1"/>
  <c r="CA803" i="1"/>
  <c r="BW805" i="1"/>
  <c r="BW786" i="1"/>
  <c r="BS801" i="1"/>
  <c r="BO787" i="1"/>
  <c r="BO801" i="1"/>
  <c r="BK799" i="1"/>
  <c r="BY486" i="1"/>
  <c r="BM480" i="1"/>
  <c r="CC485" i="1"/>
  <c r="CH525" i="1"/>
  <c r="BV522" i="1"/>
  <c r="BO849" i="1"/>
  <c r="CE864" i="1"/>
  <c r="CI848" i="1"/>
  <c r="CI850" i="1"/>
  <c r="CD519" i="1"/>
  <c r="CD707" i="1"/>
  <c r="BS866" i="1"/>
  <c r="BQ760" i="1"/>
  <c r="BY762" i="1"/>
  <c r="CF900" i="1"/>
  <c r="BX897" i="1"/>
  <c r="BP877" i="1"/>
  <c r="BL895" i="1"/>
  <c r="BV926" i="1"/>
  <c r="BJ922" i="1"/>
  <c r="BN927" i="1"/>
  <c r="BV922" i="1"/>
  <c r="BM611" i="1"/>
  <c r="CA741" i="1"/>
  <c r="CG825" i="1"/>
  <c r="CC491" i="1"/>
  <c r="CF219" i="1"/>
  <c r="BU157" i="1"/>
  <c r="BS33" i="1"/>
  <c r="CD175" i="1"/>
  <c r="CD186" i="1"/>
  <c r="CD165" i="1"/>
  <c r="CD185" i="1"/>
  <c r="BS245" i="1"/>
  <c r="BS243" i="1"/>
  <c r="BV245" i="1"/>
  <c r="BV242" i="1"/>
  <c r="CG277" i="1"/>
  <c r="CG274" i="1"/>
  <c r="CG270" i="1"/>
  <c r="CG280" i="1"/>
  <c r="CG271" i="1"/>
  <c r="CG276" i="1"/>
  <c r="CG263" i="1"/>
  <c r="CG261" i="1"/>
  <c r="CG267" i="1"/>
  <c r="BJ309" i="1"/>
  <c r="BJ307" i="1"/>
  <c r="BJ295" i="1"/>
  <c r="BJ300" i="1"/>
  <c r="BJ296" i="1"/>
  <c r="BJ311" i="1"/>
  <c r="BJ447" i="1"/>
  <c r="BJ464" i="1"/>
  <c r="BS465" i="1"/>
  <c r="BS446" i="1"/>
  <c r="BS458" i="1"/>
  <c r="BS450" i="1"/>
  <c r="CA465" i="1"/>
  <c r="CA458" i="1"/>
  <c r="CA446" i="1"/>
  <c r="CI465" i="1"/>
  <c r="CI458" i="1"/>
  <c r="CI462" i="1"/>
  <c r="CI446" i="1"/>
  <c r="CI454" i="1"/>
  <c r="CB13" i="1"/>
  <c r="CB22" i="1"/>
  <c r="CI30" i="1"/>
  <c r="CI22" i="1"/>
  <c r="CI28" i="1"/>
  <c r="CI18" i="1"/>
  <c r="CI32" i="1"/>
  <c r="CI20" i="1"/>
  <c r="BP135" i="1"/>
  <c r="BP144" i="1"/>
  <c r="BP149" i="1"/>
  <c r="BP138" i="1"/>
  <c r="BP139" i="1"/>
  <c r="BV137" i="1"/>
  <c r="BV146" i="1"/>
  <c r="BV135" i="1"/>
  <c r="BV134" i="1"/>
  <c r="BV141" i="1"/>
  <c r="CG155" i="1"/>
  <c r="CG134" i="1"/>
  <c r="BM236" i="1"/>
  <c r="BM232" i="1"/>
  <c r="BM239" i="1"/>
  <c r="BM248" i="1"/>
  <c r="BM246" i="1"/>
  <c r="BM241" i="1"/>
  <c r="BM237" i="1"/>
  <c r="BW232" i="1"/>
  <c r="BW239" i="1"/>
  <c r="BW230" i="1"/>
  <c r="BW248" i="1"/>
  <c r="BZ234" i="1"/>
  <c r="BZ233" i="1"/>
  <c r="CI238" i="1"/>
  <c r="CI233" i="1"/>
  <c r="CI227" i="1"/>
  <c r="CI231" i="1"/>
  <c r="CI234" i="1"/>
  <c r="CI236" i="1"/>
  <c r="BX280" i="1"/>
  <c r="BX277" i="1"/>
  <c r="BX260" i="1"/>
  <c r="BU397" i="1"/>
  <c r="BU388" i="1"/>
  <c r="BK30" i="1"/>
  <c r="BK13" i="1"/>
  <c r="BK12" i="1"/>
  <c r="BW23" i="1"/>
  <c r="BW14" i="1"/>
  <c r="BW20" i="1"/>
  <c r="BN93" i="1"/>
  <c r="BN88" i="1"/>
  <c r="BO119" i="1"/>
  <c r="BO110" i="1"/>
  <c r="BO126" i="1" s="1"/>
  <c r="BW119" i="1"/>
  <c r="BW118" i="1"/>
  <c r="CA151" i="1"/>
  <c r="CA142" i="1"/>
  <c r="BQ459" i="1"/>
  <c r="BQ450" i="1"/>
  <c r="BY466" i="1"/>
  <c r="BY459" i="1"/>
  <c r="BY467" i="1" s="1"/>
  <c r="CG455" i="1"/>
  <c r="CG453" i="1"/>
  <c r="CG459" i="1"/>
  <c r="CA195" i="1"/>
  <c r="CA214" i="1"/>
  <c r="AB808" i="1"/>
  <c r="BM336" i="1"/>
  <c r="BM321" i="1"/>
  <c r="BM343" i="1" s="1"/>
  <c r="BM337" i="1"/>
  <c r="BO14" i="1"/>
  <c r="BO25" i="1"/>
  <c r="BZ40" i="1"/>
  <c r="BZ60" i="1"/>
  <c r="BT149" i="1"/>
  <c r="BT142" i="1"/>
  <c r="BQ237" i="1"/>
  <c r="BQ250" i="1" s="1"/>
  <c r="BQ247" i="1"/>
  <c r="BQ249" i="1"/>
  <c r="BQ430" i="1"/>
  <c r="BQ425" i="1"/>
  <c r="BW465" i="1"/>
  <c r="BW466" i="1"/>
  <c r="CH311" i="1"/>
  <c r="CH298" i="1"/>
  <c r="CH306" i="1"/>
  <c r="CD311" i="1"/>
  <c r="CD292" i="1"/>
  <c r="CD297" i="1"/>
  <c r="AB312" i="1"/>
  <c r="C31" i="5"/>
  <c r="C74" i="5" s="1"/>
  <c r="K31" i="5"/>
  <c r="K78" i="5" s="1"/>
  <c r="U30" i="10"/>
  <c r="U62" i="10" s="1"/>
  <c r="V29" i="10"/>
  <c r="V61" i="10" s="1"/>
  <c r="N29" i="10"/>
  <c r="N61" i="10" s="1"/>
  <c r="F29" i="10"/>
  <c r="BN156" i="1"/>
  <c r="BN135" i="1"/>
  <c r="BT138" i="1"/>
  <c r="BT157" i="1" s="1"/>
  <c r="CD306" i="1"/>
  <c r="BY153" i="1"/>
  <c r="BY148" i="1"/>
  <c r="BM270" i="1"/>
  <c r="BM279" i="1"/>
  <c r="BM272" i="1"/>
  <c r="BM280" i="1"/>
  <c r="CC277" i="1"/>
  <c r="CC261" i="1"/>
  <c r="CF279" i="1"/>
  <c r="CF276" i="1"/>
  <c r="BV310" i="1"/>
  <c r="BM364" i="1"/>
  <c r="BM358" i="1"/>
  <c r="BU431" i="1"/>
  <c r="BU424" i="1"/>
  <c r="CC447" i="1"/>
  <c r="CC445" i="1"/>
  <c r="CC300" i="1"/>
  <c r="CC306" i="1"/>
  <c r="AC498" i="1"/>
  <c r="CK489" i="1" s="1"/>
  <c r="BV551" i="1"/>
  <c r="BV546" i="1"/>
  <c r="AC622" i="1"/>
  <c r="BL664" i="1"/>
  <c r="BL674" i="1"/>
  <c r="BX665" i="1"/>
  <c r="BX677" i="1"/>
  <c r="BQ691" i="1"/>
  <c r="BQ698" i="1"/>
  <c r="BJ744" i="1"/>
  <c r="BJ736" i="1"/>
  <c r="BJ728" i="1"/>
  <c r="BJ745" i="1"/>
  <c r="BJ737" i="1"/>
  <c r="BJ729" i="1"/>
  <c r="BZ745" i="1"/>
  <c r="BZ728" i="1"/>
  <c r="CD722" i="1"/>
  <c r="CD732" i="1"/>
  <c r="CD737" i="1"/>
  <c r="BL757" i="1"/>
  <c r="BL762" i="1"/>
  <c r="BP767" i="1"/>
  <c r="BP755" i="1"/>
  <c r="BP771" i="1"/>
  <c r="BP772" i="1"/>
  <c r="BP774" i="1"/>
  <c r="BT767" i="1"/>
  <c r="BT754" i="1"/>
  <c r="BX766" i="1"/>
  <c r="BX758" i="1"/>
  <c r="BX768" i="1"/>
  <c r="CB775" i="1"/>
  <c r="CB764" i="1"/>
  <c r="CB754" i="1"/>
  <c r="CB762" i="1"/>
  <c r="CF767" i="1"/>
  <c r="CF753" i="1"/>
  <c r="CF771" i="1"/>
  <c r="CF756" i="1"/>
  <c r="BV793" i="1"/>
  <c r="BV801" i="1"/>
  <c r="BJ858" i="1"/>
  <c r="BJ860" i="1"/>
  <c r="BJ866" i="1"/>
  <c r="BJ853" i="1"/>
  <c r="BR869" i="1"/>
  <c r="BR849" i="1"/>
  <c r="BV866" i="1"/>
  <c r="BV857" i="1"/>
  <c r="BV852" i="1"/>
  <c r="BZ865" i="1"/>
  <c r="BZ849" i="1"/>
  <c r="BZ864" i="1"/>
  <c r="CD864" i="1"/>
  <c r="CD863" i="1"/>
  <c r="CD847" i="1"/>
  <c r="CD867" i="1"/>
  <c r="CH846" i="1"/>
  <c r="CH848" i="1"/>
  <c r="BK891" i="1"/>
  <c r="BK900" i="1"/>
  <c r="BK881" i="1"/>
  <c r="BK894" i="1"/>
  <c r="BO880" i="1"/>
  <c r="BO889" i="1"/>
  <c r="BS896" i="1"/>
  <c r="BS900" i="1"/>
  <c r="BW899" i="1"/>
  <c r="BW894" i="1"/>
  <c r="CA895" i="1"/>
  <c r="CA886" i="1"/>
  <c r="CE884" i="1"/>
  <c r="CE882" i="1"/>
  <c r="CE897" i="1"/>
  <c r="CI883" i="1"/>
  <c r="CI900" i="1"/>
  <c r="BM909" i="1"/>
  <c r="BM920" i="1"/>
  <c r="BM915" i="1"/>
  <c r="BM914" i="1"/>
  <c r="BM931" i="1"/>
  <c r="BM929" i="1"/>
  <c r="BM924" i="1"/>
  <c r="BQ931" i="1"/>
  <c r="BQ918" i="1"/>
  <c r="BQ921" i="1"/>
  <c r="BQ929" i="1"/>
  <c r="BQ919" i="1"/>
  <c r="BQ917" i="1"/>
  <c r="BU915" i="1"/>
  <c r="BU924" i="1"/>
  <c r="BU930" i="1"/>
  <c r="BU916" i="1"/>
  <c r="BU929" i="1"/>
  <c r="BU912" i="1"/>
  <c r="BU931" i="1"/>
  <c r="BU922" i="1"/>
  <c r="BY911" i="1"/>
  <c r="BY922" i="1"/>
  <c r="BY929" i="1"/>
  <c r="BY916" i="1"/>
  <c r="BY909" i="1"/>
  <c r="BY923" i="1"/>
  <c r="CC910" i="1"/>
  <c r="CC928" i="1"/>
  <c r="CC914" i="1"/>
  <c r="CC922" i="1"/>
  <c r="CC931" i="1"/>
  <c r="CC916" i="1"/>
  <c r="CC929" i="1"/>
  <c r="BM953" i="1"/>
  <c r="BM954" i="1"/>
  <c r="BM943" i="1"/>
  <c r="BM958" i="1"/>
  <c r="BQ948" i="1"/>
  <c r="BQ953" i="1"/>
  <c r="BQ956" i="1"/>
  <c r="BQ961" i="1"/>
  <c r="BU954" i="1"/>
  <c r="BU961" i="1"/>
  <c r="BU962" i="1"/>
  <c r="BY956" i="1"/>
  <c r="BY948" i="1"/>
  <c r="BY955" i="1"/>
  <c r="CC948" i="1"/>
  <c r="CC943" i="1"/>
  <c r="CC944" i="1"/>
  <c r="CC940" i="1"/>
  <c r="AC963" i="1"/>
  <c r="AB7" i="9"/>
  <c r="I30" i="10"/>
  <c r="I62" i="10" s="1"/>
  <c r="I62" i="8"/>
  <c r="AA28" i="10"/>
  <c r="O28" i="10"/>
  <c r="K28" i="10"/>
  <c r="AB19" i="8"/>
  <c r="H31" i="8"/>
  <c r="H71" i="8" s="1"/>
  <c r="H7" i="10"/>
  <c r="D7" i="10"/>
  <c r="BQ644" i="1"/>
  <c r="BQ636" i="1"/>
  <c r="AC405" i="1"/>
  <c r="AC560" i="1"/>
  <c r="AB498" i="1"/>
  <c r="AB932" i="1"/>
  <c r="AB715" i="1"/>
  <c r="AA12" i="10"/>
  <c r="AC28" i="5"/>
  <c r="P7" i="10"/>
  <c r="V26" i="10"/>
  <c r="N26" i="10"/>
  <c r="F26" i="10"/>
  <c r="AC436" i="1"/>
  <c r="AC188" i="1"/>
  <c r="CK184" i="1" s="1"/>
  <c r="AC529" i="1"/>
  <c r="AC932" i="1"/>
  <c r="AC901" i="1"/>
  <c r="AA61" i="8"/>
  <c r="AA29" i="10"/>
  <c r="AA61" i="10" s="1"/>
  <c r="S29" i="10"/>
  <c r="S61" i="10" s="1"/>
  <c r="K29" i="10"/>
  <c r="K61" i="10" s="1"/>
  <c r="C29" i="10"/>
  <c r="X28" i="10"/>
  <c r="P28" i="10"/>
  <c r="H28" i="10"/>
  <c r="I27" i="10"/>
  <c r="Z22" i="10"/>
  <c r="R18" i="10"/>
  <c r="J14" i="10"/>
  <c r="AB560" i="1"/>
  <c r="AB219" i="1"/>
  <c r="CJ211" i="1" s="1"/>
  <c r="AB24" i="9"/>
  <c r="AB12" i="9"/>
  <c r="R24" i="10"/>
  <c r="Y17" i="10"/>
  <c r="I17" i="10"/>
  <c r="I13" i="10"/>
  <c r="AB12" i="8"/>
  <c r="AB26" i="8"/>
  <c r="AC25" i="8"/>
  <c r="AB22" i="8"/>
  <c r="AC19" i="8"/>
  <c r="AB18" i="8"/>
  <c r="AC13" i="8"/>
  <c r="AB10" i="8"/>
  <c r="C9" i="10"/>
  <c r="K9" i="10"/>
  <c r="C13" i="10"/>
  <c r="K13" i="10"/>
  <c r="S13" i="10"/>
  <c r="AA13" i="10"/>
  <c r="AA17" i="10"/>
  <c r="I18" i="10"/>
  <c r="Y18" i="10"/>
  <c r="C21" i="10"/>
  <c r="AA21" i="10"/>
  <c r="C25" i="10"/>
  <c r="H8" i="10"/>
  <c r="H20" i="10"/>
  <c r="B10" i="10"/>
  <c r="R14" i="10"/>
  <c r="Z18" i="10"/>
  <c r="AB126" i="1"/>
  <c r="CJ115" i="1" s="1"/>
  <c r="BM108" i="1"/>
  <c r="BM122" i="1"/>
  <c r="BM121" i="1"/>
  <c r="CC120" i="1"/>
  <c r="CC107" i="1"/>
  <c r="CC108" i="1"/>
  <c r="CC122" i="1"/>
  <c r="CC121" i="1"/>
  <c r="BV119" i="1"/>
  <c r="BV123" i="1"/>
  <c r="BV116" i="1"/>
  <c r="BV108" i="1"/>
  <c r="BV107" i="1"/>
  <c r="BP103" i="1"/>
  <c r="BM107" i="1"/>
  <c r="BM120" i="1"/>
  <c r="BM114" i="1"/>
  <c r="BM124" i="1"/>
  <c r="BM115" i="1"/>
  <c r="BM110" i="1"/>
  <c r="CC104" i="1"/>
  <c r="CC102" i="1"/>
  <c r="CC109" i="1"/>
  <c r="CC124" i="1"/>
  <c r="CC115" i="1"/>
  <c r="CC110" i="1"/>
  <c r="BV111" i="1"/>
  <c r="BV104" i="1"/>
  <c r="BV105" i="1"/>
  <c r="BV125" i="1"/>
  <c r="BV110" i="1"/>
  <c r="BM116" i="1"/>
  <c r="BM102" i="1"/>
  <c r="BM123" i="1"/>
  <c r="BV114" i="1"/>
  <c r="BV112" i="1"/>
  <c r="BM117" i="1"/>
  <c r="BM112" i="1"/>
  <c r="BM103" i="1"/>
  <c r="CC111" i="1"/>
  <c r="CC114" i="1"/>
  <c r="CC117" i="1"/>
  <c r="CC112" i="1"/>
  <c r="CC103" i="1"/>
  <c r="BV122" i="1"/>
  <c r="BV115" i="1"/>
  <c r="BV113" i="1"/>
  <c r="BV120" i="1"/>
  <c r="BV103" i="1"/>
  <c r="BM118" i="1"/>
  <c r="CC113" i="1"/>
  <c r="CF120" i="1"/>
  <c r="BM111" i="1"/>
  <c r="CF107" i="1"/>
  <c r="BV118" i="1"/>
  <c r="BU118" i="1"/>
  <c r="BU109" i="1"/>
  <c r="BU126" i="1" s="1"/>
  <c r="BN123" i="1"/>
  <c r="BW102" i="1"/>
  <c r="CE93" i="1"/>
  <c r="BJ78" i="1"/>
  <c r="BU72" i="1"/>
  <c r="CB92" i="1"/>
  <c r="BQ72" i="1"/>
  <c r="CB72" i="1"/>
  <c r="CB75" i="1"/>
  <c r="CB77" i="1"/>
  <c r="CB93" i="1"/>
  <c r="BX76" i="1"/>
  <c r="BU83" i="1"/>
  <c r="BU86" i="1"/>
  <c r="BU77" i="1"/>
  <c r="BU93" i="1"/>
  <c r="BQ94" i="1"/>
  <c r="BQ88" i="1"/>
  <c r="BQ84" i="1"/>
  <c r="CH80" i="1"/>
  <c r="BQ76" i="1"/>
  <c r="CE74" i="1"/>
  <c r="BU76" i="1"/>
  <c r="CD95" i="1"/>
  <c r="BQ87" i="1"/>
  <c r="CB80" i="1"/>
  <c r="BU73" i="1"/>
  <c r="CB83" i="1"/>
  <c r="CB78" i="1"/>
  <c r="CB76" i="1"/>
  <c r="CB94" i="1"/>
  <c r="BX94" i="1"/>
  <c r="BU94" i="1"/>
  <c r="BU88" i="1"/>
  <c r="BU84" i="1"/>
  <c r="BQ71" i="1"/>
  <c r="BQ74" i="1"/>
  <c r="BQ91" i="1"/>
  <c r="BQ85" i="1"/>
  <c r="CH77" i="1"/>
  <c r="BJ92" i="1"/>
  <c r="CE92" i="1"/>
  <c r="BJ77" i="1"/>
  <c r="CE90" i="1"/>
  <c r="BJ74" i="1"/>
  <c r="BQ90" i="1"/>
  <c r="BJ93" i="1"/>
  <c r="BU81" i="1"/>
  <c r="CE77" i="1"/>
  <c r="CE91" i="1"/>
  <c r="BY81" i="1"/>
  <c r="BY95" i="1" s="1"/>
  <c r="BK79" i="1"/>
  <c r="BU87" i="1"/>
  <c r="BJ91" i="1"/>
  <c r="CE76" i="1"/>
  <c r="BJ73" i="1"/>
  <c r="BJ94" i="1"/>
  <c r="BQ79" i="1"/>
  <c r="BJ86" i="1"/>
  <c r="BU89" i="1"/>
  <c r="BQ73" i="1"/>
  <c r="CB73" i="1"/>
  <c r="BQ89" i="1"/>
  <c r="CB89" i="1"/>
  <c r="CB87" i="1"/>
  <c r="CB82" i="1"/>
  <c r="CB85" i="1"/>
  <c r="BX83" i="1"/>
  <c r="BU71" i="1"/>
  <c r="BU74" i="1"/>
  <c r="BU91" i="1"/>
  <c r="BU85" i="1"/>
  <c r="BQ80" i="1"/>
  <c r="BQ75" i="1"/>
  <c r="BQ78" i="1"/>
  <c r="BQ92" i="1"/>
  <c r="CH93" i="1"/>
  <c r="CB81" i="1"/>
  <c r="BJ83" i="1"/>
  <c r="CE84" i="1"/>
  <c r="BJ81" i="1"/>
  <c r="CE86" i="1"/>
  <c r="CB84" i="1"/>
  <c r="CH82" i="1"/>
  <c r="CE89" i="1"/>
  <c r="BK87" i="1"/>
  <c r="CE79" i="1"/>
  <c r="CE75" i="1"/>
  <c r="BN94" i="1"/>
  <c r="BO90" i="1"/>
  <c r="CE83" i="1"/>
  <c r="U20" i="10"/>
  <c r="M20" i="10"/>
  <c r="E20" i="10"/>
  <c r="U16" i="10"/>
  <c r="M16" i="10"/>
  <c r="E16" i="10"/>
  <c r="U12" i="10"/>
  <c r="M12" i="10"/>
  <c r="E12" i="10"/>
  <c r="E8" i="10"/>
  <c r="CC219" i="1"/>
  <c r="D13" i="11"/>
  <c r="CJ201" i="1"/>
  <c r="CJ197" i="1"/>
  <c r="CJ202" i="1"/>
  <c r="CJ204" i="1"/>
  <c r="CJ195" i="1"/>
  <c r="CJ206" i="1"/>
  <c r="CJ212" i="1"/>
  <c r="CG219" i="1"/>
  <c r="BY205" i="1"/>
  <c r="BU208" i="1"/>
  <c r="BY197" i="1"/>
  <c r="BY210" i="1"/>
  <c r="BY209" i="1"/>
  <c r="BU212" i="1"/>
  <c r="BU205" i="1"/>
  <c r="BU198" i="1"/>
  <c r="BU214" i="1"/>
  <c r="BR207" i="1"/>
  <c r="BR218" i="1"/>
  <c r="BN218" i="1"/>
  <c r="BJ218" i="1"/>
  <c r="BJ206" i="1"/>
  <c r="BJ207" i="1"/>
  <c r="BJ201" i="1"/>
  <c r="BJ198" i="1"/>
  <c r="BN197" i="1"/>
  <c r="BN204" i="1"/>
  <c r="BN203" i="1"/>
  <c r="BR215" i="1"/>
  <c r="BR199" i="1"/>
  <c r="BR214" i="1"/>
  <c r="BR197" i="1"/>
  <c r="BP210" i="1"/>
  <c r="BP211" i="1"/>
  <c r="BP197" i="1"/>
  <c r="BP209" i="1"/>
  <c r="BN202" i="1"/>
  <c r="BR198" i="1"/>
  <c r="BU215" i="1"/>
  <c r="BP203" i="1"/>
  <c r="BN211" i="1"/>
  <c r="BO212" i="1"/>
  <c r="AC219" i="1"/>
  <c r="BY200" i="1"/>
  <c r="BU203" i="1"/>
  <c r="BU216" i="1"/>
  <c r="BY198" i="1"/>
  <c r="BY214" i="1"/>
  <c r="BY204" i="1"/>
  <c r="BU207" i="1"/>
  <c r="BU195" i="1"/>
  <c r="BU202" i="1"/>
  <c r="BU218" i="1"/>
  <c r="BN216" i="1"/>
  <c r="BR201" i="1"/>
  <c r="BJ197" i="1"/>
  <c r="BJ213" i="1"/>
  <c r="BJ195" i="1"/>
  <c r="BJ199" i="1"/>
  <c r="BJ204" i="1"/>
  <c r="BN206" i="1"/>
  <c r="BN217" i="1"/>
  <c r="BN201" i="1"/>
  <c r="BN196" i="1"/>
  <c r="BR212" i="1"/>
  <c r="BR196" i="1"/>
  <c r="BR195" i="1"/>
  <c r="BR213" i="1"/>
  <c r="CD219" i="1"/>
  <c r="BP217" i="1"/>
  <c r="BP195" i="1"/>
  <c r="BP204" i="1"/>
  <c r="BP207" i="1"/>
  <c r="BP216" i="1"/>
  <c r="BR208" i="1"/>
  <c r="BN209" i="1"/>
  <c r="BP214" i="1"/>
  <c r="BP198" i="1"/>
  <c r="BP205" i="1"/>
  <c r="BU199" i="1"/>
  <c r="BY216" i="1"/>
  <c r="BY195" i="1"/>
  <c r="BU197" i="1"/>
  <c r="BY213" i="1"/>
  <c r="BU200" i="1"/>
  <c r="BY202" i="1"/>
  <c r="BY218" i="1"/>
  <c r="BY199" i="1"/>
  <c r="BU201" i="1"/>
  <c r="BY203" i="1"/>
  <c r="BU206" i="1"/>
  <c r="BY207" i="1"/>
  <c r="BN195" i="1"/>
  <c r="BR203" i="1"/>
  <c r="BJ196" i="1"/>
  <c r="BJ212" i="1"/>
  <c r="BJ209" i="1"/>
  <c r="BJ202" i="1"/>
  <c r="BJ211" i="1"/>
  <c r="BN199" i="1"/>
  <c r="BN210" i="1"/>
  <c r="BN198" i="1"/>
  <c r="BN212" i="1"/>
  <c r="BR209" i="1"/>
  <c r="BR216" i="1"/>
  <c r="BR211" i="1"/>
  <c r="BR206" i="1"/>
  <c r="BL207" i="1"/>
  <c r="BP201" i="1"/>
  <c r="BL201" i="1"/>
  <c r="BP206" i="1"/>
  <c r="BL217" i="1"/>
  <c r="BL199" i="1"/>
  <c r="BP218" i="1"/>
  <c r="BP200" i="1"/>
  <c r="BJ205" i="1"/>
  <c r="BP196" i="1"/>
  <c r="CA205" i="1"/>
  <c r="BO195" i="1"/>
  <c r="CI200" i="1"/>
  <c r="CE197" i="1"/>
  <c r="BW212" i="1"/>
  <c r="BO196" i="1"/>
  <c r="BS205" i="1"/>
  <c r="BU204" i="1"/>
  <c r="CI207" i="1"/>
  <c r="BS206" i="1"/>
  <c r="CA213" i="1"/>
  <c r="BR200" i="1"/>
  <c r="BY212" i="1"/>
  <c r="BW217" i="1"/>
  <c r="E12" i="11"/>
  <c r="CK174" i="1"/>
  <c r="CK185" i="1"/>
  <c r="CK164" i="1"/>
  <c r="CK181" i="1"/>
  <c r="BL187" i="1"/>
  <c r="BL185" i="1"/>
  <c r="BL174" i="1"/>
  <c r="BL180" i="1"/>
  <c r="BL175" i="1"/>
  <c r="BL176" i="1"/>
  <c r="BL173" i="1"/>
  <c r="BV186" i="1"/>
  <c r="BV181" i="1"/>
  <c r="BV167" i="1"/>
  <c r="BV183" i="1"/>
  <c r="BV185" i="1"/>
  <c r="BV179" i="1"/>
  <c r="BV168" i="1"/>
  <c r="BV184" i="1"/>
  <c r="BV178" i="1"/>
  <c r="BV177" i="1"/>
  <c r="CI184" i="1"/>
  <c r="CI173" i="1"/>
  <c r="CI182" i="1"/>
  <c r="CI181" i="1"/>
  <c r="CI175" i="1"/>
  <c r="CI178" i="1"/>
  <c r="CI186" i="1"/>
  <c r="CI164" i="1"/>
  <c r="CI167" i="1"/>
  <c r="CI180" i="1"/>
  <c r="CI165" i="1"/>
  <c r="CK167" i="1"/>
  <c r="CB188" i="1"/>
  <c r="CC173" i="1"/>
  <c r="CC180" i="1"/>
  <c r="CC168" i="1"/>
  <c r="BR182" i="1"/>
  <c r="BV182" i="1"/>
  <c r="BZ178" i="1"/>
  <c r="BR180" i="1"/>
  <c r="BV180" i="1"/>
  <c r="BZ184" i="1"/>
  <c r="BZ164" i="1"/>
  <c r="BL181" i="1"/>
  <c r="BL168" i="1"/>
  <c r="BL167" i="1"/>
  <c r="BL178" i="1"/>
  <c r="BR179" i="1"/>
  <c r="CI168" i="1"/>
  <c r="CI171" i="1"/>
  <c r="CC169" i="1"/>
  <c r="BR181" i="1"/>
  <c r="BR175" i="1"/>
  <c r="CI183" i="1"/>
  <c r="BJ164" i="1"/>
  <c r="BJ168" i="1"/>
  <c r="BJ184" i="1"/>
  <c r="BJ169" i="1"/>
  <c r="BJ166" i="1"/>
  <c r="BJ171" i="1"/>
  <c r="BJ186" i="1"/>
  <c r="BJ185" i="1"/>
  <c r="BJ187" i="1"/>
  <c r="BO166" i="1"/>
  <c r="BO164" i="1"/>
  <c r="BO184" i="1"/>
  <c r="BO179" i="1"/>
  <c r="BO169" i="1"/>
  <c r="BO175" i="1"/>
  <c r="BO165" i="1"/>
  <c r="BO173" i="1"/>
  <c r="BS175" i="1"/>
  <c r="BS169" i="1"/>
  <c r="BS164" i="1"/>
  <c r="BS181" i="1"/>
  <c r="BW164" i="1"/>
  <c r="BW169" i="1"/>
  <c r="BW175" i="1"/>
  <c r="CA181" i="1"/>
  <c r="CA185" i="1"/>
  <c r="CA168" i="1"/>
  <c r="CA173" i="1"/>
  <c r="CF184" i="1"/>
  <c r="CF166" i="1"/>
  <c r="CF175" i="1"/>
  <c r="CF172" i="1"/>
  <c r="BZ186" i="1"/>
  <c r="BZ173" i="1"/>
  <c r="BZ183" i="1"/>
  <c r="BZ181" i="1"/>
  <c r="BZ165" i="1"/>
  <c r="BZ167" i="1"/>
  <c r="BZ171" i="1"/>
  <c r="BZ176" i="1"/>
  <c r="BZ166" i="1"/>
  <c r="BZ182" i="1"/>
  <c r="BZ175" i="1"/>
  <c r="BZ177" i="1"/>
  <c r="CK171" i="1"/>
  <c r="CC174" i="1"/>
  <c r="CC172" i="1"/>
  <c r="CC166" i="1"/>
  <c r="CC177" i="1"/>
  <c r="BR178" i="1"/>
  <c r="BV174" i="1"/>
  <c r="BZ174" i="1"/>
  <c r="BR172" i="1"/>
  <c r="BV176" i="1"/>
  <c r="BZ180" i="1"/>
  <c r="BL169" i="1"/>
  <c r="BL183" i="1"/>
  <c r="BL177" i="1"/>
  <c r="BL170" i="1"/>
  <c r="BR171" i="1"/>
  <c r="BZ179" i="1"/>
  <c r="BO176" i="1"/>
  <c r="BW178" i="1"/>
  <c r="CI179" i="1"/>
  <c r="BO186" i="1"/>
  <c r="BS187" i="1"/>
  <c r="BW170" i="1"/>
  <c r="CI185" i="1"/>
  <c r="BR183" i="1"/>
  <c r="BV173" i="1"/>
  <c r="BR185" i="1"/>
  <c r="BO182" i="1"/>
  <c r="CI174" i="1"/>
  <c r="BW167" i="1"/>
  <c r="CI166" i="1"/>
  <c r="CA174" i="1"/>
  <c r="BO172" i="1"/>
  <c r="BR186" i="1"/>
  <c r="BR187" i="1"/>
  <c r="BR176" i="1"/>
  <c r="BR174" i="1"/>
  <c r="BR167" i="1"/>
  <c r="BR165" i="1"/>
  <c r="BR169" i="1"/>
  <c r="BR173" i="1"/>
  <c r="CC187" i="1"/>
  <c r="CC167" i="1"/>
  <c r="CC184" i="1"/>
  <c r="CC170" i="1"/>
  <c r="CC175" i="1"/>
  <c r="CC171" i="1"/>
  <c r="CC183" i="1"/>
  <c r="CC165" i="1"/>
  <c r="CC181" i="1"/>
  <c r="CC182" i="1"/>
  <c r="CC186" i="1"/>
  <c r="CG188" i="1"/>
  <c r="BR170" i="1"/>
  <c r="BV170" i="1"/>
  <c r="BZ170" i="1"/>
  <c r="BR168" i="1"/>
  <c r="BV172" i="1"/>
  <c r="BZ172" i="1"/>
  <c r="BL186" i="1"/>
  <c r="BL165" i="1"/>
  <c r="BL179" i="1"/>
  <c r="BL172" i="1"/>
  <c r="BL166" i="1"/>
  <c r="BV187" i="1"/>
  <c r="BO171" i="1"/>
  <c r="BS179" i="1"/>
  <c r="CA177" i="1"/>
  <c r="CI170" i="1"/>
  <c r="BO170" i="1"/>
  <c r="BS178" i="1"/>
  <c r="CA176" i="1"/>
  <c r="CI176" i="1"/>
  <c r="CI169" i="1"/>
  <c r="CC185" i="1"/>
  <c r="BV175" i="1"/>
  <c r="BZ185" i="1"/>
  <c r="BZ169" i="1"/>
  <c r="BS183" i="1"/>
  <c r="BO183" i="1"/>
  <c r="CA183" i="1"/>
  <c r="CI172" i="1"/>
  <c r="BO181" i="1"/>
  <c r="BW165" i="1"/>
  <c r="O26" i="10"/>
  <c r="G26" i="10"/>
  <c r="W18" i="10"/>
  <c r="G18" i="10"/>
  <c r="O14" i="10"/>
  <c r="T13" i="10"/>
  <c r="D13" i="10"/>
  <c r="BM181" i="1"/>
  <c r="BM185" i="1"/>
  <c r="BM176" i="1"/>
  <c r="BM175" i="1"/>
  <c r="BM170" i="1"/>
  <c r="BM184" i="1"/>
  <c r="BT168" i="1"/>
  <c r="BT188" i="1" s="1"/>
  <c r="BP176" i="1"/>
  <c r="BP177" i="1"/>
  <c r="BP184" i="1"/>
  <c r="CK147" i="1"/>
  <c r="BJ154" i="1"/>
  <c r="BJ140" i="1"/>
  <c r="BJ135" i="1"/>
  <c r="BJ134" i="1"/>
  <c r="BJ137" i="1"/>
  <c r="CE142" i="1"/>
  <c r="CE139" i="1"/>
  <c r="CE157" i="1" s="1"/>
  <c r="CE146" i="1"/>
  <c r="CE150" i="1"/>
  <c r="CE153" i="1"/>
  <c r="CE152" i="1"/>
  <c r="CE145" i="1"/>
  <c r="CE149" i="1"/>
  <c r="CE156" i="1"/>
  <c r="CH134" i="1"/>
  <c r="CH151" i="1"/>
  <c r="CH136" i="1"/>
  <c r="CH148" i="1"/>
  <c r="CH156" i="1"/>
  <c r="CH141" i="1"/>
  <c r="CH150" i="1"/>
  <c r="CH144" i="1"/>
  <c r="CH135" i="1"/>
  <c r="CH133" i="1"/>
  <c r="CH140" i="1"/>
  <c r="CH142" i="1"/>
  <c r="BQ157" i="1"/>
  <c r="BJ133" i="1"/>
  <c r="BJ156" i="1"/>
  <c r="BJ151" i="1"/>
  <c r="BJ150" i="1"/>
  <c r="CB157" i="1"/>
  <c r="BW145" i="1"/>
  <c r="BW134" i="1"/>
  <c r="BW148" i="1"/>
  <c r="BW142" i="1"/>
  <c r="BW147" i="1"/>
  <c r="BW138" i="1"/>
  <c r="BW141" i="1"/>
  <c r="BW143" i="1"/>
  <c r="BW144" i="1"/>
  <c r="BW155" i="1"/>
  <c r="BW149" i="1"/>
  <c r="BW140" i="1"/>
  <c r="BW133" i="1"/>
  <c r="BW156" i="1"/>
  <c r="BZ138" i="1"/>
  <c r="BZ136" i="1"/>
  <c r="BZ133" i="1"/>
  <c r="BZ152" i="1"/>
  <c r="BZ145" i="1"/>
  <c r="BZ147" i="1"/>
  <c r="BZ141" i="1"/>
  <c r="BZ156" i="1"/>
  <c r="BZ148" i="1"/>
  <c r="BZ143" i="1"/>
  <c r="BZ139" i="1"/>
  <c r="BJ149" i="1"/>
  <c r="BJ142" i="1"/>
  <c r="BJ139" i="1"/>
  <c r="BJ136" i="1"/>
  <c r="BJ152" i="1"/>
  <c r="BJ148" i="1"/>
  <c r="BJ147" i="1"/>
  <c r="BJ146" i="1"/>
  <c r="BJ145" i="1"/>
  <c r="BO145" i="1"/>
  <c r="BO154" i="1"/>
  <c r="BO134" i="1"/>
  <c r="BO136" i="1"/>
  <c r="BO148" i="1"/>
  <c r="BO152" i="1"/>
  <c r="BO144" i="1"/>
  <c r="BO141" i="1"/>
  <c r="BO143" i="1"/>
  <c r="BO137" i="1"/>
  <c r="BO150" i="1"/>
  <c r="BO149" i="1"/>
  <c r="BO133" i="1"/>
  <c r="BO147" i="1"/>
  <c r="BO153" i="1"/>
  <c r="BO151" i="1"/>
  <c r="BO140" i="1"/>
  <c r="BR154" i="1"/>
  <c r="BR149" i="1"/>
  <c r="BR143" i="1"/>
  <c r="BR156" i="1"/>
  <c r="BR151" i="1"/>
  <c r="BR153" i="1"/>
  <c r="BR134" i="1"/>
  <c r="BR138" i="1"/>
  <c r="BR155" i="1"/>
  <c r="BR150" i="1"/>
  <c r="BR133" i="1"/>
  <c r="BR147" i="1"/>
  <c r="BR144" i="1"/>
  <c r="BR137" i="1"/>
  <c r="AC157" i="1"/>
  <c r="CK135" i="1" s="1"/>
  <c r="BP136" i="1"/>
  <c r="BP142" i="1"/>
  <c r="CF140" i="1"/>
  <c r="BN136" i="1"/>
  <c r="CA154" i="1"/>
  <c r="CA157" i="1" s="1"/>
  <c r="BV153" i="1"/>
  <c r="BV138" i="1"/>
  <c r="BV151" i="1"/>
  <c r="BP134" i="1"/>
  <c r="BP157" i="1" s="1"/>
  <c r="AA25" i="10"/>
  <c r="K25" i="10"/>
  <c r="P24" i="10"/>
  <c r="S21" i="10"/>
  <c r="X20" i="10"/>
  <c r="P20" i="10"/>
  <c r="S17" i="10"/>
  <c r="K17" i="10"/>
  <c r="C17" i="10"/>
  <c r="X16" i="10"/>
  <c r="H16" i="10"/>
  <c r="H12" i="10"/>
  <c r="S9" i="10"/>
  <c r="X8" i="10"/>
  <c r="AB157" i="1"/>
  <c r="CJ147" i="1" s="1"/>
  <c r="BS119" i="1"/>
  <c r="BS110" i="1"/>
  <c r="BS107" i="1"/>
  <c r="BS117" i="1"/>
  <c r="BS124" i="1"/>
  <c r="BS108" i="1"/>
  <c r="BS102" i="1"/>
  <c r="BS118" i="1"/>
  <c r="BS115" i="1"/>
  <c r="BS123" i="1"/>
  <c r="BS103" i="1"/>
  <c r="BS113" i="1"/>
  <c r="BS120" i="1"/>
  <c r="BS104" i="1"/>
  <c r="BS106" i="1"/>
  <c r="BS111" i="1"/>
  <c r="BS125" i="1"/>
  <c r="BS109" i="1"/>
  <c r="BS116" i="1"/>
  <c r="BS114" i="1"/>
  <c r="CJ111" i="1"/>
  <c r="CJ116" i="1"/>
  <c r="BP121" i="1"/>
  <c r="CF108" i="1"/>
  <c r="BP123" i="1"/>
  <c r="BP120" i="1"/>
  <c r="CF118" i="1"/>
  <c r="CF105" i="1"/>
  <c r="CF110" i="1"/>
  <c r="CF115" i="1"/>
  <c r="CF116" i="1"/>
  <c r="CF114" i="1"/>
  <c r="CF104" i="1"/>
  <c r="CF112" i="1"/>
  <c r="CF117" i="1"/>
  <c r="CF122" i="1"/>
  <c r="CF125" i="1"/>
  <c r="CF106" i="1"/>
  <c r="CF123" i="1"/>
  <c r="CF119" i="1"/>
  <c r="CF124" i="1"/>
  <c r="CF102" i="1"/>
  <c r="CF111" i="1"/>
  <c r="CF109" i="1"/>
  <c r="CJ119" i="1"/>
  <c r="CJ107" i="1"/>
  <c r="CJ117" i="1"/>
  <c r="BS112" i="1"/>
  <c r="BZ126" i="1"/>
  <c r="BP116" i="1"/>
  <c r="CF103" i="1"/>
  <c r="BK119" i="1"/>
  <c r="BK110" i="1"/>
  <c r="BK115" i="1"/>
  <c r="BK123" i="1"/>
  <c r="BK117" i="1"/>
  <c r="BK124" i="1"/>
  <c r="BK108" i="1"/>
  <c r="BK114" i="1"/>
  <c r="BK103" i="1"/>
  <c r="BK113" i="1"/>
  <c r="BK120" i="1"/>
  <c r="BK104" i="1"/>
  <c r="BK122" i="1"/>
  <c r="BK102" i="1"/>
  <c r="BK111" i="1"/>
  <c r="BK125" i="1"/>
  <c r="BK109" i="1"/>
  <c r="BK116" i="1"/>
  <c r="BX111" i="1"/>
  <c r="BX120" i="1"/>
  <c r="BX103" i="1"/>
  <c r="BX112" i="1"/>
  <c r="BX117" i="1"/>
  <c r="BX113" i="1"/>
  <c r="BX107" i="1"/>
  <c r="BX110" i="1"/>
  <c r="BX115" i="1"/>
  <c r="BX124" i="1"/>
  <c r="BX109" i="1"/>
  <c r="BX118" i="1"/>
  <c r="BX102" i="1"/>
  <c r="BX121" i="1"/>
  <c r="BX122" i="1"/>
  <c r="BX108" i="1"/>
  <c r="BX114" i="1"/>
  <c r="BX116" i="1"/>
  <c r="CA119" i="1"/>
  <c r="CA110" i="1"/>
  <c r="CA117" i="1"/>
  <c r="CA124" i="1"/>
  <c r="CA108" i="1"/>
  <c r="CA114" i="1"/>
  <c r="CA118" i="1"/>
  <c r="CA107" i="1"/>
  <c r="CA103" i="1"/>
  <c r="CA113" i="1"/>
  <c r="CA120" i="1"/>
  <c r="CA104" i="1"/>
  <c r="CA122" i="1"/>
  <c r="CA115" i="1"/>
  <c r="CA123" i="1"/>
  <c r="CA111" i="1"/>
  <c r="CA125" i="1"/>
  <c r="CA109" i="1"/>
  <c r="CA116" i="1"/>
  <c r="BP102" i="1"/>
  <c r="BP104" i="1"/>
  <c r="BP114" i="1"/>
  <c r="BP111" i="1"/>
  <c r="BP105" i="1"/>
  <c r="BP110" i="1"/>
  <c r="BP115" i="1"/>
  <c r="BP118" i="1"/>
  <c r="BP107" i="1"/>
  <c r="BP112" i="1"/>
  <c r="BP117" i="1"/>
  <c r="BP122" i="1"/>
  <c r="BP109" i="1"/>
  <c r="BP125" i="1"/>
  <c r="BP119" i="1"/>
  <c r="BP124" i="1"/>
  <c r="BP106" i="1"/>
  <c r="D10" i="11"/>
  <c r="CJ121" i="1"/>
  <c r="CJ106" i="1"/>
  <c r="CJ123" i="1"/>
  <c r="CJ108" i="1"/>
  <c r="CJ124" i="1"/>
  <c r="CJ104" i="1"/>
  <c r="CJ118" i="1"/>
  <c r="CJ112" i="1"/>
  <c r="CJ110" i="1"/>
  <c r="CJ120" i="1"/>
  <c r="CJ114" i="1"/>
  <c r="CJ113" i="1"/>
  <c r="CJ122" i="1"/>
  <c r="CJ102" i="1"/>
  <c r="CJ103" i="1"/>
  <c r="BS105" i="1"/>
  <c r="BP108" i="1"/>
  <c r="CF121" i="1"/>
  <c r="CI119" i="1"/>
  <c r="CI117" i="1"/>
  <c r="CI124" i="1"/>
  <c r="CI108" i="1"/>
  <c r="CI103" i="1"/>
  <c r="CI113" i="1"/>
  <c r="CI120" i="1"/>
  <c r="CI104" i="1"/>
  <c r="CI106" i="1"/>
  <c r="CI118" i="1"/>
  <c r="CI107" i="1"/>
  <c r="CI111" i="1"/>
  <c r="CI125" i="1"/>
  <c r="CI109" i="1"/>
  <c r="CI116" i="1"/>
  <c r="CI114" i="1"/>
  <c r="CB112" i="1"/>
  <c r="BL110" i="1"/>
  <c r="BT112" i="1"/>
  <c r="CB103" i="1"/>
  <c r="BY126" i="1"/>
  <c r="BJ126" i="1"/>
  <c r="CD123" i="1"/>
  <c r="BQ106" i="1"/>
  <c r="BL106" i="1"/>
  <c r="CB122" i="1"/>
  <c r="CB105" i="1"/>
  <c r="BQ103" i="1"/>
  <c r="BQ126" i="1" s="1"/>
  <c r="BT117" i="1"/>
  <c r="CB124" i="1"/>
  <c r="CB114" i="1"/>
  <c r="CB113" i="1"/>
  <c r="CE115" i="1"/>
  <c r="BW123" i="1"/>
  <c r="CE107" i="1"/>
  <c r="BW110" i="1"/>
  <c r="CE110" i="1"/>
  <c r="CE118" i="1"/>
  <c r="CE102" i="1"/>
  <c r="BX92" i="1"/>
  <c r="BX87" i="1"/>
  <c r="BX82" i="1"/>
  <c r="BX85" i="1"/>
  <c r="CH88" i="1"/>
  <c r="CH86" i="1"/>
  <c r="CH81" i="1"/>
  <c r="BX79" i="1"/>
  <c r="BR91" i="1"/>
  <c r="BR79" i="1"/>
  <c r="BR93" i="1"/>
  <c r="BR94" i="1"/>
  <c r="BR76" i="1"/>
  <c r="BM90" i="1"/>
  <c r="BM79" i="1"/>
  <c r="BS81" i="1"/>
  <c r="BS89" i="1"/>
  <c r="BS79" i="1"/>
  <c r="BS73" i="1"/>
  <c r="BS90" i="1"/>
  <c r="BS85" i="1"/>
  <c r="BS94" i="1"/>
  <c r="BS91" i="1"/>
  <c r="BS74" i="1"/>
  <c r="CC91" i="1"/>
  <c r="CC78" i="1"/>
  <c r="CC89" i="1"/>
  <c r="CC93" i="1"/>
  <c r="CC80" i="1"/>
  <c r="CC71" i="1"/>
  <c r="CC87" i="1"/>
  <c r="CC75" i="1"/>
  <c r="CI94" i="1"/>
  <c r="CI76" i="1"/>
  <c r="CI90" i="1"/>
  <c r="CI74" i="1"/>
  <c r="CI87" i="1"/>
  <c r="CI84" i="1"/>
  <c r="CI75" i="1"/>
  <c r="CI83" i="1"/>
  <c r="BX80" i="1"/>
  <c r="BX71" i="1"/>
  <c r="BX90" i="1"/>
  <c r="BX91" i="1"/>
  <c r="BX86" i="1"/>
  <c r="CH72" i="1"/>
  <c r="CH94" i="1"/>
  <c r="CH91" i="1"/>
  <c r="CH85" i="1"/>
  <c r="BR82" i="1"/>
  <c r="BR88" i="1"/>
  <c r="BR85" i="1"/>
  <c r="BX88" i="1"/>
  <c r="BX81" i="1"/>
  <c r="CH92" i="1"/>
  <c r="BJ75" i="1"/>
  <c r="BJ80" i="1"/>
  <c r="BJ88" i="1"/>
  <c r="BJ72" i="1"/>
  <c r="BJ71" i="1"/>
  <c r="BJ85" i="1"/>
  <c r="BJ79" i="1"/>
  <c r="BP83" i="1"/>
  <c r="BP75" i="1"/>
  <c r="BP72" i="1"/>
  <c r="BP91" i="1"/>
  <c r="BP77" i="1"/>
  <c r="BP74" i="1"/>
  <c r="BZ84" i="1"/>
  <c r="BZ74" i="1"/>
  <c r="BZ88" i="1"/>
  <c r="BZ73" i="1"/>
  <c r="BZ80" i="1"/>
  <c r="BR92" i="1"/>
  <c r="BR89" i="1"/>
  <c r="BR90" i="1"/>
  <c r="BR81" i="1"/>
  <c r="BR71" i="1"/>
  <c r="BR86" i="1"/>
  <c r="BR74" i="1"/>
  <c r="CH87" i="1"/>
  <c r="CH74" i="1"/>
  <c r="CH90" i="1"/>
  <c r="CH71" i="1"/>
  <c r="CH76" i="1"/>
  <c r="BX89" i="1"/>
  <c r="BX73" i="1"/>
  <c r="BX72" i="1"/>
  <c r="BX75" i="1"/>
  <c r="BX77" i="1"/>
  <c r="BX93" i="1"/>
  <c r="CH78" i="1"/>
  <c r="CH75" i="1"/>
  <c r="CH73" i="1"/>
  <c r="CH89" i="1"/>
  <c r="CF95" i="1"/>
  <c r="BR83" i="1"/>
  <c r="BR87" i="1"/>
  <c r="BR77" i="1"/>
  <c r="BR73" i="1"/>
  <c r="CH79" i="1"/>
  <c r="BR84" i="1"/>
  <c r="BK81" i="1"/>
  <c r="BK84" i="1"/>
  <c r="BK89" i="1"/>
  <c r="BK78" i="1"/>
  <c r="BK93" i="1"/>
  <c r="BK88" i="1"/>
  <c r="BK85" i="1"/>
  <c r="CA89" i="1"/>
  <c r="CA83" i="1"/>
  <c r="CA87" i="1"/>
  <c r="CA86" i="1"/>
  <c r="CA71" i="1"/>
  <c r="CA91" i="1"/>
  <c r="CA79" i="1"/>
  <c r="CA73" i="1"/>
  <c r="AB95" i="1"/>
  <c r="CJ78" i="1" s="1"/>
  <c r="BW78" i="1"/>
  <c r="BT77" i="1"/>
  <c r="BL81" i="1"/>
  <c r="CE88" i="1"/>
  <c r="CE72" i="1"/>
  <c r="BW73" i="1"/>
  <c r="BW92" i="1"/>
  <c r="BT85" i="1"/>
  <c r="BL89" i="1"/>
  <c r="CE78" i="1"/>
  <c r="BW81" i="1"/>
  <c r="CB79" i="1"/>
  <c r="BT72" i="1"/>
  <c r="BT94" i="1"/>
  <c r="BT90" i="1"/>
  <c r="BL80" i="1"/>
  <c r="BW91" i="1"/>
  <c r="CE73" i="1"/>
  <c r="BO72" i="1"/>
  <c r="CE85" i="1"/>
  <c r="BW79" i="1"/>
  <c r="CE87" i="1"/>
  <c r="BL94" i="1"/>
  <c r="AC95" i="1"/>
  <c r="CK74" i="1" s="1"/>
  <c r="B18" i="10"/>
  <c r="B14" i="10"/>
  <c r="Z10" i="10"/>
  <c r="BK43" i="1"/>
  <c r="BK57" i="1"/>
  <c r="BK41" i="1"/>
  <c r="BK48" i="1"/>
  <c r="BK50" i="1"/>
  <c r="BK63" i="1"/>
  <c r="BS55" i="1"/>
  <c r="BS60" i="1"/>
  <c r="BS43" i="1"/>
  <c r="BS48" i="1"/>
  <c r="BS47" i="1"/>
  <c r="BS40" i="1"/>
  <c r="BS42" i="1"/>
  <c r="N31" i="5"/>
  <c r="N85" i="5" s="1"/>
  <c r="D31" i="5"/>
  <c r="D83" i="5" s="1"/>
  <c r="CF44" i="1"/>
  <c r="CF45" i="1"/>
  <c r="CB59" i="1"/>
  <c r="BS56" i="1"/>
  <c r="CI53" i="1"/>
  <c r="CI55" i="1"/>
  <c r="CI52" i="1"/>
  <c r="CE63" i="1"/>
  <c r="BS57" i="1"/>
  <c r="BS58" i="1"/>
  <c r="BS62" i="1"/>
  <c r="BS51" i="1"/>
  <c r="BK58" i="1"/>
  <c r="BK56" i="1"/>
  <c r="BK53" i="1"/>
  <c r="BV41" i="1"/>
  <c r="BV42" i="1"/>
  <c r="CC47" i="1"/>
  <c r="CC57" i="1"/>
  <c r="CC53" i="1"/>
  <c r="BV63" i="1"/>
  <c r="AC26" i="9"/>
  <c r="AC22" i="9"/>
  <c r="AC14" i="9"/>
  <c r="AC10" i="9"/>
  <c r="S31" i="5"/>
  <c r="S86" i="5" s="1"/>
  <c r="W26" i="10"/>
  <c r="L13" i="10"/>
  <c r="D17" i="10"/>
  <c r="CF63" i="1"/>
  <c r="CF51" i="1"/>
  <c r="CF53" i="1"/>
  <c r="CF61" i="1"/>
  <c r="CF57" i="1"/>
  <c r="CF55" i="1"/>
  <c r="CF43" i="1"/>
  <c r="CF62" i="1"/>
  <c r="CF52" i="1"/>
  <c r="BK62" i="1"/>
  <c r="CI61" i="1"/>
  <c r="CI63" i="1"/>
  <c r="CE41" i="1"/>
  <c r="BL60" i="1"/>
  <c r="BS50" i="1"/>
  <c r="BS53" i="1"/>
  <c r="BS61" i="1"/>
  <c r="BS63" i="1"/>
  <c r="BS59" i="1"/>
  <c r="BK40" i="1"/>
  <c r="BK60" i="1"/>
  <c r="BK61" i="1"/>
  <c r="BV62" i="1"/>
  <c r="BV48" i="1"/>
  <c r="CF40" i="1"/>
  <c r="BN59" i="1"/>
  <c r="CC43" i="1"/>
  <c r="BN55" i="1"/>
  <c r="BN56" i="1"/>
  <c r="BO59" i="1"/>
  <c r="BO42" i="1"/>
  <c r="BV55" i="1"/>
  <c r="BV51" i="1"/>
  <c r="BV43" i="1"/>
  <c r="BV52" i="1"/>
  <c r="BV50" i="1"/>
  <c r="BV40" i="1"/>
  <c r="BV49" i="1"/>
  <c r="BV59" i="1"/>
  <c r="BV60" i="1"/>
  <c r="BV54" i="1"/>
  <c r="BV56" i="1"/>
  <c r="BV53" i="1"/>
  <c r="CC60" i="1"/>
  <c r="CC63" i="1"/>
  <c r="CC49" i="1"/>
  <c r="CC59" i="1"/>
  <c r="CC51" i="1"/>
  <c r="CC54" i="1"/>
  <c r="CC52" i="1"/>
  <c r="CC58" i="1"/>
  <c r="CC48" i="1"/>
  <c r="CC55" i="1"/>
  <c r="CC50" i="1"/>
  <c r="CC44" i="1"/>
  <c r="CC61" i="1"/>
  <c r="AC27" i="9"/>
  <c r="AC25" i="9"/>
  <c r="CF50" i="1"/>
  <c r="CF59" i="1"/>
  <c r="BK51" i="1"/>
  <c r="BK55" i="1"/>
  <c r="BS41" i="1"/>
  <c r="BS45" i="1"/>
  <c r="BS44" i="1"/>
  <c r="BO58" i="1"/>
  <c r="BK44" i="1"/>
  <c r="BK45" i="1"/>
  <c r="BV57" i="1"/>
  <c r="BV58" i="1"/>
  <c r="BV44" i="1"/>
  <c r="CF48" i="1"/>
  <c r="CC40" i="1"/>
  <c r="CC62" i="1"/>
  <c r="BN58" i="1"/>
  <c r="BN57" i="1"/>
  <c r="BN41" i="1"/>
  <c r="BN63" i="1"/>
  <c r="BN45" i="1"/>
  <c r="BN40" i="1"/>
  <c r="BN44" i="1"/>
  <c r="BN43" i="1"/>
  <c r="BN49" i="1"/>
  <c r="BN62" i="1"/>
  <c r="BN53" i="1"/>
  <c r="BR46" i="1"/>
  <c r="BR50" i="1"/>
  <c r="BR59" i="1"/>
  <c r="BR48" i="1"/>
  <c r="BV61" i="1"/>
  <c r="BY47" i="1"/>
  <c r="BY62" i="1"/>
  <c r="BY60" i="1"/>
  <c r="BY56" i="1"/>
  <c r="CI58" i="1"/>
  <c r="CI48" i="1"/>
  <c r="CI59" i="1"/>
  <c r="CI43" i="1"/>
  <c r="CI49" i="1"/>
  <c r="M27" i="10"/>
  <c r="U23" i="10"/>
  <c r="E23" i="10"/>
  <c r="M19" i="10"/>
  <c r="M15" i="10"/>
  <c r="V14" i="10"/>
  <c r="N14" i="10"/>
  <c r="U11" i="10"/>
  <c r="N10" i="10"/>
  <c r="U8" i="10"/>
  <c r="BM62" i="1"/>
  <c r="CG54" i="1"/>
  <c r="CG58" i="1"/>
  <c r="CG41" i="1"/>
  <c r="CG56" i="1"/>
  <c r="BM53" i="1"/>
  <c r="CG59" i="1"/>
  <c r="Y26" i="10"/>
  <c r="Q26" i="10"/>
  <c r="I26" i="10"/>
  <c r="X23" i="10"/>
  <c r="P23" i="10"/>
  <c r="H23" i="10"/>
  <c r="X19" i="10"/>
  <c r="P19" i="10"/>
  <c r="H19" i="10"/>
  <c r="B16" i="10"/>
  <c r="AB16" i="9"/>
  <c r="U25" i="10"/>
  <c r="I25" i="10"/>
  <c r="T22" i="10"/>
  <c r="I21" i="10"/>
  <c r="T18" i="10"/>
  <c r="K31" i="9"/>
  <c r="K75" i="9" s="1"/>
  <c r="C31" i="9"/>
  <c r="C79" i="9" s="1"/>
  <c r="AC11" i="9"/>
  <c r="P31" i="9"/>
  <c r="P90" i="9" s="1"/>
  <c r="Z31" i="9"/>
  <c r="Z80" i="9" s="1"/>
  <c r="F31" i="9"/>
  <c r="F80" i="9" s="1"/>
  <c r="AA11" i="10"/>
  <c r="K19" i="10"/>
  <c r="S27" i="10"/>
  <c r="X14" i="10"/>
  <c r="X18" i="10"/>
  <c r="L31" i="5"/>
  <c r="L77" i="5" s="1"/>
  <c r="BO49" i="1"/>
  <c r="BO40" i="1"/>
  <c r="BL62" i="1"/>
  <c r="BL49" i="1"/>
  <c r="AB20" i="9"/>
  <c r="B20" i="10"/>
  <c r="B31" i="9"/>
  <c r="B88" i="9" s="1"/>
  <c r="AB8" i="9"/>
  <c r="G27" i="10"/>
  <c r="T26" i="10"/>
  <c r="E25" i="10"/>
  <c r="J24" i="10"/>
  <c r="Y21" i="10"/>
  <c r="F20" i="10"/>
  <c r="AC19" i="9"/>
  <c r="D18" i="10"/>
  <c r="AB18" i="9"/>
  <c r="AC17" i="9"/>
  <c r="R16" i="10"/>
  <c r="T14" i="10"/>
  <c r="Z76" i="9"/>
  <c r="AA31" i="9"/>
  <c r="AA75" i="9" s="1"/>
  <c r="G31" i="9"/>
  <c r="G87" i="9" s="1"/>
  <c r="T31" i="9"/>
  <c r="T86" i="9" s="1"/>
  <c r="H31" i="9"/>
  <c r="AB10" i="9"/>
  <c r="D31" i="9"/>
  <c r="D74" i="9" s="1"/>
  <c r="Q31" i="9"/>
  <c r="Q77" i="9" s="1"/>
  <c r="E9" i="10"/>
  <c r="AC9" i="9"/>
  <c r="R31" i="9"/>
  <c r="R84" i="9" s="1"/>
  <c r="J31" i="9"/>
  <c r="J72" i="9" s="1"/>
  <c r="C19" i="10"/>
  <c r="C27" i="10"/>
  <c r="AB10" i="5"/>
  <c r="P14" i="10"/>
  <c r="P18" i="10"/>
  <c r="T31" i="5"/>
  <c r="T81" i="5" s="1"/>
  <c r="BL56" i="1"/>
  <c r="BO44" i="1"/>
  <c r="L26" i="10"/>
  <c r="Y25" i="10"/>
  <c r="Z24" i="10"/>
  <c r="AC23" i="9"/>
  <c r="D22" i="10"/>
  <c r="AB22" i="9"/>
  <c r="Q21" i="10"/>
  <c r="AC21" i="9"/>
  <c r="N16" i="10"/>
  <c r="AC15" i="9"/>
  <c r="AB14" i="9"/>
  <c r="AC13" i="9"/>
  <c r="X31" i="9"/>
  <c r="X74" i="9" s="1"/>
  <c r="L31" i="9"/>
  <c r="L90" i="9" s="1"/>
  <c r="I31" i="9"/>
  <c r="I85" i="9" s="1"/>
  <c r="V31" i="9"/>
  <c r="V80" i="9" s="1"/>
  <c r="V8" i="10"/>
  <c r="N8" i="10"/>
  <c r="N31" i="9"/>
  <c r="N72" i="9" s="1"/>
  <c r="S23" i="10"/>
  <c r="H18" i="10"/>
  <c r="P22" i="10"/>
  <c r="AA31" i="5"/>
  <c r="AA84" i="5" s="1"/>
  <c r="BL52" i="1"/>
  <c r="BO55" i="1"/>
  <c r="CH49" i="1"/>
  <c r="CH42" i="1"/>
  <c r="AB26" i="9"/>
  <c r="BR62" i="1"/>
  <c r="BR61" i="1"/>
  <c r="BR56" i="1"/>
  <c r="BR45" i="1"/>
  <c r="BR58" i="1"/>
  <c r="BR55" i="1"/>
  <c r="BR54" i="1"/>
  <c r="BR47" i="1"/>
  <c r="BR40" i="1"/>
  <c r="BR51" i="1"/>
  <c r="BR53" i="1"/>
  <c r="BR41" i="1"/>
  <c r="BR63" i="1"/>
  <c r="BR60" i="1"/>
  <c r="BR57" i="1"/>
  <c r="BR44" i="1"/>
  <c r="BR43" i="1"/>
  <c r="BR52" i="1"/>
  <c r="BR49" i="1"/>
  <c r="BY57" i="1"/>
  <c r="BY43" i="1"/>
  <c r="BY40" i="1"/>
  <c r="BY59" i="1"/>
  <c r="BY63" i="1"/>
  <c r="BY46" i="1"/>
  <c r="BY61" i="1"/>
  <c r="BY42" i="1"/>
  <c r="BY52" i="1"/>
  <c r="BY55" i="1"/>
  <c r="BY54" i="1"/>
  <c r="BY50" i="1"/>
  <c r="BY44" i="1"/>
  <c r="BY48" i="1"/>
  <c r="BY53" i="1"/>
  <c r="BY49" i="1"/>
  <c r="CB40" i="1"/>
  <c r="CB45" i="1"/>
  <c r="CB48" i="1"/>
  <c r="CB61" i="1"/>
  <c r="CE51" i="1"/>
  <c r="CE53" i="1"/>
  <c r="CE52" i="1"/>
  <c r="B15" i="10"/>
  <c r="Y24" i="10"/>
  <c r="Q24" i="10"/>
  <c r="I24" i="10"/>
  <c r="Z23" i="10"/>
  <c r="J23" i="10"/>
  <c r="Z15" i="10"/>
  <c r="R15" i="10"/>
  <c r="J15" i="10"/>
  <c r="Y31" i="9"/>
  <c r="Y73" i="9" s="1"/>
  <c r="U31" i="9"/>
  <c r="U81" i="9" s="1"/>
  <c r="M31" i="9"/>
  <c r="M87" i="9" s="1"/>
  <c r="E31" i="9"/>
  <c r="E77" i="9" s="1"/>
  <c r="AA9" i="10"/>
  <c r="BP55" i="1"/>
  <c r="CG44" i="1"/>
  <c r="BJ48" i="1"/>
  <c r="BJ44" i="1"/>
  <c r="BM41" i="1"/>
  <c r="E11" i="10"/>
  <c r="G14" i="10"/>
  <c r="W14" i="10"/>
  <c r="O18" i="10"/>
  <c r="AB21" i="9"/>
  <c r="AB17" i="9"/>
  <c r="AB13" i="9"/>
  <c r="AB9" i="9"/>
  <c r="F25" i="10"/>
  <c r="U22" i="10"/>
  <c r="N21" i="10"/>
  <c r="F21" i="10"/>
  <c r="Q18" i="10"/>
  <c r="AC16" i="9"/>
  <c r="Y14" i="10"/>
  <c r="C12" i="10"/>
  <c r="Q10" i="10"/>
  <c r="S31" i="9"/>
  <c r="S71" i="9" s="1"/>
  <c r="O31" i="9"/>
  <c r="O87" i="9" s="1"/>
  <c r="M9" i="10"/>
  <c r="U9" i="10"/>
  <c r="C10" i="10"/>
  <c r="K10" i="10"/>
  <c r="S10" i="10"/>
  <c r="AA10" i="10"/>
  <c r="I11" i="10"/>
  <c r="Q11" i="10"/>
  <c r="Y11" i="10"/>
  <c r="AC13" i="5"/>
  <c r="M13" i="10"/>
  <c r="C14" i="10"/>
  <c r="K14" i="10"/>
  <c r="S14" i="10"/>
  <c r="AA14" i="10"/>
  <c r="I15" i="10"/>
  <c r="Q15" i="10"/>
  <c r="E17" i="10"/>
  <c r="M17" i="10"/>
  <c r="U17" i="10"/>
  <c r="C18" i="10"/>
  <c r="K18" i="10"/>
  <c r="S18" i="10"/>
  <c r="AA18" i="10"/>
  <c r="I19" i="10"/>
  <c r="Q19" i="10"/>
  <c r="Y19" i="10"/>
  <c r="S83" i="9"/>
  <c r="BO54" i="1"/>
  <c r="BO56" i="1"/>
  <c r="CB60" i="1"/>
  <c r="CB51" i="1"/>
  <c r="CE59" i="1"/>
  <c r="CE47" i="1"/>
  <c r="CE48" i="1"/>
  <c r="CE57" i="1"/>
  <c r="BL40" i="1"/>
  <c r="BL51" i="1"/>
  <c r="BL46" i="1"/>
  <c r="BL45" i="1"/>
  <c r="BL58" i="1"/>
  <c r="BO46" i="1"/>
  <c r="BO45" i="1"/>
  <c r="BO63" i="1"/>
  <c r="BO51" i="1"/>
  <c r="CB58" i="1"/>
  <c r="CF56" i="1"/>
  <c r="CB53" i="1"/>
  <c r="CE60" i="1"/>
  <c r="CB57" i="1"/>
  <c r="BP41" i="1"/>
  <c r="BS54" i="1"/>
  <c r="CI50" i="1"/>
  <c r="BT62" i="1"/>
  <c r="BT60" i="1"/>
  <c r="BW60" i="1"/>
  <c r="BW63" i="1"/>
  <c r="BW53" i="1"/>
  <c r="CB54" i="1"/>
  <c r="CB55" i="1"/>
  <c r="BO53" i="1"/>
  <c r="CE46" i="1"/>
  <c r="CE55" i="1"/>
  <c r="CE56" i="1"/>
  <c r="BL48" i="1"/>
  <c r="BL54" i="1"/>
  <c r="BL55" i="1"/>
  <c r="BL53" i="1"/>
  <c r="BO57" i="1"/>
  <c r="BO50" i="1"/>
  <c r="BO47" i="1"/>
  <c r="BO48" i="1"/>
  <c r="BO43" i="1"/>
  <c r="BO60" i="1"/>
  <c r="CB56" i="1"/>
  <c r="CB52" i="1"/>
  <c r="CF47" i="1"/>
  <c r="BP43" i="1"/>
  <c r="CI42" i="1"/>
  <c r="CE42" i="1"/>
  <c r="CF46" i="1"/>
  <c r="CF41" i="1"/>
  <c r="CE45" i="1"/>
  <c r="BK54" i="1"/>
  <c r="BK59" i="1"/>
  <c r="BX43" i="1"/>
  <c r="BX56" i="1"/>
  <c r="CA56" i="1"/>
  <c r="CA57" i="1"/>
  <c r="CA42" i="1"/>
  <c r="CA53" i="1"/>
  <c r="AB27" i="9"/>
  <c r="AB19" i="9"/>
  <c r="AB11" i="9"/>
  <c r="AC18" i="9"/>
  <c r="BL57" i="1"/>
  <c r="BL50" i="1"/>
  <c r="BL61" i="1"/>
  <c r="CB62" i="1"/>
  <c r="CB50" i="1"/>
  <c r="CB44" i="1"/>
  <c r="CB47" i="1"/>
  <c r="CB63" i="1"/>
  <c r="CE43" i="1"/>
  <c r="CE62" i="1"/>
  <c r="CE40" i="1"/>
  <c r="CE49" i="1"/>
  <c r="BL41" i="1"/>
  <c r="BL43" i="1"/>
  <c r="BL42" i="1"/>
  <c r="BL59" i="1"/>
  <c r="BO41" i="1"/>
  <c r="BO61" i="1"/>
  <c r="BO62" i="1"/>
  <c r="BO52" i="1"/>
  <c r="CB41" i="1"/>
  <c r="CB46" i="1"/>
  <c r="BL44" i="1"/>
  <c r="CE61" i="1"/>
  <c r="BL47" i="1"/>
  <c r="CB42" i="1"/>
  <c r="CE58" i="1"/>
  <c r="CE44" i="1"/>
  <c r="CI54" i="1"/>
  <c r="CI41" i="1"/>
  <c r="CI57" i="1"/>
  <c r="CI46" i="1"/>
  <c r="CI62" i="1"/>
  <c r="B25" i="10"/>
  <c r="AB25" i="9"/>
  <c r="AC24" i="9"/>
  <c r="AC20" i="9"/>
  <c r="AC12" i="9"/>
  <c r="W8" i="10"/>
  <c r="W31" i="9"/>
  <c r="W92" i="9" s="1"/>
  <c r="AC8" i="9"/>
  <c r="U26" i="10"/>
  <c r="M26" i="10"/>
  <c r="E26" i="10"/>
  <c r="AA24" i="10"/>
  <c r="S24" i="10"/>
  <c r="K24" i="10"/>
  <c r="C24" i="10"/>
  <c r="Y22" i="10"/>
  <c r="Q22" i="10"/>
  <c r="M22" i="10"/>
  <c r="I22" i="10"/>
  <c r="E22" i="10"/>
  <c r="AA20" i="10"/>
  <c r="S20" i="10"/>
  <c r="O20" i="10"/>
  <c r="K20" i="10"/>
  <c r="U18" i="10"/>
  <c r="M18" i="10"/>
  <c r="Q14" i="10"/>
  <c r="I14" i="10"/>
  <c r="S12" i="10"/>
  <c r="K12" i="10"/>
  <c r="Y10" i="10"/>
  <c r="U10" i="10"/>
  <c r="I10" i="10"/>
  <c r="O12" i="10"/>
  <c r="R27" i="10"/>
  <c r="V18" i="10"/>
  <c r="N18" i="10"/>
  <c r="Z20" i="10"/>
  <c r="R20" i="10"/>
  <c r="J20" i="10"/>
  <c r="T21" i="10"/>
  <c r="L21" i="10"/>
  <c r="D21" i="10"/>
  <c r="V22" i="10"/>
  <c r="N22" i="10"/>
  <c r="B24" i="10"/>
  <c r="T25" i="10"/>
  <c r="L25" i="10"/>
  <c r="D25" i="10"/>
  <c r="E21" i="10"/>
  <c r="U21" i="10"/>
  <c r="Q23" i="10"/>
  <c r="Y23" i="10"/>
  <c r="M25" i="10"/>
  <c r="C26" i="10"/>
  <c r="K26" i="10"/>
  <c r="S26" i="10"/>
  <c r="AA26" i="10"/>
  <c r="AC27" i="5"/>
  <c r="Q27" i="10"/>
  <c r="X9" i="10"/>
  <c r="P9" i="10"/>
  <c r="H9" i="10"/>
  <c r="F11" i="10"/>
  <c r="X12" i="10"/>
  <c r="P12" i="10"/>
  <c r="L14" i="10"/>
  <c r="D14" i="10"/>
  <c r="V15" i="10"/>
  <c r="F15" i="10"/>
  <c r="P16" i="10"/>
  <c r="AA27" i="10"/>
  <c r="O27" i="10"/>
  <c r="K27" i="10"/>
  <c r="Q25" i="10"/>
  <c r="W23" i="10"/>
  <c r="O23" i="10"/>
  <c r="C23" i="10"/>
  <c r="X22" i="10"/>
  <c r="L22" i="10"/>
  <c r="H22" i="10"/>
  <c r="V20" i="10"/>
  <c r="W19" i="10"/>
  <c r="G19" i="10"/>
  <c r="Z16" i="10"/>
  <c r="V16" i="10"/>
  <c r="J16" i="10"/>
  <c r="F16" i="10"/>
  <c r="O15" i="10"/>
  <c r="G15" i="10"/>
  <c r="H14" i="10"/>
  <c r="Y13" i="10"/>
  <c r="Q13" i="10"/>
  <c r="O11" i="10"/>
  <c r="Q9" i="10"/>
  <c r="Z8" i="10"/>
  <c r="J8" i="10"/>
  <c r="I8" i="10"/>
  <c r="Q8" i="10"/>
  <c r="Y8" i="10"/>
  <c r="O9" i="10"/>
  <c r="W9" i="10"/>
  <c r="I12" i="10"/>
  <c r="Q12" i="10"/>
  <c r="Y12" i="10"/>
  <c r="G13" i="10"/>
  <c r="AA15" i="10"/>
  <c r="I16" i="10"/>
  <c r="Q16" i="10"/>
  <c r="Y16" i="10"/>
  <c r="O17" i="10"/>
  <c r="W17" i="10"/>
  <c r="I20" i="10"/>
  <c r="Q20" i="10"/>
  <c r="Y20" i="10"/>
  <c r="W21" i="10"/>
  <c r="BP33" i="1"/>
  <c r="X26" i="10"/>
  <c r="X31" i="5"/>
  <c r="X72" i="5" s="1"/>
  <c r="Z27" i="10"/>
  <c r="Z31" i="5"/>
  <c r="Z89" i="5" s="1"/>
  <c r="B27" i="10"/>
  <c r="B31" i="5"/>
  <c r="B77" i="5" s="1"/>
  <c r="BV13" i="1"/>
  <c r="BV27" i="1"/>
  <c r="BV10" i="1"/>
  <c r="BV15" i="1"/>
  <c r="BV11" i="1"/>
  <c r="BV16" i="1"/>
  <c r="BV23" i="1"/>
  <c r="BV31" i="1"/>
  <c r="BV21" i="1"/>
  <c r="BV14" i="1"/>
  <c r="BV32" i="1"/>
  <c r="BV20" i="1"/>
  <c r="BV9" i="1"/>
  <c r="BV28" i="1"/>
  <c r="BV19" i="1"/>
  <c r="BV22" i="1"/>
  <c r="BV17" i="1"/>
  <c r="BV18" i="1"/>
  <c r="BY22" i="1"/>
  <c r="BY18" i="1"/>
  <c r="BY14" i="1"/>
  <c r="BY13" i="1"/>
  <c r="BY10" i="1"/>
  <c r="BY12" i="1"/>
  <c r="BY20" i="1"/>
  <c r="BY32" i="1"/>
  <c r="BY24" i="1"/>
  <c r="BY19" i="1"/>
  <c r="BY21" i="1"/>
  <c r="BY17" i="1"/>
  <c r="BY9" i="1"/>
  <c r="BY28" i="1"/>
  <c r="BY23" i="1"/>
  <c r="BY11" i="1"/>
  <c r="BY16" i="1"/>
  <c r="H26" i="10"/>
  <c r="H31" i="5"/>
  <c r="H76" i="5" s="1"/>
  <c r="J27" i="10"/>
  <c r="J31" i="5"/>
  <c r="J85" i="5" s="1"/>
  <c r="CC33" i="1"/>
  <c r="BM33" i="1"/>
  <c r="S78" i="8"/>
  <c r="P26" i="10"/>
  <c r="P31" i="5"/>
  <c r="P83" i="5" s="1"/>
  <c r="R31" i="5"/>
  <c r="R91" i="5" s="1"/>
  <c r="BN27" i="1"/>
  <c r="BN32" i="1"/>
  <c r="BN11" i="1"/>
  <c r="BN12" i="1"/>
  <c r="BN21" i="1"/>
  <c r="BQ31" i="1"/>
  <c r="BQ23" i="1"/>
  <c r="BQ13" i="1"/>
  <c r="F18" i="10"/>
  <c r="AB18" i="5"/>
  <c r="AB22" i="5"/>
  <c r="F22" i="10"/>
  <c r="C20" i="10"/>
  <c r="AC20" i="8"/>
  <c r="AC18" i="8"/>
  <c r="AB15" i="8"/>
  <c r="AC14" i="8"/>
  <c r="AC12" i="8"/>
  <c r="AC10" i="8"/>
  <c r="F31" i="8"/>
  <c r="G31" i="8"/>
  <c r="C31" i="8"/>
  <c r="AC8" i="8"/>
  <c r="CJ10" i="1"/>
  <c r="G12" i="10"/>
  <c r="W12" i="10"/>
  <c r="G16" i="10"/>
  <c r="O16" i="10"/>
  <c r="W16" i="10"/>
  <c r="G20" i="10"/>
  <c r="W20" i="10"/>
  <c r="AC23" i="5"/>
  <c r="I23" i="10"/>
  <c r="G24" i="10"/>
  <c r="O24" i="10"/>
  <c r="W24" i="10"/>
  <c r="AB8" i="5"/>
  <c r="F8" i="10"/>
  <c r="CJ12" i="1"/>
  <c r="CD24" i="1"/>
  <c r="CD22" i="1"/>
  <c r="CD27" i="1"/>
  <c r="CD32" i="1"/>
  <c r="CG13" i="1"/>
  <c r="CG19" i="1"/>
  <c r="CG16" i="1"/>
  <c r="E18" i="10"/>
  <c r="AC21" i="5"/>
  <c r="Y31" i="8"/>
  <c r="U31" i="8"/>
  <c r="E31" i="8"/>
  <c r="E10" i="10"/>
  <c r="AB26" i="5"/>
  <c r="AC9" i="5"/>
  <c r="M10" i="10"/>
  <c r="C11" i="10"/>
  <c r="K11" i="10"/>
  <c r="S11" i="10"/>
  <c r="E14" i="10"/>
  <c r="M14" i="10"/>
  <c r="U14" i="10"/>
  <c r="C15" i="10"/>
  <c r="K15" i="10"/>
  <c r="S15" i="10"/>
  <c r="AC19" i="5"/>
  <c r="S19" i="10"/>
  <c r="AA19" i="10"/>
  <c r="K23" i="10"/>
  <c r="AA23" i="10"/>
  <c r="AC25" i="5"/>
  <c r="BL26" i="1"/>
  <c r="BL13" i="1"/>
  <c r="CE10" i="1"/>
  <c r="BO31" i="1"/>
  <c r="CE21" i="1"/>
  <c r="BW30" i="1"/>
  <c r="CE20" i="1"/>
  <c r="BW21" i="1"/>
  <c r="AC9" i="8"/>
  <c r="I9" i="10"/>
  <c r="Y9" i="10"/>
  <c r="G10" i="10"/>
  <c r="W10" i="10"/>
  <c r="M11" i="10"/>
  <c r="C16" i="10"/>
  <c r="K16" i="10"/>
  <c r="S16" i="10"/>
  <c r="AA16" i="10"/>
  <c r="Q17" i="10"/>
  <c r="E19" i="10"/>
  <c r="U19" i="10"/>
  <c r="BL15" i="1"/>
  <c r="CE22" i="1"/>
  <c r="BW13" i="1"/>
  <c r="BO9" i="1"/>
  <c r="BW12" i="1"/>
  <c r="AC33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1" i="11"/>
  <c r="C12" i="11"/>
  <c r="C26" i="11"/>
  <c r="C23" i="11"/>
  <c r="C35" i="11"/>
  <c r="C34" i="11"/>
  <c r="C14" i="11"/>
  <c r="C17" i="11"/>
  <c r="C13" i="11"/>
  <c r="C11" i="11"/>
  <c r="C8" i="11"/>
  <c r="C36" i="11" s="1"/>
  <c r="C31" i="11"/>
  <c r="C28" i="11"/>
  <c r="C10" i="11"/>
  <c r="X73" i="8"/>
  <c r="X94" i="8"/>
  <c r="X93" i="8"/>
  <c r="X75" i="8"/>
  <c r="S80" i="8"/>
  <c r="AC17" i="5"/>
  <c r="G17" i="10"/>
  <c r="T10" i="10"/>
  <c r="L10" i="10"/>
  <c r="D10" i="10"/>
  <c r="AB20" i="5"/>
  <c r="AC11" i="5"/>
  <c r="G22" i="10"/>
  <c r="O22" i="10"/>
  <c r="W22" i="10"/>
  <c r="AB16" i="5"/>
  <c r="AB28" i="5"/>
  <c r="AB30" i="5"/>
  <c r="G9" i="10"/>
  <c r="B31" i="8"/>
  <c r="B84" i="8" s="1"/>
  <c r="M21" i="10"/>
  <c r="O19" i="10"/>
  <c r="U13" i="10"/>
  <c r="E13" i="10"/>
  <c r="V12" i="10"/>
  <c r="N12" i="10"/>
  <c r="F12" i="10"/>
  <c r="W11" i="10"/>
  <c r="G11" i="10"/>
  <c r="X10" i="10"/>
  <c r="P10" i="10"/>
  <c r="H10" i="10"/>
  <c r="R8" i="10"/>
  <c r="AB24" i="5"/>
  <c r="AB60" i="8"/>
  <c r="AC15" i="5"/>
  <c r="B11" i="10"/>
  <c r="E24" i="10"/>
  <c r="V23" i="10"/>
  <c r="F23" i="10"/>
  <c r="AA22" i="10"/>
  <c r="S22" i="10"/>
  <c r="K22" i="10"/>
  <c r="C22" i="10"/>
  <c r="X21" i="10"/>
  <c r="H21" i="10"/>
  <c r="Z19" i="10"/>
  <c r="J19" i="10"/>
  <c r="L17" i="10"/>
  <c r="N15" i="10"/>
  <c r="P13" i="10"/>
  <c r="R11" i="10"/>
  <c r="T9" i="10"/>
  <c r="D9" i="10"/>
  <c r="M8" i="10"/>
  <c r="Z12" i="10"/>
  <c r="R12" i="10"/>
  <c r="J12" i="10"/>
  <c r="AB12" i="5"/>
  <c r="B12" i="10"/>
  <c r="AB14" i="5"/>
  <c r="C25" i="11"/>
  <c r="C24" i="11"/>
  <c r="C19" i="11"/>
  <c r="C27" i="11"/>
  <c r="C15" i="11"/>
  <c r="V17" i="10"/>
  <c r="N17" i="10"/>
  <c r="F17" i="10"/>
  <c r="X15" i="10"/>
  <c r="P15" i="10"/>
  <c r="H15" i="10"/>
  <c r="AA8" i="10"/>
  <c r="S8" i="10"/>
  <c r="K8" i="10"/>
  <c r="C8" i="10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73" i="8"/>
  <c r="B8" i="10"/>
  <c r="BJ22" i="1"/>
  <c r="BJ31" i="1"/>
  <c r="BJ13" i="1"/>
  <c r="BJ9" i="1"/>
  <c r="BJ25" i="1"/>
  <c r="BJ23" i="1"/>
  <c r="BJ14" i="1"/>
  <c r="BJ20" i="1"/>
  <c r="BJ15" i="1"/>
  <c r="BJ32" i="1"/>
  <c r="BJ21" i="1"/>
  <c r="BJ16" i="1"/>
  <c r="BJ27" i="1"/>
  <c r="BJ24" i="1"/>
  <c r="M84" i="8"/>
  <c r="M83" i="8"/>
  <c r="M81" i="8"/>
  <c r="M73" i="8"/>
  <c r="M75" i="8"/>
  <c r="M93" i="8"/>
  <c r="M92" i="8"/>
  <c r="M82" i="8"/>
  <c r="M78" i="8"/>
  <c r="M71" i="8"/>
  <c r="T72" i="8"/>
  <c r="T93" i="8"/>
  <c r="T83" i="8"/>
  <c r="T73" i="8"/>
  <c r="L76" i="8"/>
  <c r="S77" i="8"/>
  <c r="X82" i="8"/>
  <c r="X83" i="8"/>
  <c r="X84" i="8"/>
  <c r="CH122" i="1"/>
  <c r="CH106" i="1"/>
  <c r="CH117" i="1"/>
  <c r="CH107" i="1"/>
  <c r="CH116" i="1"/>
  <c r="CH121" i="1"/>
  <c r="CH113" i="1"/>
  <c r="CH115" i="1"/>
  <c r="CH125" i="1"/>
  <c r="CH103" i="1"/>
  <c r="CH112" i="1"/>
  <c r="CH102" i="1"/>
  <c r="CH119" i="1"/>
  <c r="CH118" i="1"/>
  <c r="CH120" i="1"/>
  <c r="CH123" i="1"/>
  <c r="CH110" i="1"/>
  <c r="CH111" i="1"/>
  <c r="CH108" i="1"/>
  <c r="CH114" i="1"/>
  <c r="CH105" i="1"/>
  <c r="BQ179" i="1"/>
  <c r="BQ176" i="1"/>
  <c r="BQ181" i="1"/>
  <c r="BQ167" i="1"/>
  <c r="BQ182" i="1"/>
  <c r="BQ164" i="1"/>
  <c r="BQ186" i="1"/>
  <c r="BQ166" i="1"/>
  <c r="BQ184" i="1"/>
  <c r="BQ170" i="1"/>
  <c r="BU185" i="1"/>
  <c r="BU171" i="1"/>
  <c r="BU187" i="1"/>
  <c r="BU177" i="1"/>
  <c r="BU182" i="1"/>
  <c r="BU164" i="1"/>
  <c r="BY177" i="1"/>
  <c r="BY186" i="1"/>
  <c r="BY168" i="1"/>
  <c r="BY178" i="1"/>
  <c r="BY183" i="1"/>
  <c r="BY165" i="1"/>
  <c r="BY170" i="1"/>
  <c r="BY182" i="1"/>
  <c r="CH186" i="1"/>
  <c r="CH167" i="1"/>
  <c r="CH185" i="1"/>
  <c r="CH181" i="1"/>
  <c r="CH187" i="1"/>
  <c r="CH183" i="1"/>
  <c r="CH171" i="1"/>
  <c r="CH165" i="1"/>
  <c r="CH176" i="1"/>
  <c r="CH174" i="1"/>
  <c r="CH177" i="1"/>
  <c r="CH169" i="1"/>
  <c r="CH164" i="1"/>
  <c r="CH180" i="1"/>
  <c r="CH178" i="1"/>
  <c r="CH175" i="1"/>
  <c r="CH173" i="1"/>
  <c r="BL228" i="1"/>
  <c r="BL244" i="1"/>
  <c r="BL247" i="1"/>
  <c r="BL231" i="1"/>
  <c r="BL238" i="1"/>
  <c r="BL249" i="1"/>
  <c r="BL233" i="1"/>
  <c r="BL236" i="1"/>
  <c r="BL239" i="1"/>
  <c r="BL246" i="1"/>
  <c r="BL230" i="1"/>
  <c r="BL241" i="1"/>
  <c r="BL232" i="1"/>
  <c r="BL242" i="1"/>
  <c r="BL237" i="1"/>
  <c r="BL240" i="1"/>
  <c r="BL243" i="1"/>
  <c r="BL234" i="1"/>
  <c r="BL229" i="1"/>
  <c r="BL248" i="1"/>
  <c r="BL235" i="1"/>
  <c r="BL226" i="1"/>
  <c r="BX217" i="1"/>
  <c r="BX203" i="1"/>
  <c r="BX212" i="1"/>
  <c r="BX207" i="1"/>
  <c r="BX211" i="1"/>
  <c r="BX210" i="1"/>
  <c r="BX201" i="1"/>
  <c r="BX205" i="1"/>
  <c r="BX196" i="1"/>
  <c r="BX202" i="1"/>
  <c r="BX216" i="1"/>
  <c r="BX206" i="1"/>
  <c r="BX197" i="1"/>
  <c r="BX215" i="1"/>
  <c r="BX200" i="1"/>
  <c r="BX214" i="1"/>
  <c r="BX209" i="1"/>
  <c r="BX195" i="1"/>
  <c r="BX204" i="1"/>
  <c r="BX199" i="1"/>
  <c r="BT216" i="1"/>
  <c r="BT213" i="1"/>
  <c r="BT201" i="1"/>
  <c r="BT215" i="1"/>
  <c r="BT205" i="1"/>
  <c r="BT196" i="1"/>
  <c r="BT202" i="1"/>
  <c r="BT197" i="1"/>
  <c r="BT206" i="1"/>
  <c r="BT210" i="1"/>
  <c r="BT214" i="1"/>
  <c r="BT207" i="1"/>
  <c r="BT195" i="1"/>
  <c r="BT217" i="1"/>
  <c r="BT212" i="1"/>
  <c r="BT218" i="1"/>
  <c r="BT199" i="1"/>
  <c r="BT200" i="1"/>
  <c r="BT208" i="1"/>
  <c r="BT198" i="1"/>
  <c r="BM199" i="1"/>
  <c r="BM204" i="1"/>
  <c r="BM210" i="1"/>
  <c r="BM200" i="1"/>
  <c r="BM212" i="1"/>
  <c r="BM216" i="1"/>
  <c r="BM197" i="1"/>
  <c r="BM206" i="1"/>
  <c r="BM211" i="1"/>
  <c r="BM196" i="1"/>
  <c r="BM217" i="1"/>
  <c r="BM203" i="1"/>
  <c r="BM215" i="1"/>
  <c r="BM209" i="1"/>
  <c r="BJ395" i="1"/>
  <c r="BJ385" i="1"/>
  <c r="BJ382" i="1"/>
  <c r="BJ403" i="1"/>
  <c r="BJ381" i="1"/>
  <c r="BJ399" i="1"/>
  <c r="BJ386" i="1"/>
  <c r="BJ396" i="1"/>
  <c r="BJ400" i="1"/>
  <c r="BJ383" i="1"/>
  <c r="BJ394" i="1"/>
  <c r="BJ404" i="1"/>
  <c r="BJ391" i="1"/>
  <c r="BJ384" i="1"/>
  <c r="BJ387" i="1"/>
  <c r="BJ402" i="1"/>
  <c r="BJ390" i="1"/>
  <c r="BJ393" i="1"/>
  <c r="BJ401" i="1"/>
  <c r="BN403" i="1"/>
  <c r="BN383" i="1"/>
  <c r="BN397" i="1"/>
  <c r="BN384" i="1"/>
  <c r="BN395" i="1"/>
  <c r="BN401" i="1"/>
  <c r="BN392" i="1"/>
  <c r="BN386" i="1"/>
  <c r="BN404" i="1"/>
  <c r="BN382" i="1"/>
  <c r="BN400" i="1"/>
  <c r="BN387" i="1"/>
  <c r="BN396" i="1"/>
  <c r="BN390" i="1"/>
  <c r="BN389" i="1"/>
  <c r="BN399" i="1"/>
  <c r="BN381" i="1"/>
  <c r="BN388" i="1"/>
  <c r="BN402" i="1"/>
  <c r="BR384" i="1"/>
  <c r="BR404" i="1"/>
  <c r="BR397" i="1"/>
  <c r="BR383" i="1"/>
  <c r="BR401" i="1"/>
  <c r="BR388" i="1"/>
  <c r="BR389" i="1"/>
  <c r="BR387" i="1"/>
  <c r="BR398" i="1"/>
  <c r="BR385" i="1"/>
  <c r="BR396" i="1"/>
  <c r="BR402" i="1"/>
  <c r="BR393" i="1"/>
  <c r="BR403" i="1"/>
  <c r="BR399" i="1"/>
  <c r="BR386" i="1"/>
  <c r="BR394" i="1"/>
  <c r="BR391" i="1"/>
  <c r="BR390" i="1"/>
  <c r="BR400" i="1"/>
  <c r="Y62" i="10"/>
  <c r="Q62" i="10"/>
  <c r="BR236" i="1"/>
  <c r="BR233" i="1"/>
  <c r="BR244" i="1"/>
  <c r="BR227" i="1"/>
  <c r="BR231" i="1"/>
  <c r="BT327" i="1"/>
  <c r="BT328" i="1"/>
  <c r="BX340" i="1"/>
  <c r="BX334" i="1"/>
  <c r="BX343" i="1" s="1"/>
  <c r="CB330" i="1"/>
  <c r="CB343" i="1" s="1"/>
  <c r="CB336" i="1"/>
  <c r="CF334" i="1"/>
  <c r="CF324" i="1"/>
  <c r="BJ373" i="1"/>
  <c r="BJ350" i="1"/>
  <c r="BJ360" i="1"/>
  <c r="BJ366" i="1"/>
  <c r="BJ362" i="1"/>
  <c r="BJ372" i="1"/>
  <c r="BJ359" i="1"/>
  <c r="BJ354" i="1"/>
  <c r="BJ358" i="1"/>
  <c r="BJ356" i="1"/>
  <c r="BJ351" i="1"/>
  <c r="BJ367" i="1"/>
  <c r="BN373" i="1"/>
  <c r="BN360" i="1"/>
  <c r="BN364" i="1"/>
  <c r="BN351" i="1"/>
  <c r="BN367" i="1"/>
  <c r="BN358" i="1"/>
  <c r="BN366" i="1"/>
  <c r="BN359" i="1"/>
  <c r="BR373" i="1"/>
  <c r="BR360" i="1"/>
  <c r="BR368" i="1"/>
  <c r="BR356" i="1"/>
  <c r="BR359" i="1"/>
  <c r="BR354" i="1"/>
  <c r="BR370" i="1"/>
  <c r="BR362" i="1"/>
  <c r="BR372" i="1"/>
  <c r="BR351" i="1"/>
  <c r="BR367" i="1"/>
  <c r="BV373" i="1"/>
  <c r="BV352" i="1"/>
  <c r="BV366" i="1"/>
  <c r="BV350" i="1"/>
  <c r="BV351" i="1"/>
  <c r="BV367" i="1"/>
  <c r="BV362" i="1"/>
  <c r="BV368" i="1"/>
  <c r="BV370" i="1"/>
  <c r="BV364" i="1"/>
  <c r="BV359" i="1"/>
  <c r="BZ373" i="1"/>
  <c r="BZ370" i="1"/>
  <c r="BZ360" i="1"/>
  <c r="BZ372" i="1"/>
  <c r="BZ359" i="1"/>
  <c r="BZ366" i="1"/>
  <c r="BZ368" i="1"/>
  <c r="BZ352" i="1"/>
  <c r="BZ356" i="1"/>
  <c r="BZ351" i="1"/>
  <c r="BZ367" i="1"/>
  <c r="CD373" i="1"/>
  <c r="CD352" i="1"/>
  <c r="CD370" i="1"/>
  <c r="CD354" i="1"/>
  <c r="CD364" i="1"/>
  <c r="CD351" i="1"/>
  <c r="CD367" i="1"/>
  <c r="CD358" i="1"/>
  <c r="CD350" i="1"/>
  <c r="CD359" i="1"/>
  <c r="CH373" i="1"/>
  <c r="CH352" i="1"/>
  <c r="CH356" i="1"/>
  <c r="CH359" i="1"/>
  <c r="CH353" i="1"/>
  <c r="CH369" i="1"/>
  <c r="CH350" i="1"/>
  <c r="CH366" i="1"/>
  <c r="CH358" i="1"/>
  <c r="CH372" i="1"/>
  <c r="CH351" i="1"/>
  <c r="CH367" i="1"/>
  <c r="BL435" i="1"/>
  <c r="BL422" i="1"/>
  <c r="BL419" i="1"/>
  <c r="BL416" i="1"/>
  <c r="BL425" i="1"/>
  <c r="BL429" i="1"/>
  <c r="BL414" i="1"/>
  <c r="BL430" i="1"/>
  <c r="BL427" i="1"/>
  <c r="BL417" i="1"/>
  <c r="BL421" i="1"/>
  <c r="BR234" i="1"/>
  <c r="BR247" i="1"/>
  <c r="CF323" i="1"/>
  <c r="CB331" i="1"/>
  <c r="BJ369" i="1"/>
  <c r="BJ353" i="1"/>
  <c r="BN357" i="1"/>
  <c r="BR361" i="1"/>
  <c r="BV365" i="1"/>
  <c r="BZ369" i="1"/>
  <c r="BZ353" i="1"/>
  <c r="CD357" i="1"/>
  <c r="CH357" i="1"/>
  <c r="BJ371" i="1"/>
  <c r="BN363" i="1"/>
  <c r="BR355" i="1"/>
  <c r="BZ371" i="1"/>
  <c r="CD363" i="1"/>
  <c r="CH355" i="1"/>
  <c r="BJ364" i="1"/>
  <c r="BV372" i="1"/>
  <c r="CD356" i="1"/>
  <c r="BL428" i="1"/>
  <c r="BL423" i="1"/>
  <c r="BL434" i="1"/>
  <c r="BJ352" i="1"/>
  <c r="BZ362" i="1"/>
  <c r="BJ368" i="1"/>
  <c r="BV354" i="1"/>
  <c r="CH360" i="1"/>
  <c r="CD362" i="1"/>
  <c r="CH370" i="1"/>
  <c r="BS184" i="1"/>
  <c r="BS173" i="1"/>
  <c r="BS167" i="1"/>
  <c r="BS180" i="1"/>
  <c r="BS185" i="1"/>
  <c r="BS176" i="1"/>
  <c r="BS177" i="1"/>
  <c r="BS168" i="1"/>
  <c r="BS166" i="1"/>
  <c r="BS174" i="1"/>
  <c r="BS171" i="1"/>
  <c r="BS186" i="1"/>
  <c r="BW185" i="1"/>
  <c r="BW174" i="1"/>
  <c r="BW182" i="1"/>
  <c r="BW172" i="1"/>
  <c r="BW180" i="1"/>
  <c r="BW168" i="1"/>
  <c r="BW171" i="1"/>
  <c r="BW173" i="1"/>
  <c r="BW166" i="1"/>
  <c r="BW186" i="1"/>
  <c r="BW177" i="1"/>
  <c r="BW176" i="1"/>
  <c r="CA186" i="1"/>
  <c r="CA164" i="1"/>
  <c r="CA172" i="1"/>
  <c r="CA187" i="1"/>
  <c r="CA178" i="1"/>
  <c r="CA184" i="1"/>
  <c r="CA175" i="1"/>
  <c r="CA180" i="1"/>
  <c r="CA165" i="1"/>
  <c r="CA182" i="1"/>
  <c r="CA169" i="1"/>
  <c r="CA179" i="1"/>
  <c r="CA170" i="1"/>
  <c r="BJ234" i="1"/>
  <c r="BJ242" i="1"/>
  <c r="BJ229" i="1"/>
  <c r="BJ226" i="1"/>
  <c r="BJ228" i="1"/>
  <c r="BJ233" i="1"/>
  <c r="BP236" i="1"/>
  <c r="BP239" i="1"/>
  <c r="BP246" i="1"/>
  <c r="BP230" i="1"/>
  <c r="BP241" i="1"/>
  <c r="BP248" i="1"/>
  <c r="BP247" i="1"/>
  <c r="BP231" i="1"/>
  <c r="BP238" i="1"/>
  <c r="BP249" i="1"/>
  <c r="BP233" i="1"/>
  <c r="BP228" i="1"/>
  <c r="BV203" i="1"/>
  <c r="BV207" i="1"/>
  <c r="BV197" i="1"/>
  <c r="BV212" i="1"/>
  <c r="BV215" i="1"/>
  <c r="BV201" i="1"/>
  <c r="BV214" i="1"/>
  <c r="BV199" i="1"/>
  <c r="BV213" i="1"/>
  <c r="BV205" i="1"/>
  <c r="BK206" i="1"/>
  <c r="BK212" i="1"/>
  <c r="BK209" i="1"/>
  <c r="BK201" i="1"/>
  <c r="BL399" i="1"/>
  <c r="BL383" i="1"/>
  <c r="BP400" i="1"/>
  <c r="BP384" i="1"/>
  <c r="BP398" i="1"/>
  <c r="BT397" i="1"/>
  <c r="BT399" i="1"/>
  <c r="AB62" i="8"/>
  <c r="BR226" i="1"/>
  <c r="BT322" i="1"/>
  <c r="BT336" i="1"/>
  <c r="CF322" i="1"/>
  <c r="BJ365" i="1"/>
  <c r="BN369" i="1"/>
  <c r="BN353" i="1"/>
  <c r="BR357" i="1"/>
  <c r="BV361" i="1"/>
  <c r="BZ365" i="1"/>
  <c r="CD369" i="1"/>
  <c r="CD353" i="1"/>
  <c r="BJ363" i="1"/>
  <c r="BN355" i="1"/>
  <c r="BV371" i="1"/>
  <c r="BZ363" i="1"/>
  <c r="CD355" i="1"/>
  <c r="BN372" i="1"/>
  <c r="BV356" i="1"/>
  <c r="CH364" i="1"/>
  <c r="BL413" i="1"/>
  <c r="BL415" i="1"/>
  <c r="BN354" i="1"/>
  <c r="CD366" i="1"/>
  <c r="BN370" i="1"/>
  <c r="BZ358" i="1"/>
  <c r="BN368" i="1"/>
  <c r="BR366" i="1"/>
  <c r="BJ370" i="1"/>
  <c r="BN362" i="1"/>
  <c r="BN243" i="1"/>
  <c r="BN242" i="1"/>
  <c r="BN228" i="1"/>
  <c r="BN235" i="1"/>
  <c r="BN244" i="1"/>
  <c r="BN239" i="1"/>
  <c r="BR341" i="1"/>
  <c r="BR324" i="1"/>
  <c r="BR342" i="1"/>
  <c r="BR340" i="1"/>
  <c r="BR321" i="1"/>
  <c r="BR336" i="1"/>
  <c r="BV342" i="1"/>
  <c r="BV322" i="1"/>
  <c r="BV331" i="1"/>
  <c r="BV334" i="1"/>
  <c r="BV320" i="1"/>
  <c r="BV323" i="1"/>
  <c r="BV335" i="1"/>
  <c r="BV338" i="1"/>
  <c r="BZ328" i="1"/>
  <c r="BZ319" i="1"/>
  <c r="BZ338" i="1"/>
  <c r="BZ340" i="1"/>
  <c r="BZ322" i="1"/>
  <c r="CD329" i="1"/>
  <c r="CD340" i="1"/>
  <c r="CD335" i="1"/>
  <c r="CD336" i="1"/>
  <c r="CD339" i="1"/>
  <c r="CD325" i="1"/>
  <c r="CD332" i="1"/>
  <c r="CD322" i="1"/>
  <c r="CH330" i="1"/>
  <c r="CH327" i="1"/>
  <c r="CH342" i="1"/>
  <c r="CH320" i="1"/>
  <c r="CH340" i="1"/>
  <c r="CH321" i="1"/>
  <c r="CH336" i="1"/>
  <c r="BL353" i="1"/>
  <c r="BL362" i="1"/>
  <c r="BL369" i="1"/>
  <c r="BL361" i="1"/>
  <c r="BL368" i="1"/>
  <c r="BL360" i="1"/>
  <c r="BL351" i="1"/>
  <c r="BP365" i="1"/>
  <c r="BP361" i="1"/>
  <c r="BP352" i="1"/>
  <c r="BP350" i="1"/>
  <c r="BP357" i="1"/>
  <c r="BP355" i="1"/>
  <c r="BP363" i="1"/>
  <c r="BP366" i="1"/>
  <c r="BP358" i="1"/>
  <c r="BT360" i="1"/>
  <c r="BT364" i="1"/>
  <c r="BT367" i="1"/>
  <c r="BT359" i="1"/>
  <c r="BT370" i="1"/>
  <c r="BT362" i="1"/>
  <c r="BT353" i="1"/>
  <c r="BX369" i="1"/>
  <c r="BX370" i="1"/>
  <c r="BX351" i="1"/>
  <c r="BX357" i="1"/>
  <c r="BX350" i="1"/>
  <c r="BX352" i="1"/>
  <c r="BX353" i="1"/>
  <c r="BX366" i="1"/>
  <c r="BX360" i="1"/>
  <c r="BX371" i="1"/>
  <c r="CB360" i="1"/>
  <c r="CB361" i="1"/>
  <c r="CB358" i="1"/>
  <c r="CB362" i="1"/>
  <c r="CB369" i="1"/>
  <c r="CB351" i="1"/>
  <c r="CB372" i="1"/>
  <c r="CB353" i="1"/>
  <c r="CB364" i="1"/>
  <c r="CB355" i="1"/>
  <c r="CB352" i="1"/>
  <c r="CB354" i="1"/>
  <c r="CF352" i="1"/>
  <c r="CF350" i="1"/>
  <c r="CF351" i="1"/>
  <c r="CF368" i="1"/>
  <c r="CF353" i="1"/>
  <c r="CF355" i="1"/>
  <c r="CF361" i="1"/>
  <c r="CF372" i="1"/>
  <c r="CF373" i="1"/>
  <c r="BJ433" i="1"/>
  <c r="BJ424" i="1"/>
  <c r="BJ417" i="1"/>
  <c r="BJ414" i="1"/>
  <c r="BJ427" i="1"/>
  <c r="BJ426" i="1"/>
  <c r="BJ412" i="1"/>
  <c r="BJ416" i="1"/>
  <c r="BJ432" i="1"/>
  <c r="BJ425" i="1"/>
  <c r="BJ419" i="1"/>
  <c r="BJ415" i="1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AB436" i="1"/>
  <c r="AB64" i="1"/>
  <c r="AB684" i="1"/>
  <c r="AC684" i="1"/>
  <c r="AB467" i="1"/>
  <c r="AB405" i="1"/>
  <c r="AB250" i="1"/>
  <c r="AC653" i="1"/>
  <c r="AB963" i="1"/>
  <c r="AB622" i="1"/>
  <c r="AB374" i="1"/>
  <c r="AB870" i="1"/>
  <c r="AB11" i="5"/>
  <c r="AB19" i="5"/>
  <c r="AB27" i="5"/>
  <c r="AB839" i="1"/>
  <c r="AC870" i="1"/>
  <c r="AB188" i="1"/>
  <c r="AB9" i="5"/>
  <c r="AB17" i="5"/>
  <c r="AB25" i="5"/>
  <c r="AC808" i="1"/>
  <c r="E32" i="11" s="1"/>
  <c r="AB529" i="1"/>
  <c r="AB653" i="1"/>
  <c r="AB7" i="5"/>
  <c r="AB15" i="5"/>
  <c r="AB23" i="5"/>
  <c r="AB777" i="1"/>
  <c r="C22" i="11"/>
  <c r="C33" i="11"/>
  <c r="C30" i="11"/>
  <c r="G30" i="11" s="1"/>
  <c r="C29" i="11"/>
  <c r="CG312" i="1" l="1"/>
  <c r="CG405" i="1"/>
  <c r="BO653" i="1"/>
  <c r="BR126" i="1"/>
  <c r="BN374" i="1"/>
  <c r="S85" i="8"/>
  <c r="BN157" i="1"/>
  <c r="CC281" i="1"/>
  <c r="CJ327" i="1"/>
  <c r="CJ325" i="1"/>
  <c r="CJ335" i="1"/>
  <c r="CJ342" i="1"/>
  <c r="D17" i="11"/>
  <c r="CK755" i="1"/>
  <c r="CK775" i="1"/>
  <c r="CK764" i="1"/>
  <c r="CK768" i="1"/>
  <c r="CK754" i="1"/>
  <c r="CK773" i="1"/>
  <c r="CK759" i="1"/>
  <c r="BZ281" i="1"/>
  <c r="BG911" i="1"/>
  <c r="D7" i="11"/>
  <c r="G7" i="11" s="1"/>
  <c r="CJ15" i="1"/>
  <c r="CJ33" i="1" s="1"/>
  <c r="CJ32" i="1"/>
  <c r="CJ26" i="1"/>
  <c r="CJ31" i="1"/>
  <c r="CJ18" i="1"/>
  <c r="CJ29" i="1"/>
  <c r="CJ25" i="1"/>
  <c r="CJ14" i="1"/>
  <c r="CJ22" i="1"/>
  <c r="CJ9" i="1"/>
  <c r="CJ13" i="1"/>
  <c r="CJ30" i="1"/>
  <c r="CJ27" i="1"/>
  <c r="CJ23" i="1"/>
  <c r="CJ11" i="1"/>
  <c r="CJ17" i="1"/>
  <c r="CJ19" i="1"/>
  <c r="CJ21" i="1"/>
  <c r="CB250" i="1"/>
  <c r="CJ16" i="1"/>
  <c r="BX808" i="1"/>
  <c r="BL653" i="1"/>
  <c r="BS653" i="1"/>
  <c r="R71" i="8"/>
  <c r="CF157" i="1"/>
  <c r="CD188" i="1"/>
  <c r="CJ324" i="1"/>
  <c r="CJ337" i="1"/>
  <c r="CJ338" i="1"/>
  <c r="CK767" i="1"/>
  <c r="CK770" i="1"/>
  <c r="CK776" i="1"/>
  <c r="CK769" i="1"/>
  <c r="CK766" i="1"/>
  <c r="BK188" i="1"/>
  <c r="BN467" i="1"/>
  <c r="BO281" i="1"/>
  <c r="BG942" i="1"/>
  <c r="CJ20" i="1"/>
  <c r="BF942" i="1"/>
  <c r="CJ24" i="1"/>
  <c r="BQ312" i="1"/>
  <c r="BR498" i="1"/>
  <c r="S84" i="8"/>
  <c r="S79" i="8"/>
  <c r="S92" i="8"/>
  <c r="S71" i="8"/>
  <c r="BP188" i="1"/>
  <c r="BN126" i="1"/>
  <c r="CF281" i="1"/>
  <c r="BY157" i="1"/>
  <c r="BV250" i="1"/>
  <c r="BU684" i="1"/>
  <c r="CC622" i="1"/>
  <c r="CJ320" i="1"/>
  <c r="CJ323" i="1"/>
  <c r="CJ329" i="1"/>
  <c r="CJ332" i="1"/>
  <c r="CJ341" i="1"/>
  <c r="BJ281" i="1"/>
  <c r="CK772" i="1"/>
  <c r="CK761" i="1"/>
  <c r="CK774" i="1"/>
  <c r="CK753" i="1"/>
  <c r="CK758" i="1"/>
  <c r="BX157" i="1"/>
  <c r="BX467" i="1"/>
  <c r="BF911" i="1"/>
  <c r="CJ28" i="1"/>
  <c r="T74" i="8"/>
  <c r="T81" i="8"/>
  <c r="T75" i="8"/>
  <c r="T80" i="8"/>
  <c r="V76" i="8"/>
  <c r="H88" i="8"/>
  <c r="CJ200" i="1"/>
  <c r="CJ216" i="1"/>
  <c r="CJ196" i="1"/>
  <c r="CJ205" i="1"/>
  <c r="CC932" i="1"/>
  <c r="BO901" i="1"/>
  <c r="BV808" i="1"/>
  <c r="BZ64" i="1"/>
  <c r="V89" i="8"/>
  <c r="V92" i="8"/>
  <c r="V91" i="8"/>
  <c r="BP653" i="1"/>
  <c r="BP746" i="1"/>
  <c r="BQ64" i="1"/>
  <c r="BX653" i="1"/>
  <c r="BZ777" i="1"/>
  <c r="BR777" i="1"/>
  <c r="BM591" i="1"/>
  <c r="CC591" i="1"/>
  <c r="T82" i="8"/>
  <c r="T89" i="8"/>
  <c r="T94" i="8"/>
  <c r="V73" i="8"/>
  <c r="H90" i="8"/>
  <c r="V79" i="8"/>
  <c r="T76" i="8"/>
  <c r="T92" i="8"/>
  <c r="BT653" i="1"/>
  <c r="CG95" i="1"/>
  <c r="CF808" i="1"/>
  <c r="BN777" i="1"/>
  <c r="CH622" i="1"/>
  <c r="BJ622" i="1"/>
  <c r="BX33" i="1"/>
  <c r="T87" i="8"/>
  <c r="T78" i="8"/>
  <c r="T90" i="8"/>
  <c r="V85" i="8"/>
  <c r="H72" i="8"/>
  <c r="BM64" i="1"/>
  <c r="CJ218" i="1"/>
  <c r="CJ198" i="1"/>
  <c r="CJ208" i="1"/>
  <c r="BS901" i="1"/>
  <c r="V82" i="8"/>
  <c r="CH405" i="1"/>
  <c r="BN684" i="1"/>
  <c r="BV95" i="1"/>
  <c r="BW529" i="1"/>
  <c r="CF746" i="1"/>
  <c r="BU591" i="1"/>
  <c r="CF560" i="1"/>
  <c r="CD498" i="1"/>
  <c r="CE963" i="1"/>
  <c r="CA963" i="1"/>
  <c r="BW963" i="1"/>
  <c r="BO963" i="1"/>
  <c r="BK963" i="1"/>
  <c r="BQ963" i="1"/>
  <c r="BX560" i="1"/>
  <c r="BU64" i="1"/>
  <c r="BT746" i="1"/>
  <c r="BN498" i="1"/>
  <c r="BU33" i="1"/>
  <c r="CB653" i="1"/>
  <c r="CF653" i="1"/>
  <c r="BP808" i="1"/>
  <c r="BV777" i="1"/>
  <c r="CB405" i="1"/>
  <c r="BM312" i="1"/>
  <c r="BU312" i="1"/>
  <c r="R75" i="8"/>
  <c r="CI901" i="1"/>
  <c r="BT777" i="1"/>
  <c r="BP777" i="1"/>
  <c r="R73" i="8"/>
  <c r="CC808" i="1"/>
  <c r="CD622" i="1"/>
  <c r="BS932" i="1"/>
  <c r="BZ684" i="1"/>
  <c r="BR622" i="1"/>
  <c r="BW901" i="1"/>
  <c r="G35" i="11"/>
  <c r="BY405" i="1"/>
  <c r="BL808" i="1"/>
  <c r="BT808" i="1"/>
  <c r="BJ498" i="1"/>
  <c r="R81" i="8"/>
  <c r="BN95" i="1"/>
  <c r="AC61" i="8"/>
  <c r="BK901" i="1"/>
  <c r="BV870" i="1"/>
  <c r="CD932" i="1"/>
  <c r="BW591" i="1"/>
  <c r="CH33" i="1"/>
  <c r="CA33" i="1"/>
  <c r="CH777" i="1"/>
  <c r="BW715" i="1"/>
  <c r="BT560" i="1"/>
  <c r="BS715" i="1"/>
  <c r="BL560" i="1"/>
  <c r="BM901" i="1"/>
  <c r="BJ777" i="1"/>
  <c r="BX746" i="1"/>
  <c r="BL746" i="1"/>
  <c r="CI715" i="1"/>
  <c r="CA715" i="1"/>
  <c r="BK715" i="1"/>
  <c r="CH684" i="1"/>
  <c r="CD684" i="1"/>
  <c r="BZ622" i="1"/>
  <c r="CI529" i="1"/>
  <c r="CH498" i="1"/>
  <c r="CA901" i="1"/>
  <c r="CE932" i="1"/>
  <c r="CI932" i="1"/>
  <c r="BZ498" i="1"/>
  <c r="CD777" i="1"/>
  <c r="BY591" i="1"/>
  <c r="R88" i="8"/>
  <c r="BW64" i="1"/>
  <c r="BQ932" i="1"/>
  <c r="CE901" i="1"/>
  <c r="CK831" i="1"/>
  <c r="E33" i="11"/>
  <c r="BX901" i="1"/>
  <c r="BZ715" i="1"/>
  <c r="BR932" i="1"/>
  <c r="BM529" i="1"/>
  <c r="CK771" i="1"/>
  <c r="E31" i="11"/>
  <c r="CB746" i="1"/>
  <c r="BY312" i="1"/>
  <c r="BV498" i="1"/>
  <c r="BW932" i="1"/>
  <c r="BO932" i="1"/>
  <c r="BK932" i="1"/>
  <c r="CG591" i="1"/>
  <c r="BT591" i="1"/>
  <c r="CB808" i="1"/>
  <c r="C87" i="9"/>
  <c r="S73" i="9"/>
  <c r="AA87" i="9"/>
  <c r="S76" i="9"/>
  <c r="Q73" i="8"/>
  <c r="N78" i="8"/>
  <c r="Q78" i="8"/>
  <c r="Q86" i="8"/>
  <c r="S75" i="8"/>
  <c r="S93" i="8"/>
  <c r="Q76" i="8"/>
  <c r="W93" i="8"/>
  <c r="R90" i="8"/>
  <c r="S86" i="8"/>
  <c r="S82" i="8"/>
  <c r="S91" i="8"/>
  <c r="Q83" i="8"/>
  <c r="Q92" i="8"/>
  <c r="N92" i="8"/>
  <c r="L72" i="8"/>
  <c r="Q75" i="8"/>
  <c r="O74" i="8"/>
  <c r="S76" i="8"/>
  <c r="L81" i="8"/>
  <c r="T88" i="8"/>
  <c r="T71" i="8"/>
  <c r="T85" i="8"/>
  <c r="T77" i="8"/>
  <c r="T84" i="8"/>
  <c r="W73" i="8"/>
  <c r="S72" i="8"/>
  <c r="S83" i="8"/>
  <c r="S89" i="8"/>
  <c r="H91" i="8"/>
  <c r="H74" i="8"/>
  <c r="AC62" i="8"/>
  <c r="V83" i="8"/>
  <c r="Q72" i="8"/>
  <c r="N74" i="8"/>
  <c r="V86" i="8"/>
  <c r="T86" i="8"/>
  <c r="N94" i="8"/>
  <c r="Q88" i="8"/>
  <c r="O90" i="8"/>
  <c r="I85" i="8"/>
  <c r="AC7" i="10"/>
  <c r="R93" i="8"/>
  <c r="R84" i="8"/>
  <c r="R91" i="8"/>
  <c r="R80" i="8"/>
  <c r="R87" i="8"/>
  <c r="R78" i="8"/>
  <c r="R86" i="8"/>
  <c r="R74" i="8"/>
  <c r="R77" i="8"/>
  <c r="R83" i="8"/>
  <c r="R89" i="8"/>
  <c r="R82" i="8"/>
  <c r="R85" i="8"/>
  <c r="R94" i="8"/>
  <c r="R72" i="8"/>
  <c r="R92" i="8"/>
  <c r="R79" i="8"/>
  <c r="M76" i="8"/>
  <c r="M74" i="8"/>
  <c r="M94" i="8"/>
  <c r="M89" i="8"/>
  <c r="M91" i="8"/>
  <c r="M80" i="8"/>
  <c r="M77" i="8"/>
  <c r="M86" i="8"/>
  <c r="M87" i="8"/>
  <c r="M88" i="8"/>
  <c r="M90" i="8"/>
  <c r="M79" i="8"/>
  <c r="M85" i="8"/>
  <c r="X91" i="8"/>
  <c r="X86" i="8"/>
  <c r="X79" i="8"/>
  <c r="X80" i="8"/>
  <c r="X85" i="8"/>
  <c r="X92" i="8"/>
  <c r="X90" i="8"/>
  <c r="X76" i="8"/>
  <c r="X89" i="8"/>
  <c r="X87" i="8"/>
  <c r="X71" i="8"/>
  <c r="X88" i="8"/>
  <c r="X77" i="8"/>
  <c r="X78" i="8"/>
  <c r="X74" i="8"/>
  <c r="Z90" i="8"/>
  <c r="Z94" i="8"/>
  <c r="Z72" i="8"/>
  <c r="Z74" i="8"/>
  <c r="AB30" i="10"/>
  <c r="Q89" i="8"/>
  <c r="Q87" i="8"/>
  <c r="I76" i="8"/>
  <c r="V75" i="8"/>
  <c r="Q85" i="8"/>
  <c r="V72" i="8"/>
  <c r="V94" i="8"/>
  <c r="Q94" i="8"/>
  <c r="V93" i="8"/>
  <c r="I82" i="8"/>
  <c r="I86" i="8"/>
  <c r="V71" i="8"/>
  <c r="Q84" i="8"/>
  <c r="Q91" i="8"/>
  <c r="Q90" i="8"/>
  <c r="O73" i="8"/>
  <c r="O71" i="8"/>
  <c r="S88" i="8"/>
  <c r="I92" i="8"/>
  <c r="Q71" i="8"/>
  <c r="Q79" i="8"/>
  <c r="S81" i="8"/>
  <c r="S90" i="8"/>
  <c r="J82" i="8"/>
  <c r="V87" i="8"/>
  <c r="V81" i="8"/>
  <c r="S74" i="8"/>
  <c r="S94" i="8"/>
  <c r="V74" i="8"/>
  <c r="Q93" i="8"/>
  <c r="V77" i="8"/>
  <c r="V90" i="8"/>
  <c r="I93" i="8"/>
  <c r="V78" i="8"/>
  <c r="Q82" i="8"/>
  <c r="Q80" i="8"/>
  <c r="O77" i="8"/>
  <c r="I73" i="8"/>
  <c r="CG963" i="1"/>
  <c r="CI963" i="1"/>
  <c r="BM963" i="1"/>
  <c r="CC963" i="1"/>
  <c r="BY963" i="1"/>
  <c r="BS963" i="1"/>
  <c r="BU963" i="1"/>
  <c r="BZ870" i="1"/>
  <c r="BR870" i="1"/>
  <c r="P81" i="8"/>
  <c r="W74" i="8"/>
  <c r="K74" i="8"/>
  <c r="Z71" i="8"/>
  <c r="H80" i="8"/>
  <c r="H73" i="8"/>
  <c r="H89" i="8"/>
  <c r="H94" i="8"/>
  <c r="H93" i="8"/>
  <c r="J85" i="8"/>
  <c r="CF901" i="1"/>
  <c r="J74" i="8"/>
  <c r="AA91" i="8"/>
  <c r="BU901" i="1"/>
  <c r="BQ901" i="1"/>
  <c r="W88" i="8"/>
  <c r="H77" i="8"/>
  <c r="H86" i="8"/>
  <c r="H84" i="8"/>
  <c r="H87" i="8"/>
  <c r="H85" i="8"/>
  <c r="BP901" i="1"/>
  <c r="J93" i="8"/>
  <c r="BL901" i="1"/>
  <c r="AA76" i="8"/>
  <c r="AA90" i="8"/>
  <c r="AA86" i="8"/>
  <c r="AB61" i="8"/>
  <c r="BY901" i="1"/>
  <c r="BT901" i="1"/>
  <c r="W90" i="8"/>
  <c r="P84" i="8"/>
  <c r="H81" i="8"/>
  <c r="H83" i="8"/>
  <c r="H75" i="8"/>
  <c r="H92" i="8"/>
  <c r="J87" i="8"/>
  <c r="CB901" i="1"/>
  <c r="P88" i="8"/>
  <c r="AA87" i="8"/>
  <c r="CC901" i="1"/>
  <c r="CJ901" i="1"/>
  <c r="BN932" i="1"/>
  <c r="S81" i="9"/>
  <c r="S80" i="9"/>
  <c r="S85" i="9"/>
  <c r="BU932" i="1"/>
  <c r="BV932" i="1"/>
  <c r="BZ932" i="1"/>
  <c r="CH932" i="1"/>
  <c r="S84" i="9"/>
  <c r="S78" i="9"/>
  <c r="S89" i="9"/>
  <c r="S94" i="9"/>
  <c r="BY932" i="1"/>
  <c r="BJ932" i="1"/>
  <c r="CA932" i="1"/>
  <c r="S72" i="9"/>
  <c r="S74" i="9"/>
  <c r="S82" i="9"/>
  <c r="S79" i="9"/>
  <c r="BM932" i="1"/>
  <c r="BV312" i="1"/>
  <c r="BK405" i="1"/>
  <c r="BJ839" i="1"/>
  <c r="CE715" i="1"/>
  <c r="BZ374" i="1"/>
  <c r="BV343" i="1"/>
  <c r="BP405" i="1"/>
  <c r="BK219" i="1"/>
  <c r="CF343" i="1"/>
  <c r="AC30" i="10"/>
  <c r="AC62" i="10" s="1"/>
  <c r="B76" i="9"/>
  <c r="W91" i="8"/>
  <c r="W71" i="8"/>
  <c r="W78" i="8"/>
  <c r="W85" i="8"/>
  <c r="W84" i="8"/>
  <c r="K82" i="8"/>
  <c r="Z81" i="8"/>
  <c r="J72" i="8"/>
  <c r="Z85" i="8"/>
  <c r="W76" i="8"/>
  <c r="CI64" i="1"/>
  <c r="S75" i="9"/>
  <c r="S93" i="9"/>
  <c r="S90" i="9"/>
  <c r="S91" i="9"/>
  <c r="S87" i="9"/>
  <c r="BJ64" i="1"/>
  <c r="CE219" i="1"/>
  <c r="CJ207" i="1"/>
  <c r="CB777" i="1"/>
  <c r="BX777" i="1"/>
  <c r="CI33" i="1"/>
  <c r="BJ467" i="1"/>
  <c r="CG281" i="1"/>
  <c r="J94" i="8"/>
  <c r="BQ498" i="1"/>
  <c r="J88" i="8"/>
  <c r="CG622" i="1"/>
  <c r="CI374" i="1"/>
  <c r="CA374" i="1"/>
  <c r="BW374" i="1"/>
  <c r="BO374" i="1"/>
  <c r="J84" i="8"/>
  <c r="BS870" i="1"/>
  <c r="J92" i="8"/>
  <c r="G17" i="11"/>
  <c r="AA88" i="8"/>
  <c r="Z91" i="8"/>
  <c r="AA78" i="8"/>
  <c r="AA72" i="8"/>
  <c r="Z89" i="8"/>
  <c r="AA93" i="8"/>
  <c r="J81" i="8"/>
  <c r="J80" i="8"/>
  <c r="BR281" i="1"/>
  <c r="CH467" i="1"/>
  <c r="CC529" i="1"/>
  <c r="BZ560" i="1"/>
  <c r="BM653" i="1"/>
  <c r="AA75" i="8"/>
  <c r="AA83" i="8"/>
  <c r="V88" i="8"/>
  <c r="CE777" i="1"/>
  <c r="CH839" i="1"/>
  <c r="CD839" i="1"/>
  <c r="BO250" i="1"/>
  <c r="BS529" i="1"/>
  <c r="CE529" i="1"/>
  <c r="BV684" i="1"/>
  <c r="BV622" i="1"/>
  <c r="BO529" i="1"/>
  <c r="CB467" i="1"/>
  <c r="BX374" i="1"/>
  <c r="BT374" i="1"/>
  <c r="BN250" i="1"/>
  <c r="BJ405" i="1"/>
  <c r="W80" i="8"/>
  <c r="W83" i="8"/>
  <c r="W94" i="8"/>
  <c r="W75" i="8"/>
  <c r="W79" i="8"/>
  <c r="K77" i="8"/>
  <c r="K81" i="8"/>
  <c r="J73" i="8"/>
  <c r="Z77" i="8"/>
  <c r="Z79" i="8"/>
  <c r="W77" i="8"/>
  <c r="CD126" i="1"/>
  <c r="BS219" i="1"/>
  <c r="CI219" i="1"/>
  <c r="BL777" i="1"/>
  <c r="CC312" i="1"/>
  <c r="CG467" i="1"/>
  <c r="BQ467" i="1"/>
  <c r="CB33" i="1"/>
  <c r="BS467" i="1"/>
  <c r="BJ312" i="1"/>
  <c r="J77" i="8"/>
  <c r="J71" i="8"/>
  <c r="CC684" i="1"/>
  <c r="J89" i="8"/>
  <c r="CC839" i="1"/>
  <c r="BM839" i="1"/>
  <c r="BQ622" i="1"/>
  <c r="J78" i="8"/>
  <c r="W92" i="8"/>
  <c r="BQ839" i="1"/>
  <c r="CK827" i="1"/>
  <c r="AA73" i="8"/>
  <c r="Z93" i="8"/>
  <c r="Z86" i="8"/>
  <c r="AA77" i="8"/>
  <c r="AA74" i="8"/>
  <c r="J83" i="8"/>
  <c r="BU281" i="1"/>
  <c r="CD281" i="1"/>
  <c r="BT281" i="1"/>
  <c r="CD343" i="1"/>
  <c r="CH560" i="1"/>
  <c r="Q77" i="8"/>
  <c r="Z84" i="8"/>
  <c r="Z88" i="8"/>
  <c r="BY808" i="1"/>
  <c r="BZ839" i="1"/>
  <c r="CI281" i="1"/>
  <c r="BO715" i="1"/>
  <c r="BR684" i="1"/>
  <c r="CA529" i="1"/>
  <c r="BK529" i="1"/>
  <c r="CB219" i="1"/>
  <c r="CB374" i="1"/>
  <c r="BT405" i="1"/>
  <c r="BL405" i="1"/>
  <c r="W82" i="8"/>
  <c r="W81" i="8"/>
  <c r="W89" i="8"/>
  <c r="W87" i="8"/>
  <c r="W72" i="8"/>
  <c r="K90" i="8"/>
  <c r="J86" i="8"/>
  <c r="Z75" i="8"/>
  <c r="Z83" i="8"/>
  <c r="BT64" i="1"/>
  <c r="S77" i="9"/>
  <c r="S92" i="9"/>
  <c r="S86" i="9"/>
  <c r="S88" i="9"/>
  <c r="CH64" i="1"/>
  <c r="BM95" i="1"/>
  <c r="BL126" i="1"/>
  <c r="CD870" i="1"/>
  <c r="CC467" i="1"/>
  <c r="BM374" i="1"/>
  <c r="BK33" i="1"/>
  <c r="BU405" i="1"/>
  <c r="CG157" i="1"/>
  <c r="BS250" i="1"/>
  <c r="BJ529" i="1"/>
  <c r="J76" i="8"/>
  <c r="BJ715" i="1"/>
  <c r="BN715" i="1"/>
  <c r="P85" i="8"/>
  <c r="J75" i="8"/>
  <c r="J91" i="8"/>
  <c r="AA94" i="8"/>
  <c r="Z92" i="8"/>
  <c r="AA84" i="8"/>
  <c r="BZ250" i="1"/>
  <c r="AA89" i="8"/>
  <c r="Z78" i="8"/>
  <c r="P92" i="8"/>
  <c r="CH281" i="1"/>
  <c r="BL281" i="1"/>
  <c r="CD312" i="1"/>
  <c r="BR312" i="1"/>
  <c r="BO343" i="1"/>
  <c r="BQ529" i="1"/>
  <c r="CI622" i="1"/>
  <c r="BQ653" i="1"/>
  <c r="BR746" i="1"/>
  <c r="BP560" i="1"/>
  <c r="CG250" i="1"/>
  <c r="BO870" i="1"/>
  <c r="CI870" i="1"/>
  <c r="CB870" i="1"/>
  <c r="B83" i="9"/>
  <c r="CH870" i="1"/>
  <c r="CE870" i="1"/>
  <c r="BW870" i="1"/>
  <c r="BK870" i="1"/>
  <c r="BX870" i="1"/>
  <c r="BP870" i="1"/>
  <c r="BL870" i="1"/>
  <c r="BJ870" i="1"/>
  <c r="BT870" i="1"/>
  <c r="CF870" i="1"/>
  <c r="CA870" i="1"/>
  <c r="CG839" i="1"/>
  <c r="BU839" i="1"/>
  <c r="BY839" i="1"/>
  <c r="BN839" i="1"/>
  <c r="BV839" i="1"/>
  <c r="BR839" i="1"/>
  <c r="CE808" i="1"/>
  <c r="BS808" i="1"/>
  <c r="BO808" i="1"/>
  <c r="BM808" i="1"/>
  <c r="BU808" i="1"/>
  <c r="BK808" i="1"/>
  <c r="CI808" i="1"/>
  <c r="CA808" i="1"/>
  <c r="CG808" i="1"/>
  <c r="BW808" i="1"/>
  <c r="BQ808" i="1"/>
  <c r="BM777" i="1"/>
  <c r="BK777" i="1"/>
  <c r="BQ777" i="1"/>
  <c r="BW777" i="1"/>
  <c r="CK777" i="1"/>
  <c r="BU777" i="1"/>
  <c r="CI777" i="1"/>
  <c r="BO777" i="1"/>
  <c r="CF777" i="1"/>
  <c r="CC777" i="1"/>
  <c r="CA777" i="1"/>
  <c r="BY777" i="1"/>
  <c r="CG777" i="1"/>
  <c r="BS777" i="1"/>
  <c r="BW746" i="1"/>
  <c r="CA746" i="1"/>
  <c r="BO746" i="1"/>
  <c r="CH746" i="1"/>
  <c r="CE746" i="1"/>
  <c r="CI746" i="1"/>
  <c r="CD746" i="1"/>
  <c r="BS746" i="1"/>
  <c r="BZ746" i="1"/>
  <c r="CK746" i="1"/>
  <c r="BV746" i="1"/>
  <c r="BJ746" i="1"/>
  <c r="BK746" i="1"/>
  <c r="BN746" i="1"/>
  <c r="BM684" i="1"/>
  <c r="L85" i="8"/>
  <c r="L75" i="8"/>
  <c r="L82" i="8"/>
  <c r="L80" i="8"/>
  <c r="L93" i="8"/>
  <c r="L88" i="8"/>
  <c r="P73" i="8"/>
  <c r="I74" i="8"/>
  <c r="I94" i="8"/>
  <c r="L73" i="8"/>
  <c r="K88" i="8"/>
  <c r="K79" i="8"/>
  <c r="K83" i="8"/>
  <c r="K72" i="8"/>
  <c r="K78" i="8"/>
  <c r="P72" i="8"/>
  <c r="P75" i="8"/>
  <c r="P86" i="8"/>
  <c r="I90" i="8"/>
  <c r="CG684" i="1"/>
  <c r="P94" i="8"/>
  <c r="N84" i="8"/>
  <c r="N82" i="8"/>
  <c r="BY684" i="1"/>
  <c r="P74" i="8"/>
  <c r="N79" i="8"/>
  <c r="N91" i="8"/>
  <c r="N73" i="8"/>
  <c r="I84" i="8"/>
  <c r="L79" i="8"/>
  <c r="L92" i="8"/>
  <c r="N87" i="8"/>
  <c r="P77" i="8"/>
  <c r="O84" i="8"/>
  <c r="O82" i="8"/>
  <c r="O81" i="8"/>
  <c r="O86" i="8"/>
  <c r="O93" i="8"/>
  <c r="P78" i="8"/>
  <c r="O83" i="8"/>
  <c r="L86" i="8"/>
  <c r="CF684" i="1"/>
  <c r="BL684" i="1"/>
  <c r="K91" i="8"/>
  <c r="K86" i="8"/>
  <c r="P87" i="8"/>
  <c r="I78" i="8"/>
  <c r="I71" i="8"/>
  <c r="L77" i="8"/>
  <c r="K87" i="8"/>
  <c r="K85" i="8"/>
  <c r="K73" i="8"/>
  <c r="K84" i="8"/>
  <c r="K89" i="8"/>
  <c r="K94" i="8"/>
  <c r="P80" i="8"/>
  <c r="I81" i="8"/>
  <c r="P83" i="8"/>
  <c r="N83" i="8"/>
  <c r="N90" i="8"/>
  <c r="N72" i="8"/>
  <c r="N77" i="8"/>
  <c r="I83" i="8"/>
  <c r="D74" i="8"/>
  <c r="L89" i="8"/>
  <c r="L87" i="8"/>
  <c r="N93" i="8"/>
  <c r="P79" i="8"/>
  <c r="O72" i="8"/>
  <c r="O88" i="8"/>
  <c r="O76" i="8"/>
  <c r="O85" i="8"/>
  <c r="O80" i="8"/>
  <c r="O79" i="8"/>
  <c r="O87" i="8"/>
  <c r="BQ684" i="1"/>
  <c r="N80" i="8"/>
  <c r="P82" i="8"/>
  <c r="P90" i="8"/>
  <c r="I80" i="8"/>
  <c r="I77" i="8"/>
  <c r="I79" i="8"/>
  <c r="BX684" i="1"/>
  <c r="P91" i="8"/>
  <c r="P89" i="8"/>
  <c r="I87" i="8"/>
  <c r="L84" i="8"/>
  <c r="L78" i="8"/>
  <c r="K92" i="8"/>
  <c r="K71" i="8"/>
  <c r="K76" i="8"/>
  <c r="K80" i="8"/>
  <c r="P93" i="8"/>
  <c r="I75" i="8"/>
  <c r="N89" i="8"/>
  <c r="N75" i="8"/>
  <c r="P71" i="8"/>
  <c r="N85" i="8"/>
  <c r="N88" i="8"/>
  <c r="I88" i="8"/>
  <c r="L71" i="8"/>
  <c r="I91" i="8"/>
  <c r="O75" i="8"/>
  <c r="L91" i="8"/>
  <c r="L94" i="8"/>
  <c r="N81" i="8"/>
  <c r="N86" i="8"/>
  <c r="O94" i="8"/>
  <c r="O78" i="8"/>
  <c r="O92" i="8"/>
  <c r="O89" i="8"/>
  <c r="L74" i="8"/>
  <c r="K75" i="8"/>
  <c r="L90" i="8"/>
  <c r="Z82" i="8"/>
  <c r="Z76" i="8"/>
  <c r="Z80" i="8"/>
  <c r="Z73" i="8"/>
  <c r="Z87" i="8"/>
  <c r="CB684" i="1"/>
  <c r="BP684" i="1"/>
  <c r="AA85" i="8"/>
  <c r="AA71" i="8"/>
  <c r="AA82" i="8"/>
  <c r="AA92" i="8"/>
  <c r="AA81" i="8"/>
  <c r="BT684" i="1"/>
  <c r="AA80" i="8"/>
  <c r="F84" i="9"/>
  <c r="BQ715" i="1"/>
  <c r="BV715" i="1"/>
  <c r="CD715" i="1"/>
  <c r="CG715" i="1"/>
  <c r="X92" i="9"/>
  <c r="BM715" i="1"/>
  <c r="BU715" i="1"/>
  <c r="BR715" i="1"/>
  <c r="P74" i="9"/>
  <c r="CH715" i="1"/>
  <c r="CC715" i="1"/>
  <c r="BY715" i="1"/>
  <c r="CC653" i="1"/>
  <c r="BY653" i="1"/>
  <c r="CG653" i="1"/>
  <c r="BU653" i="1"/>
  <c r="BY622" i="1"/>
  <c r="BM622" i="1"/>
  <c r="BU622" i="1"/>
  <c r="BS622" i="1"/>
  <c r="CE622" i="1"/>
  <c r="CA622" i="1"/>
  <c r="BK622" i="1"/>
  <c r="BW622" i="1"/>
  <c r="BO622" i="1"/>
  <c r="CE591" i="1"/>
  <c r="BS591" i="1"/>
  <c r="D25" i="11"/>
  <c r="CJ579" i="1"/>
  <c r="CJ590" i="1"/>
  <c r="CJ589" i="1"/>
  <c r="CJ571" i="1"/>
  <c r="CJ588" i="1"/>
  <c r="CJ568" i="1"/>
  <c r="CJ577" i="1"/>
  <c r="CJ573" i="1"/>
  <c r="CJ575" i="1"/>
  <c r="CJ581" i="1"/>
  <c r="CJ578" i="1"/>
  <c r="CJ586" i="1"/>
  <c r="CJ585" i="1"/>
  <c r="CJ569" i="1"/>
  <c r="CJ587" i="1"/>
  <c r="CJ570" i="1"/>
  <c r="CJ582" i="1"/>
  <c r="CJ584" i="1"/>
  <c r="CJ567" i="1"/>
  <c r="CJ583" i="1"/>
  <c r="CJ574" i="1"/>
  <c r="BO591" i="1"/>
  <c r="CI591" i="1"/>
  <c r="CJ576" i="1"/>
  <c r="M88" i="5"/>
  <c r="BK591" i="1"/>
  <c r="CA591" i="1"/>
  <c r="CJ580" i="1"/>
  <c r="BR560" i="1"/>
  <c r="BN560" i="1"/>
  <c r="BV560" i="1"/>
  <c r="BJ560" i="1"/>
  <c r="CD560" i="1"/>
  <c r="CH529" i="1"/>
  <c r="BR529" i="1"/>
  <c r="BN529" i="1"/>
  <c r="CG529" i="1"/>
  <c r="BY529" i="1"/>
  <c r="BU529" i="1"/>
  <c r="BZ529" i="1"/>
  <c r="CD529" i="1"/>
  <c r="BV529" i="1"/>
  <c r="BM498" i="1"/>
  <c r="F72" i="5"/>
  <c r="BP498" i="1"/>
  <c r="CB498" i="1"/>
  <c r="CG498" i="1"/>
  <c r="BY498" i="1"/>
  <c r="BL498" i="1"/>
  <c r="BX498" i="1"/>
  <c r="CF498" i="1"/>
  <c r="BU498" i="1"/>
  <c r="CC498" i="1"/>
  <c r="BT498" i="1"/>
  <c r="E77" i="5"/>
  <c r="BW467" i="1"/>
  <c r="BU467" i="1"/>
  <c r="E81" i="5"/>
  <c r="Y73" i="5"/>
  <c r="AB28" i="10"/>
  <c r="BO467" i="1"/>
  <c r="CI467" i="1"/>
  <c r="CA467" i="1"/>
  <c r="BR467" i="1"/>
  <c r="BZ467" i="1"/>
  <c r="Q86" i="5"/>
  <c r="W92" i="5"/>
  <c r="BX436" i="1"/>
  <c r="W80" i="5"/>
  <c r="Q88" i="5"/>
  <c r="W86" i="5"/>
  <c r="CB436" i="1"/>
  <c r="W83" i="5"/>
  <c r="Q89" i="5"/>
  <c r="AA74" i="5"/>
  <c r="Q73" i="5"/>
  <c r="Q92" i="5"/>
  <c r="W72" i="5"/>
  <c r="F84" i="5"/>
  <c r="F91" i="5"/>
  <c r="I78" i="5"/>
  <c r="O77" i="5"/>
  <c r="K81" i="5"/>
  <c r="O72" i="5"/>
  <c r="I90" i="5"/>
  <c r="CC436" i="1"/>
  <c r="U81" i="5"/>
  <c r="I86" i="5"/>
  <c r="I84" i="5"/>
  <c r="F87" i="5"/>
  <c r="U84" i="5"/>
  <c r="U77" i="5"/>
  <c r="O92" i="5"/>
  <c r="K87" i="5"/>
  <c r="K92" i="5"/>
  <c r="BP436" i="1"/>
  <c r="CG436" i="1"/>
  <c r="BY436" i="1"/>
  <c r="K83" i="5"/>
  <c r="I80" i="5"/>
  <c r="F78" i="5"/>
  <c r="U76" i="5"/>
  <c r="O79" i="5"/>
  <c r="O75" i="5"/>
  <c r="BL436" i="1"/>
  <c r="K80" i="5"/>
  <c r="I79" i="5"/>
  <c r="F77" i="5"/>
  <c r="U73" i="5"/>
  <c r="K79" i="5"/>
  <c r="O82" i="5"/>
  <c r="CA436" i="1"/>
  <c r="BW436" i="1"/>
  <c r="CD436" i="1"/>
  <c r="BQ436" i="1"/>
  <c r="CF436" i="1"/>
  <c r="BJ436" i="1"/>
  <c r="V87" i="5"/>
  <c r="V82" i="5"/>
  <c r="G78" i="5"/>
  <c r="CH436" i="1"/>
  <c r="BZ436" i="1"/>
  <c r="BR436" i="1"/>
  <c r="G91" i="5"/>
  <c r="M81" i="5"/>
  <c r="BM436" i="1"/>
  <c r="BT436" i="1"/>
  <c r="BU436" i="1"/>
  <c r="BK436" i="1"/>
  <c r="G89" i="5"/>
  <c r="M83" i="5"/>
  <c r="BN436" i="1"/>
  <c r="CF374" i="1"/>
  <c r="BP374" i="1"/>
  <c r="V89" i="5"/>
  <c r="G74" i="5"/>
  <c r="G76" i="5"/>
  <c r="M76" i="5"/>
  <c r="M89" i="5"/>
  <c r="V92" i="5"/>
  <c r="V80" i="5"/>
  <c r="M74" i="5"/>
  <c r="BL374" i="1"/>
  <c r="CD374" i="1"/>
  <c r="BR374" i="1"/>
  <c r="BJ374" i="1"/>
  <c r="G82" i="5"/>
  <c r="G75" i="5"/>
  <c r="G81" i="5"/>
  <c r="M86" i="5"/>
  <c r="M72" i="5"/>
  <c r="V74" i="5"/>
  <c r="M84" i="5"/>
  <c r="CE374" i="1"/>
  <c r="CH374" i="1"/>
  <c r="BV374" i="1"/>
  <c r="V83" i="5"/>
  <c r="G72" i="5"/>
  <c r="G73" i="5"/>
  <c r="M77" i="5"/>
  <c r="M73" i="5"/>
  <c r="V86" i="5"/>
  <c r="M85" i="5"/>
  <c r="BS374" i="1"/>
  <c r="BK374" i="1"/>
  <c r="BO405" i="1"/>
  <c r="BS405" i="1"/>
  <c r="BN405" i="1"/>
  <c r="AA81" i="5"/>
  <c r="BR405" i="1"/>
  <c r="AA91" i="5"/>
  <c r="BT343" i="1"/>
  <c r="CG343" i="1"/>
  <c r="CC343" i="1"/>
  <c r="BY343" i="1"/>
  <c r="BK343" i="1"/>
  <c r="CH343" i="1"/>
  <c r="E87" i="5"/>
  <c r="Y89" i="5"/>
  <c r="E80" i="5"/>
  <c r="Y72" i="5"/>
  <c r="Y82" i="5"/>
  <c r="BU343" i="1"/>
  <c r="BQ343" i="1"/>
  <c r="BN343" i="1"/>
  <c r="BJ343" i="1"/>
  <c r="BZ343" i="1"/>
  <c r="E83" i="5"/>
  <c r="E73" i="5"/>
  <c r="Y75" i="5"/>
  <c r="BR343" i="1"/>
  <c r="CJ333" i="1"/>
  <c r="CJ339" i="1"/>
  <c r="CJ336" i="1"/>
  <c r="CJ321" i="1"/>
  <c r="CJ334" i="1"/>
  <c r="E92" i="5"/>
  <c r="Y84" i="5"/>
  <c r="AA88" i="5"/>
  <c r="AA79" i="5"/>
  <c r="E86" i="5"/>
  <c r="E82" i="5"/>
  <c r="AA80" i="5"/>
  <c r="E84" i="5"/>
  <c r="Y76" i="5"/>
  <c r="Y77" i="5"/>
  <c r="Y78" i="5"/>
  <c r="Y91" i="5"/>
  <c r="E16" i="11"/>
  <c r="CK288" i="1"/>
  <c r="CK292" i="1"/>
  <c r="CK311" i="1"/>
  <c r="CK291" i="1"/>
  <c r="CK302" i="1"/>
  <c r="CK289" i="1"/>
  <c r="CK297" i="1"/>
  <c r="CK300" i="1"/>
  <c r="CK293" i="1"/>
  <c r="CK310" i="1"/>
  <c r="CK295" i="1"/>
  <c r="CK303" i="1"/>
  <c r="CK305" i="1"/>
  <c r="CK301" i="1"/>
  <c r="CK296" i="1"/>
  <c r="CK308" i="1"/>
  <c r="CK307" i="1"/>
  <c r="CK299" i="1"/>
  <c r="CK304" i="1"/>
  <c r="CK309" i="1"/>
  <c r="CH312" i="1"/>
  <c r="CK290" i="1"/>
  <c r="E88" i="5"/>
  <c r="Y92" i="5"/>
  <c r="AA86" i="5"/>
  <c r="AA75" i="5"/>
  <c r="E79" i="5"/>
  <c r="E76" i="5"/>
  <c r="E90" i="5"/>
  <c r="AA92" i="5"/>
  <c r="Y74" i="5"/>
  <c r="Y79" i="5"/>
  <c r="Y86" i="5"/>
  <c r="CK294" i="1"/>
  <c r="BN312" i="1"/>
  <c r="E75" i="5"/>
  <c r="E78" i="5"/>
  <c r="Y80" i="5"/>
  <c r="Y85" i="5"/>
  <c r="AA90" i="5"/>
  <c r="AA83" i="5"/>
  <c r="E74" i="5"/>
  <c r="E72" i="5"/>
  <c r="E89" i="5"/>
  <c r="E85" i="5"/>
  <c r="Y88" i="5"/>
  <c r="Y87" i="5"/>
  <c r="Y83" i="5"/>
  <c r="Y90" i="5"/>
  <c r="BZ312" i="1"/>
  <c r="CK306" i="1"/>
  <c r="CK298" i="1"/>
  <c r="K76" i="5"/>
  <c r="O91" i="5"/>
  <c r="B75" i="5"/>
  <c r="I88" i="5"/>
  <c r="I76" i="5"/>
  <c r="F83" i="5"/>
  <c r="X82" i="5"/>
  <c r="I92" i="5"/>
  <c r="U79" i="5"/>
  <c r="F88" i="5"/>
  <c r="K82" i="5"/>
  <c r="K89" i="5"/>
  <c r="O73" i="5"/>
  <c r="O74" i="5"/>
  <c r="BM281" i="1"/>
  <c r="BW281" i="1"/>
  <c r="BK281" i="1"/>
  <c r="B90" i="9"/>
  <c r="K73" i="5"/>
  <c r="O80" i="5"/>
  <c r="V73" i="5"/>
  <c r="U72" i="5"/>
  <c r="U74" i="5"/>
  <c r="G79" i="5"/>
  <c r="G80" i="5"/>
  <c r="G90" i="5"/>
  <c r="G85" i="5"/>
  <c r="M91" i="5"/>
  <c r="M82" i="5"/>
  <c r="M90" i="5"/>
  <c r="M80" i="5"/>
  <c r="I72" i="5"/>
  <c r="I87" i="5"/>
  <c r="I85" i="5"/>
  <c r="I77" i="5"/>
  <c r="F79" i="5"/>
  <c r="F75" i="5"/>
  <c r="F92" i="5"/>
  <c r="F89" i="5"/>
  <c r="F73" i="5"/>
  <c r="V72" i="5"/>
  <c r="S85" i="5"/>
  <c r="V81" i="5"/>
  <c r="U86" i="5"/>
  <c r="V77" i="5"/>
  <c r="V75" i="5"/>
  <c r="U83" i="5"/>
  <c r="U85" i="5"/>
  <c r="V90" i="5"/>
  <c r="O85" i="5"/>
  <c r="G86" i="5"/>
  <c r="P89" i="9"/>
  <c r="M75" i="5"/>
  <c r="K75" i="5"/>
  <c r="O86" i="5"/>
  <c r="Q73" i="9"/>
  <c r="K91" i="5"/>
  <c r="K84" i="5"/>
  <c r="K72" i="5"/>
  <c r="K85" i="5"/>
  <c r="O83" i="5"/>
  <c r="BY281" i="1"/>
  <c r="BQ281" i="1"/>
  <c r="K90" i="5"/>
  <c r="U91" i="5"/>
  <c r="I73" i="5"/>
  <c r="I81" i="5"/>
  <c r="F76" i="5"/>
  <c r="F82" i="5"/>
  <c r="F90" i="5"/>
  <c r="B88" i="5"/>
  <c r="U75" i="5"/>
  <c r="U88" i="5"/>
  <c r="U92" i="5"/>
  <c r="O76" i="5"/>
  <c r="P82" i="9"/>
  <c r="K77" i="5"/>
  <c r="B85" i="9"/>
  <c r="K74" i="5"/>
  <c r="O84" i="5"/>
  <c r="V91" i="5"/>
  <c r="U82" i="5"/>
  <c r="G77" i="5"/>
  <c r="G88" i="5"/>
  <c r="G83" i="5"/>
  <c r="G84" i="5"/>
  <c r="G92" i="5"/>
  <c r="M79" i="5"/>
  <c r="M92" i="5"/>
  <c r="M78" i="5"/>
  <c r="I74" i="5"/>
  <c r="I82" i="5"/>
  <c r="I89" i="5"/>
  <c r="I83" i="5"/>
  <c r="I75" i="5"/>
  <c r="F74" i="5"/>
  <c r="F86" i="5"/>
  <c r="F80" i="5"/>
  <c r="F81" i="5"/>
  <c r="V84" i="5"/>
  <c r="V88" i="5"/>
  <c r="V76" i="5"/>
  <c r="V78" i="5"/>
  <c r="D92" i="5"/>
  <c r="U80" i="5"/>
  <c r="U78" i="5"/>
  <c r="V79" i="5"/>
  <c r="O89" i="5"/>
  <c r="S78" i="5"/>
  <c r="U89" i="5"/>
  <c r="O87" i="5"/>
  <c r="AA79" i="9"/>
  <c r="O78" i="5"/>
  <c r="O88" i="5"/>
  <c r="U90" i="5"/>
  <c r="K86" i="5"/>
  <c r="K88" i="5"/>
  <c r="O81" i="5"/>
  <c r="BX281" i="1"/>
  <c r="BN281" i="1"/>
  <c r="BR250" i="1"/>
  <c r="W79" i="5"/>
  <c r="W74" i="5"/>
  <c r="Q91" i="5"/>
  <c r="Q77" i="5"/>
  <c r="Q81" i="5"/>
  <c r="Q80" i="5"/>
  <c r="Q83" i="5"/>
  <c r="C80" i="5"/>
  <c r="C81" i="5"/>
  <c r="T82" i="5"/>
  <c r="W76" i="5"/>
  <c r="W91" i="5"/>
  <c r="Q87" i="5"/>
  <c r="CF250" i="1"/>
  <c r="BT250" i="1"/>
  <c r="BP250" i="1"/>
  <c r="BM250" i="1"/>
  <c r="D86" i="8"/>
  <c r="D94" i="8"/>
  <c r="D85" i="8"/>
  <c r="D77" i="8"/>
  <c r="D83" i="8"/>
  <c r="D76" i="8"/>
  <c r="D92" i="8"/>
  <c r="D89" i="8"/>
  <c r="D79" i="8"/>
  <c r="D88" i="8"/>
  <c r="D93" i="8"/>
  <c r="D73" i="8"/>
  <c r="D71" i="8"/>
  <c r="D87" i="8"/>
  <c r="D80" i="8"/>
  <c r="D90" i="8"/>
  <c r="D72" i="8"/>
  <c r="D81" i="8"/>
  <c r="D75" i="8"/>
  <c r="D91" i="8"/>
  <c r="D84" i="8"/>
  <c r="W78" i="5"/>
  <c r="Q90" i="5"/>
  <c r="Q76" i="5"/>
  <c r="Q84" i="5"/>
  <c r="Q79" i="5"/>
  <c r="B77" i="8"/>
  <c r="D85" i="5"/>
  <c r="C82" i="5"/>
  <c r="D75" i="5"/>
  <c r="T86" i="5"/>
  <c r="W84" i="5"/>
  <c r="W77" i="5"/>
  <c r="W87" i="5"/>
  <c r="Q72" i="5"/>
  <c r="W81" i="5"/>
  <c r="BW250" i="1"/>
  <c r="BJ250" i="1"/>
  <c r="BL250" i="1"/>
  <c r="W75" i="5"/>
  <c r="Q82" i="5"/>
  <c r="Q74" i="5"/>
  <c r="Q75" i="5"/>
  <c r="Q78" i="5"/>
  <c r="B90" i="8"/>
  <c r="C79" i="5"/>
  <c r="D79" i="5"/>
  <c r="C90" i="5"/>
  <c r="W89" i="5"/>
  <c r="W73" i="5"/>
  <c r="W90" i="5"/>
  <c r="D77" i="5"/>
  <c r="W82" i="5"/>
  <c r="W85" i="5"/>
  <c r="CK230" i="1"/>
  <c r="CK234" i="1"/>
  <c r="CC250" i="1"/>
  <c r="CI250" i="1"/>
  <c r="D82" i="8"/>
  <c r="CK607" i="1"/>
  <c r="E26" i="11"/>
  <c r="CK602" i="1"/>
  <c r="CK618" i="1"/>
  <c r="CK599" i="1"/>
  <c r="CK615" i="1"/>
  <c r="CK621" i="1"/>
  <c r="CK603" i="1"/>
  <c r="CK612" i="1"/>
  <c r="CK619" i="1"/>
  <c r="CK598" i="1"/>
  <c r="CK616" i="1"/>
  <c r="CK610" i="1"/>
  <c r="CK611" i="1"/>
  <c r="CK614" i="1"/>
  <c r="CK600" i="1"/>
  <c r="CK606" i="1"/>
  <c r="CK604" i="1"/>
  <c r="CK620" i="1"/>
  <c r="CK608" i="1"/>
  <c r="BQ188" i="1"/>
  <c r="B72" i="9"/>
  <c r="AB31" i="8"/>
  <c r="AB91" i="8" s="1"/>
  <c r="C76" i="5"/>
  <c r="C77" i="5"/>
  <c r="BW33" i="1"/>
  <c r="J89" i="9"/>
  <c r="S87" i="5"/>
  <c r="Z88" i="9"/>
  <c r="Z72" i="9"/>
  <c r="BR188" i="1"/>
  <c r="CK170" i="1"/>
  <c r="CK179" i="1"/>
  <c r="CK187" i="1"/>
  <c r="CK173" i="1"/>
  <c r="CK166" i="1"/>
  <c r="CK169" i="1"/>
  <c r="BV126" i="1"/>
  <c r="CC126" i="1"/>
  <c r="E35" i="11"/>
  <c r="CK894" i="1"/>
  <c r="CK882" i="1"/>
  <c r="CK895" i="1"/>
  <c r="CK891" i="1"/>
  <c r="CK881" i="1"/>
  <c r="CK883" i="1"/>
  <c r="CK877" i="1"/>
  <c r="CK879" i="1"/>
  <c r="CK896" i="1"/>
  <c r="CK900" i="1"/>
  <c r="CK880" i="1"/>
  <c r="CK893" i="1"/>
  <c r="CK888" i="1"/>
  <c r="CK889" i="1"/>
  <c r="CK897" i="1"/>
  <c r="CK884" i="1"/>
  <c r="CK886" i="1"/>
  <c r="CK890" i="1"/>
  <c r="CK878" i="1"/>
  <c r="CK899" i="1"/>
  <c r="CK898" i="1"/>
  <c r="CK892" i="1"/>
  <c r="CK885" i="1"/>
  <c r="CK887" i="1"/>
  <c r="CK183" i="1"/>
  <c r="D29" i="11"/>
  <c r="G29" i="11" s="1"/>
  <c r="CJ697" i="1"/>
  <c r="CJ709" i="1"/>
  <c r="CJ702" i="1"/>
  <c r="CJ707" i="1"/>
  <c r="CJ696" i="1"/>
  <c r="CJ692" i="1"/>
  <c r="CJ713" i="1"/>
  <c r="CJ698" i="1"/>
  <c r="CJ694" i="1"/>
  <c r="CJ699" i="1"/>
  <c r="CJ700" i="1"/>
  <c r="CJ708" i="1"/>
  <c r="CJ693" i="1"/>
  <c r="CJ706" i="1"/>
  <c r="CJ701" i="1"/>
  <c r="CJ710" i="1"/>
  <c r="CJ703" i="1"/>
  <c r="CJ704" i="1"/>
  <c r="CJ695" i="1"/>
  <c r="CJ712" i="1"/>
  <c r="CJ705" i="1"/>
  <c r="CJ711" i="1"/>
  <c r="CJ691" i="1"/>
  <c r="CJ714" i="1"/>
  <c r="H78" i="8"/>
  <c r="H76" i="8"/>
  <c r="H82" i="8"/>
  <c r="H79" i="8"/>
  <c r="E37" i="11"/>
  <c r="CK949" i="1"/>
  <c r="CK955" i="1"/>
  <c r="CK962" i="1"/>
  <c r="CK960" i="1"/>
  <c r="CK959" i="1"/>
  <c r="CK940" i="1"/>
  <c r="CK942" i="1"/>
  <c r="CK952" i="1"/>
  <c r="CK956" i="1"/>
  <c r="CK957" i="1"/>
  <c r="CK946" i="1"/>
  <c r="CK950" i="1"/>
  <c r="CK944" i="1"/>
  <c r="CK958" i="1"/>
  <c r="CK948" i="1"/>
  <c r="CK941" i="1"/>
  <c r="CK961" i="1"/>
  <c r="CK953" i="1"/>
  <c r="CK951" i="1"/>
  <c r="CK945" i="1"/>
  <c r="CK954" i="1"/>
  <c r="CK947" i="1"/>
  <c r="CK939" i="1"/>
  <c r="CK943" i="1"/>
  <c r="D32" i="11"/>
  <c r="G32" i="11" s="1"/>
  <c r="CJ798" i="1"/>
  <c r="CJ803" i="1"/>
  <c r="CJ788" i="1"/>
  <c r="CJ800" i="1"/>
  <c r="CJ792" i="1"/>
  <c r="CJ799" i="1"/>
  <c r="CJ784" i="1"/>
  <c r="CJ797" i="1"/>
  <c r="CJ791" i="1"/>
  <c r="CJ806" i="1"/>
  <c r="CJ805" i="1"/>
  <c r="CJ793" i="1"/>
  <c r="CJ790" i="1"/>
  <c r="CJ795" i="1"/>
  <c r="CJ796" i="1"/>
  <c r="CJ787" i="1"/>
  <c r="CJ801" i="1"/>
  <c r="CJ804" i="1"/>
  <c r="CJ786" i="1"/>
  <c r="CJ785" i="1"/>
  <c r="CJ789" i="1"/>
  <c r="CJ807" i="1"/>
  <c r="CJ794" i="1"/>
  <c r="CJ802" i="1"/>
  <c r="E25" i="11"/>
  <c r="CK580" i="1"/>
  <c r="CK584" i="1"/>
  <c r="CK577" i="1"/>
  <c r="CK568" i="1"/>
  <c r="CK576" i="1"/>
  <c r="CK569" i="1"/>
  <c r="CK574" i="1"/>
  <c r="CK578" i="1"/>
  <c r="CK586" i="1"/>
  <c r="CK572" i="1"/>
  <c r="CK570" i="1"/>
  <c r="CK581" i="1"/>
  <c r="CK573" i="1"/>
  <c r="CK582" i="1"/>
  <c r="CK588" i="1"/>
  <c r="CK587" i="1"/>
  <c r="CK585" i="1"/>
  <c r="CK589" i="1"/>
  <c r="CK571" i="1"/>
  <c r="CK590" i="1"/>
  <c r="CK609" i="1"/>
  <c r="CK579" i="1"/>
  <c r="D24" i="11"/>
  <c r="G24" i="11" s="1"/>
  <c r="CJ552" i="1"/>
  <c r="CJ551" i="1"/>
  <c r="CJ549" i="1"/>
  <c r="CJ540" i="1"/>
  <c r="CJ555" i="1"/>
  <c r="CJ543" i="1"/>
  <c r="CJ546" i="1"/>
  <c r="CJ558" i="1"/>
  <c r="CJ547" i="1"/>
  <c r="CJ557" i="1"/>
  <c r="CJ536" i="1"/>
  <c r="CJ550" i="1"/>
  <c r="CJ548" i="1"/>
  <c r="CJ541" i="1"/>
  <c r="CJ556" i="1"/>
  <c r="CJ539" i="1"/>
  <c r="CJ559" i="1"/>
  <c r="CJ545" i="1"/>
  <c r="CJ542" i="1"/>
  <c r="CJ553" i="1"/>
  <c r="CJ538" i="1"/>
  <c r="CJ537" i="1"/>
  <c r="CJ544" i="1"/>
  <c r="CJ554" i="1"/>
  <c r="C61" i="10"/>
  <c r="AC29" i="10"/>
  <c r="AC61" i="10" s="1"/>
  <c r="E19" i="11"/>
  <c r="CK383" i="1"/>
  <c r="CK403" i="1"/>
  <c r="CK404" i="1"/>
  <c r="CK402" i="1"/>
  <c r="CK386" i="1"/>
  <c r="CK387" i="1"/>
  <c r="CK384" i="1"/>
  <c r="CK393" i="1"/>
  <c r="CK397" i="1"/>
  <c r="CK390" i="1"/>
  <c r="CK392" i="1"/>
  <c r="CK381" i="1"/>
  <c r="CK395" i="1"/>
  <c r="CK391" i="1"/>
  <c r="CK398" i="1"/>
  <c r="CK389" i="1"/>
  <c r="CK401" i="1"/>
  <c r="CK396" i="1"/>
  <c r="CK385" i="1"/>
  <c r="CK394" i="1"/>
  <c r="CK388" i="1"/>
  <c r="CK399" i="1"/>
  <c r="CK400" i="1"/>
  <c r="CK382" i="1"/>
  <c r="BY188" i="1"/>
  <c r="B80" i="9"/>
  <c r="M91" i="9"/>
  <c r="H79" i="5"/>
  <c r="C86" i="5"/>
  <c r="C84" i="5"/>
  <c r="S77" i="5"/>
  <c r="C75" i="5"/>
  <c r="B78" i="9"/>
  <c r="B91" i="9"/>
  <c r="B79" i="9"/>
  <c r="M73" i="9"/>
  <c r="AA89" i="5"/>
  <c r="AA77" i="5"/>
  <c r="AA76" i="5"/>
  <c r="AA85" i="5"/>
  <c r="B88" i="8"/>
  <c r="B85" i="5"/>
  <c r="C85" i="5"/>
  <c r="C88" i="5"/>
  <c r="C91" i="5"/>
  <c r="AC31" i="8"/>
  <c r="AC81" i="8" s="1"/>
  <c r="BN33" i="1"/>
  <c r="C83" i="5"/>
  <c r="X85" i="9"/>
  <c r="CA64" i="1"/>
  <c r="BX64" i="1"/>
  <c r="X72" i="9"/>
  <c r="R76" i="9"/>
  <c r="K87" i="9"/>
  <c r="BO95" i="1"/>
  <c r="G10" i="11"/>
  <c r="BV157" i="1"/>
  <c r="BL188" i="1"/>
  <c r="CC188" i="1"/>
  <c r="CK175" i="1"/>
  <c r="CK180" i="1"/>
  <c r="CK186" i="1"/>
  <c r="CK165" i="1"/>
  <c r="CK172" i="1"/>
  <c r="BW219" i="1"/>
  <c r="CA219" i="1"/>
  <c r="E36" i="11"/>
  <c r="CK918" i="1"/>
  <c r="CK914" i="1"/>
  <c r="CK917" i="1"/>
  <c r="CK909" i="1"/>
  <c r="CK916" i="1"/>
  <c r="CK929" i="1"/>
  <c r="CK908" i="1"/>
  <c r="CK927" i="1"/>
  <c r="CK926" i="1"/>
  <c r="CK911" i="1"/>
  <c r="CK921" i="1"/>
  <c r="CK925" i="1"/>
  <c r="CK928" i="1"/>
  <c r="CK924" i="1"/>
  <c r="CK919" i="1"/>
  <c r="CK931" i="1"/>
  <c r="CK922" i="1"/>
  <c r="CK923" i="1"/>
  <c r="CK910" i="1"/>
  <c r="CK913" i="1"/>
  <c r="CK930" i="1"/>
  <c r="CK915" i="1"/>
  <c r="CK912" i="1"/>
  <c r="CK920" i="1"/>
  <c r="E20" i="11"/>
  <c r="CK425" i="1"/>
  <c r="CK418" i="1"/>
  <c r="CK433" i="1"/>
  <c r="CK412" i="1"/>
  <c r="CK427" i="1"/>
  <c r="CK420" i="1"/>
  <c r="CK422" i="1"/>
  <c r="CK416" i="1"/>
  <c r="CK423" i="1"/>
  <c r="CK434" i="1"/>
  <c r="CK415" i="1"/>
  <c r="CK429" i="1"/>
  <c r="CK431" i="1"/>
  <c r="CK424" i="1"/>
  <c r="CK426" i="1"/>
  <c r="CK417" i="1"/>
  <c r="CK432" i="1"/>
  <c r="CK435" i="1"/>
  <c r="CK414" i="1"/>
  <c r="CK413" i="1"/>
  <c r="CK419" i="1"/>
  <c r="CK430" i="1"/>
  <c r="CK428" i="1"/>
  <c r="D36" i="11"/>
  <c r="G36" i="11" s="1"/>
  <c r="CJ919" i="1"/>
  <c r="CJ916" i="1"/>
  <c r="CJ930" i="1"/>
  <c r="CJ931" i="1"/>
  <c r="CJ922" i="1"/>
  <c r="CJ918" i="1"/>
  <c r="CJ913" i="1"/>
  <c r="CJ914" i="1"/>
  <c r="CJ908" i="1"/>
  <c r="CJ926" i="1"/>
  <c r="CJ924" i="1"/>
  <c r="CJ917" i="1"/>
  <c r="CJ928" i="1"/>
  <c r="CJ923" i="1"/>
  <c r="CJ927" i="1"/>
  <c r="CJ921" i="1"/>
  <c r="CJ910" i="1"/>
  <c r="CJ909" i="1"/>
  <c r="CJ925" i="1"/>
  <c r="CJ915" i="1"/>
  <c r="CJ911" i="1"/>
  <c r="CJ912" i="1"/>
  <c r="CJ929" i="1"/>
  <c r="CJ920" i="1"/>
  <c r="D22" i="11"/>
  <c r="G22" i="11" s="1"/>
  <c r="CJ476" i="1"/>
  <c r="CJ489" i="1"/>
  <c r="CJ491" i="1"/>
  <c r="CJ496" i="1"/>
  <c r="CJ490" i="1"/>
  <c r="CJ493" i="1"/>
  <c r="CJ480" i="1"/>
  <c r="CJ485" i="1"/>
  <c r="CJ479" i="1"/>
  <c r="CJ482" i="1"/>
  <c r="CJ497" i="1"/>
  <c r="CJ487" i="1"/>
  <c r="CJ495" i="1"/>
  <c r="CJ483" i="1"/>
  <c r="CJ475" i="1"/>
  <c r="CJ484" i="1"/>
  <c r="CJ494" i="1"/>
  <c r="CJ474" i="1"/>
  <c r="CJ492" i="1"/>
  <c r="CJ486" i="1"/>
  <c r="CJ488" i="1"/>
  <c r="CJ481" i="1"/>
  <c r="CJ477" i="1"/>
  <c r="CJ478" i="1"/>
  <c r="D16" i="11"/>
  <c r="G16" i="11" s="1"/>
  <c r="CJ298" i="1"/>
  <c r="CJ292" i="1"/>
  <c r="CJ294" i="1"/>
  <c r="CJ305" i="1"/>
  <c r="CJ311" i="1"/>
  <c r="CJ309" i="1"/>
  <c r="CJ304" i="1"/>
  <c r="CJ297" i="1"/>
  <c r="CJ302" i="1"/>
  <c r="CJ306" i="1"/>
  <c r="CJ291" i="1"/>
  <c r="CJ293" i="1"/>
  <c r="CJ310" i="1"/>
  <c r="CJ288" i="1"/>
  <c r="CJ296" i="1"/>
  <c r="CJ295" i="1"/>
  <c r="CJ289" i="1"/>
  <c r="CJ300" i="1"/>
  <c r="CJ303" i="1"/>
  <c r="CJ290" i="1"/>
  <c r="CJ308" i="1"/>
  <c r="CJ301" i="1"/>
  <c r="CJ307" i="1"/>
  <c r="CJ299" i="1"/>
  <c r="CK421" i="1"/>
  <c r="CK818" i="1"/>
  <c r="CK820" i="1"/>
  <c r="CK829" i="1"/>
  <c r="CK821" i="1"/>
  <c r="CK824" i="1"/>
  <c r="CK825" i="1"/>
  <c r="CK830" i="1"/>
  <c r="CK815" i="1"/>
  <c r="CK838" i="1"/>
  <c r="CK826" i="1"/>
  <c r="CK817" i="1"/>
  <c r="CK816" i="1"/>
  <c r="CK828" i="1"/>
  <c r="CK822" i="1"/>
  <c r="CK832" i="1"/>
  <c r="CK833" i="1"/>
  <c r="CK836" i="1"/>
  <c r="CK834" i="1"/>
  <c r="CK837" i="1"/>
  <c r="CK819" i="1"/>
  <c r="CK835" i="1"/>
  <c r="CK613" i="1"/>
  <c r="CK583" i="1"/>
  <c r="CK605" i="1"/>
  <c r="B75" i="9"/>
  <c r="S83" i="5"/>
  <c r="BV219" i="1"/>
  <c r="B86" i="9"/>
  <c r="B94" i="9"/>
  <c r="B71" i="9"/>
  <c r="M71" i="9"/>
  <c r="L87" i="5"/>
  <c r="AA73" i="5"/>
  <c r="AA72" i="5"/>
  <c r="AA78" i="5"/>
  <c r="AA82" i="5"/>
  <c r="AA87" i="5"/>
  <c r="B79" i="5"/>
  <c r="B91" i="5"/>
  <c r="B83" i="8"/>
  <c r="X92" i="5"/>
  <c r="C92" i="5"/>
  <c r="S75" i="5"/>
  <c r="C78" i="5"/>
  <c r="C73" i="5"/>
  <c r="C72" i="5"/>
  <c r="C89" i="5"/>
  <c r="BL33" i="1"/>
  <c r="CG33" i="1"/>
  <c r="CD33" i="1"/>
  <c r="S84" i="5"/>
  <c r="C87" i="5"/>
  <c r="X78" i="9"/>
  <c r="Q85" i="9"/>
  <c r="BW126" i="1"/>
  <c r="BM188" i="1"/>
  <c r="CK177" i="1"/>
  <c r="CK182" i="1"/>
  <c r="CK178" i="1"/>
  <c r="CK168" i="1"/>
  <c r="CK176" i="1"/>
  <c r="BL219" i="1"/>
  <c r="G13" i="11"/>
  <c r="BM126" i="1"/>
  <c r="CJ210" i="1"/>
  <c r="CJ217" i="1"/>
  <c r="CJ209" i="1"/>
  <c r="CJ203" i="1"/>
  <c r="CJ215" i="1"/>
  <c r="CJ213" i="1"/>
  <c r="CJ214" i="1"/>
  <c r="E23" i="11"/>
  <c r="CK514" i="1"/>
  <c r="CK507" i="1"/>
  <c r="CK525" i="1"/>
  <c r="CK512" i="1"/>
  <c r="CK511" i="1"/>
  <c r="CK513" i="1"/>
  <c r="CK515" i="1"/>
  <c r="CK521" i="1"/>
  <c r="CK516" i="1"/>
  <c r="CK509" i="1"/>
  <c r="CK528" i="1"/>
  <c r="CK506" i="1"/>
  <c r="CK520" i="1"/>
  <c r="CK518" i="1"/>
  <c r="CK522" i="1"/>
  <c r="CK519" i="1"/>
  <c r="CK526" i="1"/>
  <c r="CK510" i="1"/>
  <c r="CK524" i="1"/>
  <c r="CK505" i="1"/>
  <c r="CK527" i="1"/>
  <c r="CK523" i="1"/>
  <c r="CK517" i="1"/>
  <c r="CK508" i="1"/>
  <c r="CJ199" i="1"/>
  <c r="E24" i="11"/>
  <c r="CK558" i="1"/>
  <c r="CK559" i="1"/>
  <c r="CK550" i="1"/>
  <c r="CK557" i="1"/>
  <c r="CK542" i="1"/>
  <c r="CK551" i="1"/>
  <c r="CK539" i="1"/>
  <c r="CK556" i="1"/>
  <c r="CK548" i="1"/>
  <c r="CK549" i="1"/>
  <c r="CK541" i="1"/>
  <c r="CK546" i="1"/>
  <c r="CK536" i="1"/>
  <c r="CK544" i="1"/>
  <c r="CK554" i="1"/>
  <c r="CK543" i="1"/>
  <c r="CK538" i="1"/>
  <c r="CK537" i="1"/>
  <c r="CK555" i="1"/>
  <c r="CK553" i="1"/>
  <c r="CK547" i="1"/>
  <c r="CK545" i="1"/>
  <c r="CK552" i="1"/>
  <c r="CK540" i="1"/>
  <c r="AB7" i="10"/>
  <c r="AC28" i="10"/>
  <c r="E22" i="11"/>
  <c r="CK479" i="1"/>
  <c r="CK488" i="1"/>
  <c r="CK476" i="1"/>
  <c r="CK497" i="1"/>
  <c r="CK474" i="1"/>
  <c r="CK494" i="1"/>
  <c r="CK492" i="1"/>
  <c r="CK496" i="1"/>
  <c r="CK493" i="1"/>
  <c r="CK477" i="1"/>
  <c r="CK490" i="1"/>
  <c r="CK480" i="1"/>
  <c r="CK486" i="1"/>
  <c r="CK478" i="1"/>
  <c r="CK495" i="1"/>
  <c r="CK484" i="1"/>
  <c r="CK482" i="1"/>
  <c r="CK487" i="1"/>
  <c r="CK475" i="1"/>
  <c r="CK483" i="1"/>
  <c r="CK491" i="1"/>
  <c r="CK485" i="1"/>
  <c r="F61" i="10"/>
  <c r="AB29" i="10"/>
  <c r="CK567" i="1"/>
  <c r="E14" i="11"/>
  <c r="CK235" i="1"/>
  <c r="CK245" i="1"/>
  <c r="CK236" i="1"/>
  <c r="CK248" i="1"/>
  <c r="CK233" i="1"/>
  <c r="CK241" i="1"/>
  <c r="CK243" i="1"/>
  <c r="CK237" i="1"/>
  <c r="CK247" i="1"/>
  <c r="CK232" i="1"/>
  <c r="CK249" i="1"/>
  <c r="CK244" i="1"/>
  <c r="CK227" i="1"/>
  <c r="CK240" i="1"/>
  <c r="CK228" i="1"/>
  <c r="CK238" i="1"/>
  <c r="CK239" i="1"/>
  <c r="CK231" i="1"/>
  <c r="CK229" i="1"/>
  <c r="CK226" i="1"/>
  <c r="CK823" i="1"/>
  <c r="CK601" i="1"/>
  <c r="CK617" i="1"/>
  <c r="CK481" i="1"/>
  <c r="CK246" i="1"/>
  <c r="D78" i="5"/>
  <c r="D80" i="5"/>
  <c r="D89" i="5"/>
  <c r="D91" i="5"/>
  <c r="D90" i="5"/>
  <c r="D84" i="5"/>
  <c r="D76" i="5"/>
  <c r="D86" i="5"/>
  <c r="D73" i="5"/>
  <c r="CA126" i="1"/>
  <c r="CB126" i="1"/>
  <c r="D72" i="5"/>
  <c r="D74" i="5"/>
  <c r="D88" i="5"/>
  <c r="D82" i="5"/>
  <c r="D87" i="5"/>
  <c r="BT126" i="1"/>
  <c r="CJ125" i="1"/>
  <c r="CJ109" i="1"/>
  <c r="CJ105" i="1"/>
  <c r="CC95" i="1"/>
  <c r="BU95" i="1"/>
  <c r="P91" i="5"/>
  <c r="BT95" i="1"/>
  <c r="BQ95" i="1"/>
  <c r="BL95" i="1"/>
  <c r="CB95" i="1"/>
  <c r="BK95" i="1"/>
  <c r="BZ95" i="1"/>
  <c r="BY219" i="1"/>
  <c r="BJ219" i="1"/>
  <c r="E13" i="11"/>
  <c r="CK216" i="1"/>
  <c r="CK196" i="1"/>
  <c r="CK212" i="1"/>
  <c r="CK203" i="1"/>
  <c r="CK200" i="1"/>
  <c r="CK199" i="1"/>
  <c r="CK208" i="1"/>
  <c r="CK210" i="1"/>
  <c r="CK218" i="1"/>
  <c r="CK211" i="1"/>
  <c r="CK202" i="1"/>
  <c r="CK207" i="1"/>
  <c r="CK195" i="1"/>
  <c r="CK204" i="1"/>
  <c r="CK215" i="1"/>
  <c r="CK217" i="1"/>
  <c r="CK214" i="1"/>
  <c r="CK198" i="1"/>
  <c r="CK206" i="1"/>
  <c r="CK209" i="1"/>
  <c r="CK213" i="1"/>
  <c r="L74" i="5"/>
  <c r="L75" i="5"/>
  <c r="P85" i="5"/>
  <c r="N74" i="5"/>
  <c r="BN219" i="1"/>
  <c r="CK197" i="1"/>
  <c r="J72" i="5"/>
  <c r="L81" i="5"/>
  <c r="P76" i="5"/>
  <c r="CK201" i="1"/>
  <c r="BT219" i="1"/>
  <c r="BM219" i="1"/>
  <c r="BX219" i="1"/>
  <c r="J75" i="5"/>
  <c r="L72" i="5"/>
  <c r="P92" i="5"/>
  <c r="L90" i="5"/>
  <c r="BO219" i="1"/>
  <c r="BP219" i="1"/>
  <c r="BR219" i="1"/>
  <c r="BU219" i="1"/>
  <c r="CK205" i="1"/>
  <c r="CH188" i="1"/>
  <c r="H75" i="5"/>
  <c r="N75" i="5"/>
  <c r="BO188" i="1"/>
  <c r="BS188" i="1"/>
  <c r="CA188" i="1"/>
  <c r="BU188" i="1"/>
  <c r="N79" i="5"/>
  <c r="N78" i="5"/>
  <c r="CF188" i="1"/>
  <c r="BW188" i="1"/>
  <c r="BV188" i="1"/>
  <c r="N83" i="5"/>
  <c r="D81" i="5"/>
  <c r="BJ188" i="1"/>
  <c r="BZ188" i="1"/>
  <c r="CI188" i="1"/>
  <c r="Z73" i="5"/>
  <c r="N87" i="5"/>
  <c r="N91" i="5"/>
  <c r="N73" i="5"/>
  <c r="T87" i="5"/>
  <c r="T78" i="5"/>
  <c r="T90" i="5"/>
  <c r="T92" i="5"/>
  <c r="CJ135" i="1"/>
  <c r="R83" i="5"/>
  <c r="N92" i="5"/>
  <c r="N81" i="5"/>
  <c r="N82" i="5"/>
  <c r="T83" i="5"/>
  <c r="T72" i="5"/>
  <c r="T88" i="5"/>
  <c r="N76" i="5"/>
  <c r="BO157" i="1"/>
  <c r="BZ157" i="1"/>
  <c r="BW157" i="1"/>
  <c r="N72" i="5"/>
  <c r="N86" i="5"/>
  <c r="N88" i="5"/>
  <c r="N77" i="5"/>
  <c r="T89" i="5"/>
  <c r="N80" i="5"/>
  <c r="D11" i="11"/>
  <c r="G11" i="11" s="1"/>
  <c r="CJ142" i="1"/>
  <c r="CJ149" i="1"/>
  <c r="CJ153" i="1"/>
  <c r="CJ148" i="1"/>
  <c r="CJ140" i="1"/>
  <c r="CJ138" i="1"/>
  <c r="CJ146" i="1"/>
  <c r="CJ155" i="1"/>
  <c r="CJ151" i="1"/>
  <c r="CJ139" i="1"/>
  <c r="CJ136" i="1"/>
  <c r="CJ134" i="1"/>
  <c r="CJ144" i="1"/>
  <c r="CJ133" i="1"/>
  <c r="CJ156" i="1"/>
  <c r="CJ137" i="1"/>
  <c r="CJ145" i="1"/>
  <c r="CJ152" i="1"/>
  <c r="CJ154" i="1"/>
  <c r="CJ141" i="1"/>
  <c r="CJ150" i="1"/>
  <c r="CK149" i="1"/>
  <c r="CK146" i="1"/>
  <c r="CK136" i="1"/>
  <c r="CK148" i="1"/>
  <c r="CK156" i="1"/>
  <c r="CK138" i="1"/>
  <c r="CK152" i="1"/>
  <c r="CK155" i="1"/>
  <c r="CK137" i="1"/>
  <c r="CK134" i="1"/>
  <c r="CK142" i="1"/>
  <c r="CK140" i="1"/>
  <c r="CK133" i="1"/>
  <c r="CK153" i="1"/>
  <c r="E11" i="11"/>
  <c r="CK144" i="1"/>
  <c r="CK139" i="1"/>
  <c r="CK150" i="1"/>
  <c r="CK154" i="1"/>
  <c r="CK145" i="1"/>
  <c r="CK141" i="1"/>
  <c r="BR157" i="1"/>
  <c r="CJ143" i="1"/>
  <c r="BJ157" i="1"/>
  <c r="CH157" i="1"/>
  <c r="CK143" i="1"/>
  <c r="CK151" i="1"/>
  <c r="L78" i="5"/>
  <c r="L91" i="5"/>
  <c r="L84" i="5"/>
  <c r="L85" i="5"/>
  <c r="Z87" i="5"/>
  <c r="S81" i="5"/>
  <c r="S82" i="5"/>
  <c r="S74" i="5"/>
  <c r="S91" i="5"/>
  <c r="S89" i="5"/>
  <c r="L83" i="5"/>
  <c r="CE126" i="1"/>
  <c r="BP126" i="1"/>
  <c r="BS126" i="1"/>
  <c r="CH126" i="1"/>
  <c r="L89" i="5"/>
  <c r="L88" i="5"/>
  <c r="L73" i="5"/>
  <c r="L92" i="5"/>
  <c r="Z74" i="5"/>
  <c r="S73" i="5"/>
  <c r="S92" i="5"/>
  <c r="S80" i="5"/>
  <c r="S88" i="5"/>
  <c r="S72" i="5"/>
  <c r="AB22" i="10"/>
  <c r="BX126" i="1"/>
  <c r="CF126" i="1"/>
  <c r="CI126" i="1"/>
  <c r="L82" i="5"/>
  <c r="L76" i="5"/>
  <c r="L86" i="5"/>
  <c r="L80" i="5"/>
  <c r="U31" i="10"/>
  <c r="U92" i="10" s="1"/>
  <c r="S90" i="5"/>
  <c r="S76" i="5"/>
  <c r="S79" i="5"/>
  <c r="L79" i="5"/>
  <c r="BK126" i="1"/>
  <c r="BW95" i="1"/>
  <c r="CH95" i="1"/>
  <c r="BJ95" i="1"/>
  <c r="CI95" i="1"/>
  <c r="CJ90" i="1"/>
  <c r="CE95" i="1"/>
  <c r="BS95" i="1"/>
  <c r="E9" i="11"/>
  <c r="CK89" i="1"/>
  <c r="CK79" i="1"/>
  <c r="CK84" i="1"/>
  <c r="CK71" i="1"/>
  <c r="CK92" i="1"/>
  <c r="CK87" i="1"/>
  <c r="CK80" i="1"/>
  <c r="CK90" i="1"/>
  <c r="CK82" i="1"/>
  <c r="CK81" i="1"/>
  <c r="CK88" i="1"/>
  <c r="CK85" i="1"/>
  <c r="CK76" i="1"/>
  <c r="CK83" i="1"/>
  <c r="CK91" i="1"/>
  <c r="CK94" i="1"/>
  <c r="CK86" i="1"/>
  <c r="CK77" i="1"/>
  <c r="CK72" i="1"/>
  <c r="CK75" i="1"/>
  <c r="CK93" i="1"/>
  <c r="CK73" i="1"/>
  <c r="BR95" i="1"/>
  <c r="BX95" i="1"/>
  <c r="CK78" i="1"/>
  <c r="D9" i="11"/>
  <c r="G9" i="11" s="1"/>
  <c r="CJ84" i="1"/>
  <c r="CJ72" i="1"/>
  <c r="CJ76" i="1"/>
  <c r="CJ93" i="1"/>
  <c r="CJ75" i="1"/>
  <c r="CJ85" i="1"/>
  <c r="CJ79" i="1"/>
  <c r="CJ71" i="1"/>
  <c r="CJ80" i="1"/>
  <c r="CJ83" i="1"/>
  <c r="CJ73" i="1"/>
  <c r="CJ87" i="1"/>
  <c r="CJ92" i="1"/>
  <c r="CJ88" i="1"/>
  <c r="CJ81" i="1"/>
  <c r="CJ94" i="1"/>
  <c r="CJ91" i="1"/>
  <c r="CJ77" i="1"/>
  <c r="CJ89" i="1"/>
  <c r="CJ74" i="1"/>
  <c r="CJ82" i="1"/>
  <c r="CA95" i="1"/>
  <c r="BP95" i="1"/>
  <c r="CJ86" i="1"/>
  <c r="AC25" i="10"/>
  <c r="M77" i="9"/>
  <c r="M94" i="9"/>
  <c r="M83" i="9"/>
  <c r="B83" i="5"/>
  <c r="B92" i="5"/>
  <c r="B86" i="5"/>
  <c r="B74" i="5"/>
  <c r="S31" i="10"/>
  <c r="S79" i="10" s="1"/>
  <c r="X83" i="5"/>
  <c r="X73" i="5"/>
  <c r="X79" i="5"/>
  <c r="BR64" i="1"/>
  <c r="N88" i="9"/>
  <c r="C83" i="9"/>
  <c r="U77" i="9"/>
  <c r="V84" i="9"/>
  <c r="CC64" i="1"/>
  <c r="N90" i="5"/>
  <c r="N84" i="5"/>
  <c r="N89" i="5"/>
  <c r="BS64" i="1"/>
  <c r="CG64" i="1"/>
  <c r="N83" i="9"/>
  <c r="M89" i="9"/>
  <c r="M92" i="9"/>
  <c r="M76" i="9"/>
  <c r="B78" i="5"/>
  <c r="B81" i="5"/>
  <c r="B84" i="5"/>
  <c r="B80" i="5"/>
  <c r="B82" i="5"/>
  <c r="B76" i="5"/>
  <c r="X91" i="5"/>
  <c r="X85" i="5"/>
  <c r="X76" i="5"/>
  <c r="AB24" i="10"/>
  <c r="BL64" i="1"/>
  <c r="CB64" i="1"/>
  <c r="I73" i="9"/>
  <c r="Y89" i="9"/>
  <c r="BO64" i="1"/>
  <c r="Y77" i="9"/>
  <c r="V76" i="9"/>
  <c r="BN64" i="1"/>
  <c r="BY64" i="1"/>
  <c r="BK64" i="1"/>
  <c r="N74" i="9"/>
  <c r="M80" i="9"/>
  <c r="M78" i="9"/>
  <c r="B72" i="5"/>
  <c r="B87" i="5"/>
  <c r="X80" i="5"/>
  <c r="X75" i="5"/>
  <c r="Q31" i="10"/>
  <c r="Q80" i="10" s="1"/>
  <c r="CE64" i="1"/>
  <c r="BP64" i="1"/>
  <c r="T82" i="9"/>
  <c r="AA83" i="9"/>
  <c r="P86" i="9"/>
  <c r="BV64" i="1"/>
  <c r="CF64" i="1"/>
  <c r="X90" i="9"/>
  <c r="H76" i="9"/>
  <c r="H75" i="9"/>
  <c r="H92" i="9"/>
  <c r="H85" i="9"/>
  <c r="H79" i="9"/>
  <c r="H77" i="9"/>
  <c r="H94" i="9"/>
  <c r="H88" i="9"/>
  <c r="H71" i="9"/>
  <c r="H73" i="9"/>
  <c r="H83" i="9"/>
  <c r="H93" i="9"/>
  <c r="H81" i="9"/>
  <c r="H84" i="9"/>
  <c r="H72" i="9"/>
  <c r="H80" i="9"/>
  <c r="H89" i="9"/>
  <c r="H87" i="9"/>
  <c r="E89" i="9"/>
  <c r="H86" i="9"/>
  <c r="H86" i="5"/>
  <c r="H77" i="5"/>
  <c r="R80" i="5"/>
  <c r="X88" i="9"/>
  <c r="X77" i="9"/>
  <c r="O92" i="9"/>
  <c r="O74" i="9"/>
  <c r="O93" i="9"/>
  <c r="O81" i="9"/>
  <c r="O94" i="9"/>
  <c r="O90" i="9"/>
  <c r="O82" i="9"/>
  <c r="O76" i="9"/>
  <c r="O78" i="9"/>
  <c r="O89" i="9"/>
  <c r="O86" i="9"/>
  <c r="O71" i="9"/>
  <c r="O88" i="9"/>
  <c r="O72" i="9"/>
  <c r="O84" i="9"/>
  <c r="O73" i="9"/>
  <c r="O80" i="9"/>
  <c r="O77" i="9"/>
  <c r="O85" i="9"/>
  <c r="D91" i="9"/>
  <c r="M90" i="9"/>
  <c r="M74" i="9"/>
  <c r="M86" i="9"/>
  <c r="M93" i="9"/>
  <c r="M84" i="9"/>
  <c r="M82" i="9"/>
  <c r="M72" i="9"/>
  <c r="M75" i="9"/>
  <c r="M85" i="9"/>
  <c r="M79" i="9"/>
  <c r="M88" i="9"/>
  <c r="V72" i="9"/>
  <c r="U73" i="9"/>
  <c r="O75" i="9"/>
  <c r="O79" i="9"/>
  <c r="M81" i="9"/>
  <c r="E85" i="9"/>
  <c r="T85" i="5"/>
  <c r="T91" i="5"/>
  <c r="T77" i="5"/>
  <c r="T74" i="5"/>
  <c r="T76" i="5"/>
  <c r="T75" i="5"/>
  <c r="T73" i="5"/>
  <c r="T79" i="5"/>
  <c r="T84" i="5"/>
  <c r="J71" i="9"/>
  <c r="J85" i="9"/>
  <c r="J90" i="9"/>
  <c r="J87" i="9"/>
  <c r="J86" i="9"/>
  <c r="J81" i="9"/>
  <c r="J74" i="9"/>
  <c r="J91" i="9"/>
  <c r="J79" i="9"/>
  <c r="J73" i="9"/>
  <c r="J94" i="9"/>
  <c r="J82" i="9"/>
  <c r="J83" i="9"/>
  <c r="J77" i="9"/>
  <c r="J78" i="9"/>
  <c r="J92" i="9"/>
  <c r="J93" i="9"/>
  <c r="J75" i="9"/>
  <c r="T74" i="9"/>
  <c r="H78" i="9"/>
  <c r="Z77" i="9"/>
  <c r="Z94" i="9"/>
  <c r="Z87" i="9"/>
  <c r="Z85" i="9"/>
  <c r="Z71" i="9"/>
  <c r="Z92" i="9"/>
  <c r="Z75" i="9"/>
  <c r="Z82" i="9"/>
  <c r="Z83" i="9"/>
  <c r="Z79" i="9"/>
  <c r="Z90" i="9"/>
  <c r="Z84" i="9"/>
  <c r="Z93" i="9"/>
  <c r="Z86" i="9"/>
  <c r="Z73" i="9"/>
  <c r="Z74" i="9"/>
  <c r="Z91" i="9"/>
  <c r="Z78" i="9"/>
  <c r="Z81" i="9"/>
  <c r="Z89" i="9"/>
  <c r="C86" i="9"/>
  <c r="C80" i="9"/>
  <c r="C76" i="9"/>
  <c r="C74" i="9"/>
  <c r="C85" i="9"/>
  <c r="C77" i="9"/>
  <c r="C78" i="9"/>
  <c r="C72" i="9"/>
  <c r="C71" i="9"/>
  <c r="C82" i="9"/>
  <c r="C94" i="9"/>
  <c r="C88" i="9"/>
  <c r="C81" i="9"/>
  <c r="C89" i="9"/>
  <c r="C91" i="9"/>
  <c r="C75" i="9"/>
  <c r="C93" i="9"/>
  <c r="C90" i="9"/>
  <c r="C92" i="9"/>
  <c r="C73" i="9"/>
  <c r="C84" i="9"/>
  <c r="L78" i="9"/>
  <c r="U89" i="9"/>
  <c r="L86" i="9"/>
  <c r="I77" i="9"/>
  <c r="I80" i="9"/>
  <c r="I86" i="9"/>
  <c r="I72" i="9"/>
  <c r="I91" i="9"/>
  <c r="I92" i="9"/>
  <c r="I83" i="9"/>
  <c r="I94" i="9"/>
  <c r="I74" i="9"/>
  <c r="I87" i="9"/>
  <c r="I93" i="9"/>
  <c r="I79" i="9"/>
  <c r="I75" i="9"/>
  <c r="I90" i="9"/>
  <c r="I76" i="9"/>
  <c r="I71" i="9"/>
  <c r="I78" i="9"/>
  <c r="I82" i="9"/>
  <c r="I84" i="9"/>
  <c r="I88" i="9"/>
  <c r="D87" i="9"/>
  <c r="D92" i="9"/>
  <c r="D71" i="9"/>
  <c r="D80" i="9"/>
  <c r="D93" i="9"/>
  <c r="D83" i="9"/>
  <c r="D88" i="9"/>
  <c r="D73" i="9"/>
  <c r="D75" i="9"/>
  <c r="D76" i="9"/>
  <c r="D85" i="9"/>
  <c r="D84" i="9"/>
  <c r="D81" i="9"/>
  <c r="D94" i="9"/>
  <c r="D72" i="9"/>
  <c r="D78" i="9"/>
  <c r="D90" i="9"/>
  <c r="D82" i="9"/>
  <c r="D77" i="9"/>
  <c r="D89" i="9"/>
  <c r="D79" i="9"/>
  <c r="F89" i="9"/>
  <c r="F83" i="9"/>
  <c r="F87" i="9"/>
  <c r="F73" i="9"/>
  <c r="F71" i="9"/>
  <c r="F92" i="9"/>
  <c r="F85" i="9"/>
  <c r="F91" i="9"/>
  <c r="F77" i="9"/>
  <c r="F86" i="9"/>
  <c r="F93" i="9"/>
  <c r="F82" i="9"/>
  <c r="F78" i="9"/>
  <c r="F75" i="9"/>
  <c r="F90" i="9"/>
  <c r="F79" i="9"/>
  <c r="F94" i="9"/>
  <c r="F74" i="9"/>
  <c r="H72" i="5"/>
  <c r="H90" i="5"/>
  <c r="R89" i="5"/>
  <c r="R72" i="5"/>
  <c r="I31" i="10"/>
  <c r="I86" i="10" s="1"/>
  <c r="AC27" i="10"/>
  <c r="AC26" i="10"/>
  <c r="H91" i="9"/>
  <c r="X79" i="9"/>
  <c r="X73" i="9"/>
  <c r="U71" i="9"/>
  <c r="U87" i="9"/>
  <c r="U93" i="9"/>
  <c r="U76" i="9"/>
  <c r="U74" i="9"/>
  <c r="U72" i="9"/>
  <c r="U91" i="9"/>
  <c r="U92" i="9"/>
  <c r="U82" i="9"/>
  <c r="U86" i="9"/>
  <c r="U84" i="9"/>
  <c r="U83" i="9"/>
  <c r="U90" i="9"/>
  <c r="U94" i="9"/>
  <c r="U75" i="9"/>
  <c r="U79" i="9"/>
  <c r="U80" i="9"/>
  <c r="U78" i="9"/>
  <c r="U88" i="9"/>
  <c r="I81" i="9"/>
  <c r="L74" i="9"/>
  <c r="F76" i="9"/>
  <c r="F72" i="9"/>
  <c r="Y81" i="9"/>
  <c r="T80" i="5"/>
  <c r="R72" i="9"/>
  <c r="T93" i="9"/>
  <c r="T88" i="9"/>
  <c r="T84" i="9"/>
  <c r="T89" i="9"/>
  <c r="T72" i="9"/>
  <c r="T81" i="9"/>
  <c r="T75" i="9"/>
  <c r="T73" i="9"/>
  <c r="T94" i="9"/>
  <c r="T91" i="9"/>
  <c r="T71" i="9"/>
  <c r="T85" i="9"/>
  <c r="T87" i="9"/>
  <c r="T79" i="9"/>
  <c r="T80" i="9"/>
  <c r="T76" i="9"/>
  <c r="T83" i="9"/>
  <c r="T77" i="9"/>
  <c r="T92" i="9"/>
  <c r="AA73" i="9"/>
  <c r="AA94" i="9"/>
  <c r="AA89" i="9"/>
  <c r="AA74" i="9"/>
  <c r="AA86" i="9"/>
  <c r="AA92" i="9"/>
  <c r="AA93" i="9"/>
  <c r="AA77" i="9"/>
  <c r="AA82" i="9"/>
  <c r="AA88" i="9"/>
  <c r="AA76" i="9"/>
  <c r="AA81" i="9"/>
  <c r="AA85" i="9"/>
  <c r="AA78" i="9"/>
  <c r="AA80" i="9"/>
  <c r="AA72" i="9"/>
  <c r="AA71" i="9"/>
  <c r="AA84" i="9"/>
  <c r="AA90" i="9"/>
  <c r="R80" i="9"/>
  <c r="J88" i="9"/>
  <c r="T90" i="9"/>
  <c r="AB31" i="9"/>
  <c r="AB91" i="9" s="1"/>
  <c r="F88" i="9"/>
  <c r="K78" i="9"/>
  <c r="K94" i="9"/>
  <c r="K72" i="9"/>
  <c r="K71" i="9"/>
  <c r="K86" i="9"/>
  <c r="K92" i="9"/>
  <c r="K76" i="9"/>
  <c r="K90" i="9"/>
  <c r="K93" i="9"/>
  <c r="K77" i="9"/>
  <c r="K89" i="9"/>
  <c r="K74" i="9"/>
  <c r="K88" i="9"/>
  <c r="K80" i="9"/>
  <c r="K73" i="9"/>
  <c r="K85" i="9"/>
  <c r="K81" i="9"/>
  <c r="K82" i="9"/>
  <c r="K84" i="9"/>
  <c r="K79" i="9"/>
  <c r="K83" i="9"/>
  <c r="Q81" i="9"/>
  <c r="K91" i="9"/>
  <c r="O83" i="9"/>
  <c r="O91" i="9"/>
  <c r="E79" i="9"/>
  <c r="E87" i="9"/>
  <c r="E76" i="9"/>
  <c r="E83" i="9"/>
  <c r="E80" i="9"/>
  <c r="E71" i="9"/>
  <c r="E75" i="9"/>
  <c r="E78" i="9"/>
  <c r="E84" i="9"/>
  <c r="E90" i="9"/>
  <c r="E73" i="9"/>
  <c r="E92" i="9"/>
  <c r="E74" i="9"/>
  <c r="E86" i="9"/>
  <c r="E88" i="9"/>
  <c r="E94" i="9"/>
  <c r="E82" i="9"/>
  <c r="E93" i="9"/>
  <c r="E91" i="9"/>
  <c r="E72" i="9"/>
  <c r="X93" i="9"/>
  <c r="X83" i="9"/>
  <c r="X75" i="9"/>
  <c r="X80" i="9"/>
  <c r="X76" i="9"/>
  <c r="X89" i="9"/>
  <c r="X84" i="9"/>
  <c r="X94" i="9"/>
  <c r="X91" i="9"/>
  <c r="E81" i="9"/>
  <c r="G74" i="9"/>
  <c r="G80" i="9"/>
  <c r="G85" i="9"/>
  <c r="G76" i="9"/>
  <c r="G82" i="9"/>
  <c r="G94" i="9"/>
  <c r="G90" i="9"/>
  <c r="G92" i="9"/>
  <c r="G93" i="9"/>
  <c r="G81" i="9"/>
  <c r="G89" i="9"/>
  <c r="G72" i="9"/>
  <c r="G77" i="9"/>
  <c r="G86" i="9"/>
  <c r="G84" i="9"/>
  <c r="G73" i="9"/>
  <c r="G71" i="9"/>
  <c r="G88" i="9"/>
  <c r="G78" i="9"/>
  <c r="G79" i="9"/>
  <c r="G91" i="9"/>
  <c r="H87" i="5"/>
  <c r="R81" i="5"/>
  <c r="R84" i="5"/>
  <c r="M31" i="10"/>
  <c r="M82" i="10" s="1"/>
  <c r="AC15" i="10"/>
  <c r="AC14" i="10"/>
  <c r="AC18" i="10"/>
  <c r="AB18" i="10"/>
  <c r="X71" i="9"/>
  <c r="X81" i="9"/>
  <c r="X87" i="9"/>
  <c r="X86" i="9"/>
  <c r="F81" i="9"/>
  <c r="Y71" i="9"/>
  <c r="Y93" i="9"/>
  <c r="Y83" i="9"/>
  <c r="Y75" i="9"/>
  <c r="Y87" i="9"/>
  <c r="Y91" i="9"/>
  <c r="Y78" i="9"/>
  <c r="Y76" i="9"/>
  <c r="Y88" i="9"/>
  <c r="Y94" i="9"/>
  <c r="Y80" i="9"/>
  <c r="Y90" i="9"/>
  <c r="Y86" i="9"/>
  <c r="Y92" i="9"/>
  <c r="Y84" i="9"/>
  <c r="Y82" i="9"/>
  <c r="Y72" i="9"/>
  <c r="Y79" i="9"/>
  <c r="Y74" i="9"/>
  <c r="N84" i="9"/>
  <c r="N85" i="9"/>
  <c r="N79" i="9"/>
  <c r="N89" i="9"/>
  <c r="N87" i="9"/>
  <c r="N90" i="9"/>
  <c r="N71" i="9"/>
  <c r="N73" i="9"/>
  <c r="N75" i="9"/>
  <c r="N92" i="9"/>
  <c r="N94" i="9"/>
  <c r="N91" i="9"/>
  <c r="N77" i="9"/>
  <c r="N86" i="9"/>
  <c r="N78" i="9"/>
  <c r="N82" i="9"/>
  <c r="N93" i="9"/>
  <c r="N76" i="9"/>
  <c r="N81" i="9"/>
  <c r="V77" i="9"/>
  <c r="V85" i="9"/>
  <c r="V81" i="9"/>
  <c r="V82" i="9"/>
  <c r="V71" i="9"/>
  <c r="V75" i="9"/>
  <c r="V91" i="9"/>
  <c r="V94" i="9"/>
  <c r="V90" i="9"/>
  <c r="V86" i="9"/>
  <c r="V93" i="9"/>
  <c r="V73" i="9"/>
  <c r="V83" i="9"/>
  <c r="V89" i="9"/>
  <c r="V87" i="9"/>
  <c r="V78" i="9"/>
  <c r="V92" i="9"/>
  <c r="V79" i="9"/>
  <c r="V74" i="9"/>
  <c r="L76" i="9"/>
  <c r="L94" i="9"/>
  <c r="L81" i="9"/>
  <c r="L88" i="9"/>
  <c r="L92" i="9"/>
  <c r="L72" i="9"/>
  <c r="L80" i="9"/>
  <c r="L84" i="9"/>
  <c r="L89" i="9"/>
  <c r="L71" i="9"/>
  <c r="L79" i="9"/>
  <c r="L77" i="9"/>
  <c r="L73" i="9"/>
  <c r="L85" i="9"/>
  <c r="L83" i="9"/>
  <c r="L91" i="9"/>
  <c r="L75" i="9"/>
  <c r="L93" i="9"/>
  <c r="L87" i="9"/>
  <c r="N80" i="9"/>
  <c r="G83" i="9"/>
  <c r="L82" i="9"/>
  <c r="R71" i="9"/>
  <c r="R93" i="9"/>
  <c r="R82" i="9"/>
  <c r="R85" i="9"/>
  <c r="R87" i="9"/>
  <c r="R77" i="9"/>
  <c r="R91" i="9"/>
  <c r="R89" i="9"/>
  <c r="R75" i="9"/>
  <c r="R81" i="9"/>
  <c r="R83" i="9"/>
  <c r="R73" i="9"/>
  <c r="R92" i="9"/>
  <c r="R79" i="9"/>
  <c r="R74" i="9"/>
  <c r="R86" i="9"/>
  <c r="R90" i="9"/>
  <c r="R78" i="9"/>
  <c r="R88" i="9"/>
  <c r="R94" i="9"/>
  <c r="Q79" i="9"/>
  <c r="Q93" i="9"/>
  <c r="Q72" i="9"/>
  <c r="Q83" i="9"/>
  <c r="Q80" i="9"/>
  <c r="Q90" i="9"/>
  <c r="Q92" i="9"/>
  <c r="Q94" i="9"/>
  <c r="Q86" i="9"/>
  <c r="Q76" i="9"/>
  <c r="Q91" i="9"/>
  <c r="Q71" i="9"/>
  <c r="Q78" i="9"/>
  <c r="Q87" i="9"/>
  <c r="Q82" i="9"/>
  <c r="Q88" i="9"/>
  <c r="Q89" i="9"/>
  <c r="Q74" i="9"/>
  <c r="Q75" i="9"/>
  <c r="Q84" i="9"/>
  <c r="H74" i="9"/>
  <c r="G75" i="9"/>
  <c r="T78" i="9"/>
  <c r="Y85" i="9"/>
  <c r="B73" i="9"/>
  <c r="B92" i="9"/>
  <c r="B87" i="9"/>
  <c r="B93" i="9"/>
  <c r="B77" i="9"/>
  <c r="B74" i="9"/>
  <c r="B89" i="9"/>
  <c r="B82" i="9"/>
  <c r="B81" i="9"/>
  <c r="V88" i="9"/>
  <c r="P81" i="9"/>
  <c r="P76" i="9"/>
  <c r="P72" i="9"/>
  <c r="P79" i="9"/>
  <c r="P75" i="9"/>
  <c r="P92" i="9"/>
  <c r="P73" i="9"/>
  <c r="P84" i="9"/>
  <c r="P88" i="9"/>
  <c r="P80" i="9"/>
  <c r="P78" i="9"/>
  <c r="P93" i="9"/>
  <c r="P77" i="9"/>
  <c r="P83" i="9"/>
  <c r="P71" i="9"/>
  <c r="P91" i="9"/>
  <c r="P85" i="9"/>
  <c r="P87" i="9"/>
  <c r="P94" i="9"/>
  <c r="J76" i="9"/>
  <c r="H82" i="9"/>
  <c r="J84" i="9"/>
  <c r="U85" i="9"/>
  <c r="I89" i="9"/>
  <c r="H90" i="9"/>
  <c r="X82" i="9"/>
  <c r="B84" i="9"/>
  <c r="J80" i="9"/>
  <c r="D86" i="9"/>
  <c r="AA91" i="9"/>
  <c r="J80" i="5"/>
  <c r="P82" i="5"/>
  <c r="P89" i="5"/>
  <c r="P87" i="5"/>
  <c r="P79" i="5"/>
  <c r="P73" i="5"/>
  <c r="W72" i="9"/>
  <c r="W94" i="9"/>
  <c r="W86" i="9"/>
  <c r="W89" i="9"/>
  <c r="W79" i="9"/>
  <c r="W78" i="9"/>
  <c r="W83" i="9"/>
  <c r="W90" i="9"/>
  <c r="W75" i="9"/>
  <c r="W82" i="9"/>
  <c r="W87" i="9"/>
  <c r="W81" i="9"/>
  <c r="W91" i="9"/>
  <c r="W93" i="9"/>
  <c r="W71" i="9"/>
  <c r="W84" i="9"/>
  <c r="W85" i="9"/>
  <c r="W80" i="9"/>
  <c r="W74" i="9"/>
  <c r="W77" i="9"/>
  <c r="W73" i="9"/>
  <c r="W88" i="9"/>
  <c r="W76" i="9"/>
  <c r="AC31" i="9"/>
  <c r="AC84" i="9" s="1"/>
  <c r="J91" i="5"/>
  <c r="P86" i="5"/>
  <c r="P75" i="5"/>
  <c r="P84" i="5"/>
  <c r="P80" i="5"/>
  <c r="P78" i="5"/>
  <c r="AB16" i="10"/>
  <c r="P74" i="5"/>
  <c r="P72" i="5"/>
  <c r="P81" i="5"/>
  <c r="P77" i="5"/>
  <c r="AC24" i="10"/>
  <c r="AC19" i="10"/>
  <c r="AB14" i="10"/>
  <c r="AB20" i="10"/>
  <c r="Z92" i="5"/>
  <c r="Z85" i="5"/>
  <c r="Z79" i="5"/>
  <c r="Z77" i="5"/>
  <c r="Z88" i="5"/>
  <c r="Z80" i="5"/>
  <c r="Z83" i="5"/>
  <c r="Z82" i="5"/>
  <c r="AA31" i="10"/>
  <c r="AA71" i="10" s="1"/>
  <c r="E7" i="11"/>
  <c r="CK11" i="1"/>
  <c r="CK18" i="1"/>
  <c r="CK22" i="1"/>
  <c r="CK31" i="1"/>
  <c r="CK17" i="1"/>
  <c r="CK21" i="1"/>
  <c r="CK15" i="1"/>
  <c r="CK12" i="1"/>
  <c r="CK32" i="1"/>
  <c r="CK23" i="1"/>
  <c r="CK30" i="1"/>
  <c r="CK13" i="1"/>
  <c r="CK10" i="1"/>
  <c r="CK28" i="1"/>
  <c r="CK9" i="1"/>
  <c r="CK14" i="1"/>
  <c r="CK26" i="1"/>
  <c r="CK19" i="1"/>
  <c r="CK25" i="1"/>
  <c r="CK24" i="1"/>
  <c r="CK29" i="1"/>
  <c r="CK16" i="1"/>
  <c r="CK27" i="1"/>
  <c r="CK20" i="1"/>
  <c r="AC16" i="10"/>
  <c r="CE33" i="1"/>
  <c r="E86" i="8"/>
  <c r="E88" i="8"/>
  <c r="E94" i="8"/>
  <c r="E72" i="8"/>
  <c r="E78" i="8"/>
  <c r="E77" i="8"/>
  <c r="E90" i="8"/>
  <c r="E92" i="8"/>
  <c r="E71" i="8"/>
  <c r="E91" i="8"/>
  <c r="E84" i="8"/>
  <c r="E87" i="8"/>
  <c r="E85" i="8"/>
  <c r="E89" i="8"/>
  <c r="E79" i="8"/>
  <c r="E82" i="8"/>
  <c r="E81" i="8"/>
  <c r="E93" i="8"/>
  <c r="E80" i="8"/>
  <c r="E83" i="8"/>
  <c r="E73" i="8"/>
  <c r="E74" i="8"/>
  <c r="E75" i="8"/>
  <c r="E76" i="8"/>
  <c r="C89" i="8"/>
  <c r="C79" i="8"/>
  <c r="C72" i="8"/>
  <c r="C94" i="8"/>
  <c r="C91" i="8"/>
  <c r="C80" i="8"/>
  <c r="C75" i="8"/>
  <c r="C87" i="8"/>
  <c r="C77" i="8"/>
  <c r="C76" i="8"/>
  <c r="C92" i="8"/>
  <c r="C84" i="8"/>
  <c r="C85" i="8"/>
  <c r="C93" i="8"/>
  <c r="C88" i="8"/>
  <c r="C86" i="8"/>
  <c r="C71" i="8"/>
  <c r="C73" i="8"/>
  <c r="C74" i="8"/>
  <c r="C90" i="8"/>
  <c r="C81" i="8"/>
  <c r="C82" i="8"/>
  <c r="C83" i="8"/>
  <c r="C78" i="8"/>
  <c r="H78" i="5"/>
  <c r="H73" i="5"/>
  <c r="H74" i="5"/>
  <c r="H80" i="5"/>
  <c r="H91" i="5"/>
  <c r="H82" i="5"/>
  <c r="H88" i="5"/>
  <c r="H83" i="5"/>
  <c r="H89" i="5"/>
  <c r="H85" i="5"/>
  <c r="H84" i="5"/>
  <c r="H92" i="5"/>
  <c r="H81" i="5"/>
  <c r="BY33" i="1"/>
  <c r="AC10" i="10"/>
  <c r="Z78" i="5"/>
  <c r="Z76" i="5"/>
  <c r="Z84" i="5"/>
  <c r="Z81" i="5"/>
  <c r="Z86" i="5"/>
  <c r="AB15" i="10"/>
  <c r="AB12" i="10"/>
  <c r="AB19" i="10"/>
  <c r="AB23" i="10"/>
  <c r="AC13" i="10"/>
  <c r="AC17" i="10"/>
  <c r="P88" i="5"/>
  <c r="Y31" i="10"/>
  <c r="Y73" i="10" s="1"/>
  <c r="U84" i="8"/>
  <c r="U90" i="8"/>
  <c r="U81" i="8"/>
  <c r="U80" i="8"/>
  <c r="U94" i="8"/>
  <c r="U87" i="8"/>
  <c r="U89" i="8"/>
  <c r="U75" i="8"/>
  <c r="U79" i="8"/>
  <c r="U85" i="8"/>
  <c r="U74" i="8"/>
  <c r="U91" i="8"/>
  <c r="U72" i="8"/>
  <c r="U78" i="8"/>
  <c r="U82" i="8"/>
  <c r="U92" i="8"/>
  <c r="U83" i="8"/>
  <c r="U88" i="8"/>
  <c r="U73" i="8"/>
  <c r="U77" i="8"/>
  <c r="U86" i="8"/>
  <c r="U71" i="8"/>
  <c r="U76" i="8"/>
  <c r="U93" i="8"/>
  <c r="AC23" i="10"/>
  <c r="AC12" i="10"/>
  <c r="G74" i="8"/>
  <c r="G72" i="8"/>
  <c r="G91" i="8"/>
  <c r="G84" i="8"/>
  <c r="G71" i="8"/>
  <c r="G90" i="8"/>
  <c r="G87" i="8"/>
  <c r="G82" i="8"/>
  <c r="G88" i="8"/>
  <c r="G73" i="8"/>
  <c r="G86" i="8"/>
  <c r="G81" i="8"/>
  <c r="G85" i="8"/>
  <c r="G94" i="8"/>
  <c r="G89" i="8"/>
  <c r="G83" i="8"/>
  <c r="G77" i="8"/>
  <c r="G78" i="8"/>
  <c r="G93" i="8"/>
  <c r="G75" i="8"/>
  <c r="G79" i="8"/>
  <c r="G76" i="8"/>
  <c r="G80" i="8"/>
  <c r="G92" i="8"/>
  <c r="AC20" i="10"/>
  <c r="R78" i="5"/>
  <c r="R82" i="5"/>
  <c r="R90" i="5"/>
  <c r="R73" i="5"/>
  <c r="R86" i="5"/>
  <c r="R77" i="5"/>
  <c r="R74" i="5"/>
  <c r="R76" i="5"/>
  <c r="R85" i="5"/>
  <c r="R87" i="5"/>
  <c r="R75" i="5"/>
  <c r="R79" i="5"/>
  <c r="R92" i="5"/>
  <c r="R88" i="5"/>
  <c r="P90" i="5"/>
  <c r="AB26" i="10"/>
  <c r="B89" i="5"/>
  <c r="B90" i="5"/>
  <c r="B73" i="5"/>
  <c r="X86" i="5"/>
  <c r="X84" i="5"/>
  <c r="X87" i="5"/>
  <c r="X74" i="5"/>
  <c r="X77" i="5"/>
  <c r="X78" i="5"/>
  <c r="X89" i="5"/>
  <c r="X81" i="5"/>
  <c r="X88" i="5"/>
  <c r="Z72" i="5"/>
  <c r="Z90" i="5"/>
  <c r="Z75" i="5"/>
  <c r="Z91" i="5"/>
  <c r="AB8" i="10"/>
  <c r="AC9" i="10"/>
  <c r="BO33" i="1"/>
  <c r="Y85" i="8"/>
  <c r="Y76" i="8"/>
  <c r="Y87" i="8"/>
  <c r="Y93" i="8"/>
  <c r="Y72" i="8"/>
  <c r="Y89" i="8"/>
  <c r="Y75" i="8"/>
  <c r="Y82" i="8"/>
  <c r="Y90" i="8"/>
  <c r="Y71" i="8"/>
  <c r="Y77" i="8"/>
  <c r="Y80" i="8"/>
  <c r="Y81" i="8"/>
  <c r="Y74" i="8"/>
  <c r="Y86" i="8"/>
  <c r="Y94" i="8"/>
  <c r="Y84" i="8"/>
  <c r="Y88" i="8"/>
  <c r="Y78" i="8"/>
  <c r="Y73" i="8"/>
  <c r="Y92" i="8"/>
  <c r="Y91" i="8"/>
  <c r="Y83" i="8"/>
  <c r="Y79" i="8"/>
  <c r="F90" i="8"/>
  <c r="F79" i="8"/>
  <c r="F77" i="8"/>
  <c r="F93" i="8"/>
  <c r="F75" i="8"/>
  <c r="F76" i="8"/>
  <c r="F87" i="8"/>
  <c r="F89" i="8"/>
  <c r="F85" i="8"/>
  <c r="F81" i="8"/>
  <c r="F91" i="8"/>
  <c r="F92" i="8"/>
  <c r="F80" i="8"/>
  <c r="F88" i="8"/>
  <c r="F74" i="8"/>
  <c r="F84" i="8"/>
  <c r="F82" i="8"/>
  <c r="F94" i="8"/>
  <c r="F72" i="8"/>
  <c r="F71" i="8"/>
  <c r="F86" i="8"/>
  <c r="F83" i="8"/>
  <c r="F73" i="8"/>
  <c r="F78" i="8"/>
  <c r="BQ33" i="1"/>
  <c r="J87" i="5"/>
  <c r="J83" i="5"/>
  <c r="J89" i="5"/>
  <c r="J78" i="5"/>
  <c r="J79" i="5"/>
  <c r="J73" i="5"/>
  <c r="J86" i="5"/>
  <c r="J82" i="5"/>
  <c r="J92" i="5"/>
  <c r="J77" i="5"/>
  <c r="J81" i="5"/>
  <c r="J76" i="5"/>
  <c r="J74" i="5"/>
  <c r="J84" i="5"/>
  <c r="J88" i="5"/>
  <c r="J90" i="5"/>
  <c r="BV33" i="1"/>
  <c r="X90" i="5"/>
  <c r="C31" i="10"/>
  <c r="AC22" i="10"/>
  <c r="W31" i="10"/>
  <c r="B92" i="8"/>
  <c r="B74" i="8"/>
  <c r="B85" i="8"/>
  <c r="B75" i="8"/>
  <c r="B80" i="8"/>
  <c r="AB10" i="10"/>
  <c r="B86" i="8"/>
  <c r="E31" i="10"/>
  <c r="E71" i="10" s="1"/>
  <c r="B94" i="8"/>
  <c r="B79" i="8"/>
  <c r="B76" i="8"/>
  <c r="B91" i="8"/>
  <c r="B78" i="8"/>
  <c r="B89" i="8"/>
  <c r="B71" i="8"/>
  <c r="AC11" i="10"/>
  <c r="B72" i="8"/>
  <c r="B93" i="8"/>
  <c r="B82" i="8"/>
  <c r="B81" i="8"/>
  <c r="B87" i="8"/>
  <c r="AC31" i="5"/>
  <c r="AC76" i="5" s="1"/>
  <c r="AC21" i="10"/>
  <c r="K31" i="10"/>
  <c r="K86" i="10" s="1"/>
  <c r="BJ33" i="1"/>
  <c r="D18" i="11"/>
  <c r="G18" i="11" s="1"/>
  <c r="CJ372" i="1"/>
  <c r="CJ369" i="1"/>
  <c r="CJ362" i="1"/>
  <c r="CJ356" i="1"/>
  <c r="CJ364" i="1"/>
  <c r="CJ365" i="1"/>
  <c r="CJ352" i="1"/>
  <c r="CJ355" i="1"/>
  <c r="CJ360" i="1"/>
  <c r="CJ354" i="1"/>
  <c r="CJ368" i="1"/>
  <c r="CJ353" i="1"/>
  <c r="CJ361" i="1"/>
  <c r="CJ363" i="1"/>
  <c r="CJ366" i="1"/>
  <c r="CJ357" i="1"/>
  <c r="CJ373" i="1"/>
  <c r="CJ367" i="1"/>
  <c r="CJ371" i="1"/>
  <c r="CJ359" i="1"/>
  <c r="CJ358" i="1"/>
  <c r="CJ351" i="1"/>
  <c r="CJ350" i="1"/>
  <c r="CJ370" i="1"/>
  <c r="D28" i="11"/>
  <c r="G28" i="11" s="1"/>
  <c r="CJ674" i="1"/>
  <c r="CJ676" i="1"/>
  <c r="CJ678" i="1"/>
  <c r="CJ677" i="1"/>
  <c r="CJ661" i="1"/>
  <c r="CJ675" i="1"/>
  <c r="CJ673" i="1"/>
  <c r="CJ680" i="1"/>
  <c r="CJ663" i="1"/>
  <c r="CJ669" i="1"/>
  <c r="CJ671" i="1"/>
  <c r="CJ682" i="1"/>
  <c r="CJ660" i="1"/>
  <c r="CJ670" i="1"/>
  <c r="CJ679" i="1"/>
  <c r="CJ666" i="1"/>
  <c r="CJ683" i="1"/>
  <c r="CJ667" i="1"/>
  <c r="CJ664" i="1"/>
  <c r="CJ681" i="1"/>
  <c r="CJ665" i="1"/>
  <c r="CJ668" i="1"/>
  <c r="CJ662" i="1"/>
  <c r="CJ672" i="1"/>
  <c r="J31" i="10"/>
  <c r="P31" i="10"/>
  <c r="P75" i="10" s="1"/>
  <c r="AB25" i="10"/>
  <c r="AB27" i="10"/>
  <c r="D27" i="11"/>
  <c r="G27" i="11" s="1"/>
  <c r="CJ647" i="1"/>
  <c r="CJ652" i="1"/>
  <c r="CJ637" i="1"/>
  <c r="CJ638" i="1"/>
  <c r="CJ645" i="1"/>
  <c r="CJ642" i="1"/>
  <c r="CJ641" i="1"/>
  <c r="CJ629" i="1"/>
  <c r="CJ646" i="1"/>
  <c r="CJ639" i="1"/>
  <c r="CJ634" i="1"/>
  <c r="CJ640" i="1"/>
  <c r="CJ635" i="1"/>
  <c r="CJ650" i="1"/>
  <c r="CJ651" i="1"/>
  <c r="CJ636" i="1"/>
  <c r="CJ644" i="1"/>
  <c r="CJ632" i="1"/>
  <c r="CJ649" i="1"/>
  <c r="CJ633" i="1"/>
  <c r="CJ630" i="1"/>
  <c r="CJ643" i="1"/>
  <c r="CJ631" i="1"/>
  <c r="CJ648" i="1"/>
  <c r="D19" i="11"/>
  <c r="G19" i="11" s="1"/>
  <c r="CJ385" i="1"/>
  <c r="CJ383" i="1"/>
  <c r="CJ399" i="1"/>
  <c r="CJ393" i="1"/>
  <c r="CJ400" i="1"/>
  <c r="CJ396" i="1"/>
  <c r="CJ403" i="1"/>
  <c r="CJ402" i="1"/>
  <c r="CJ389" i="1"/>
  <c r="CJ386" i="1"/>
  <c r="CJ382" i="1"/>
  <c r="CJ395" i="1"/>
  <c r="CJ388" i="1"/>
  <c r="CJ404" i="1"/>
  <c r="CJ384" i="1"/>
  <c r="CJ381" i="1"/>
  <c r="CJ401" i="1"/>
  <c r="CJ387" i="1"/>
  <c r="CJ397" i="1"/>
  <c r="CJ392" i="1"/>
  <c r="CJ398" i="1"/>
  <c r="CJ390" i="1"/>
  <c r="CJ391" i="1"/>
  <c r="CJ394" i="1"/>
  <c r="D8" i="11"/>
  <c r="CJ45" i="1"/>
  <c r="CJ62" i="1"/>
  <c r="CJ40" i="1"/>
  <c r="CJ50" i="1"/>
  <c r="CJ53" i="1"/>
  <c r="CJ46" i="1"/>
  <c r="CJ49" i="1"/>
  <c r="CJ41" i="1"/>
  <c r="CJ42" i="1"/>
  <c r="CJ52" i="1"/>
  <c r="CJ43" i="1"/>
  <c r="CJ51" i="1"/>
  <c r="CJ44" i="1"/>
  <c r="CJ54" i="1"/>
  <c r="CJ58" i="1"/>
  <c r="CJ56" i="1"/>
  <c r="CJ48" i="1"/>
  <c r="CJ61" i="1"/>
  <c r="CJ63" i="1"/>
  <c r="CJ59" i="1"/>
  <c r="CJ60" i="1"/>
  <c r="CJ57" i="1"/>
  <c r="CJ55" i="1"/>
  <c r="CJ47" i="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CJ227" i="1"/>
  <c r="CJ238" i="1"/>
  <c r="CJ246" i="1"/>
  <c r="CJ235" i="1"/>
  <c r="CJ234" i="1"/>
  <c r="CJ228" i="1"/>
  <c r="CJ236" i="1"/>
  <c r="CJ237" i="1"/>
  <c r="CJ230" i="1"/>
  <c r="CJ244" i="1"/>
  <c r="CJ248" i="1"/>
  <c r="CJ231" i="1"/>
  <c r="CJ226" i="1"/>
  <c r="CJ240" i="1"/>
  <c r="CJ242" i="1"/>
  <c r="CJ229" i="1"/>
  <c r="CJ249" i="1"/>
  <c r="CJ243" i="1"/>
  <c r="CJ247" i="1"/>
  <c r="CJ241" i="1"/>
  <c r="CJ245" i="1"/>
  <c r="CJ239" i="1"/>
  <c r="CJ233" i="1"/>
  <c r="CJ232" i="1"/>
  <c r="AC8" i="10"/>
  <c r="G31" i="10"/>
  <c r="Z31" i="10"/>
  <c r="E15" i="11"/>
  <c r="CK270" i="1"/>
  <c r="CK272" i="1"/>
  <c r="CK275" i="1"/>
  <c r="CK266" i="1"/>
  <c r="CK269" i="1"/>
  <c r="CK279" i="1"/>
  <c r="CK280" i="1"/>
  <c r="CK267" i="1"/>
  <c r="CK274" i="1"/>
  <c r="CK264" i="1"/>
  <c r="CK265" i="1"/>
  <c r="CK263" i="1"/>
  <c r="CK276" i="1"/>
  <c r="CK278" i="1"/>
  <c r="CK259" i="1"/>
  <c r="CK257" i="1"/>
  <c r="CK273" i="1"/>
  <c r="CK258" i="1"/>
  <c r="CK268" i="1"/>
  <c r="CK261" i="1"/>
  <c r="CK262" i="1"/>
  <c r="CK260" i="1"/>
  <c r="CK277" i="1"/>
  <c r="CK271" i="1"/>
  <c r="AB21" i="10"/>
  <c r="D31" i="11"/>
  <c r="G31" i="11" s="1"/>
  <c r="CJ775" i="1"/>
  <c r="CJ772" i="1"/>
  <c r="CJ774" i="1"/>
  <c r="CJ757" i="1"/>
  <c r="CJ765" i="1"/>
  <c r="CJ776" i="1"/>
  <c r="CJ769" i="1"/>
  <c r="CJ763" i="1"/>
  <c r="CJ759" i="1"/>
  <c r="CJ758" i="1"/>
  <c r="CJ771" i="1"/>
  <c r="CJ767" i="1"/>
  <c r="CJ761" i="1"/>
  <c r="CJ753" i="1"/>
  <c r="CJ764" i="1"/>
  <c r="CJ760" i="1"/>
  <c r="CJ756" i="1"/>
  <c r="CJ773" i="1"/>
  <c r="CJ770" i="1"/>
  <c r="CJ768" i="1"/>
  <c r="CJ755" i="1"/>
  <c r="CJ754" i="1"/>
  <c r="CJ766" i="1"/>
  <c r="CJ762" i="1"/>
  <c r="D26" i="11"/>
  <c r="G26" i="11" s="1"/>
  <c r="CJ599" i="1"/>
  <c r="CJ605" i="1"/>
  <c r="CJ618" i="1"/>
  <c r="CJ602" i="1"/>
  <c r="CJ609" i="1"/>
  <c r="CJ603" i="1"/>
  <c r="CJ615" i="1"/>
  <c r="CJ606" i="1"/>
  <c r="CJ598" i="1"/>
  <c r="CJ611" i="1"/>
  <c r="CJ604" i="1"/>
  <c r="CJ620" i="1"/>
  <c r="CJ621" i="1"/>
  <c r="CJ600" i="1"/>
  <c r="CJ614" i="1"/>
  <c r="CJ616" i="1"/>
  <c r="CJ607" i="1"/>
  <c r="CJ619" i="1"/>
  <c r="CJ610" i="1"/>
  <c r="CJ613" i="1"/>
  <c r="CJ612" i="1"/>
  <c r="CJ601" i="1"/>
  <c r="CJ608" i="1"/>
  <c r="CJ617" i="1"/>
  <c r="D55" i="11"/>
  <c r="D23" i="11"/>
  <c r="G23" i="11" s="1"/>
  <c r="CJ513" i="1"/>
  <c r="CJ523" i="1"/>
  <c r="CJ511" i="1"/>
  <c r="CJ521" i="1"/>
  <c r="CJ520" i="1"/>
  <c r="CJ516" i="1"/>
  <c r="CJ515" i="1"/>
  <c r="CJ526" i="1"/>
  <c r="CJ512" i="1"/>
  <c r="CJ510" i="1"/>
  <c r="CJ514" i="1"/>
  <c r="CJ528" i="1"/>
  <c r="CJ507" i="1"/>
  <c r="CJ517" i="1"/>
  <c r="CJ525" i="1"/>
  <c r="CJ506" i="1"/>
  <c r="CJ509" i="1"/>
  <c r="CJ519" i="1"/>
  <c r="CJ508" i="1"/>
  <c r="CJ505" i="1"/>
  <c r="CJ522" i="1"/>
  <c r="CJ527" i="1"/>
  <c r="CJ524" i="1"/>
  <c r="CJ518" i="1"/>
  <c r="E34" i="11"/>
  <c r="CK867" i="1"/>
  <c r="CK852" i="1"/>
  <c r="CK861" i="1"/>
  <c r="CK854" i="1"/>
  <c r="CK868" i="1"/>
  <c r="CK853" i="1"/>
  <c r="CK865" i="1"/>
  <c r="CK860" i="1"/>
  <c r="CK850" i="1"/>
  <c r="CK856" i="1"/>
  <c r="CK851" i="1"/>
  <c r="CK857" i="1"/>
  <c r="CK849" i="1"/>
  <c r="CK869" i="1"/>
  <c r="CK846" i="1"/>
  <c r="CK847" i="1"/>
  <c r="CK866" i="1"/>
  <c r="CK859" i="1"/>
  <c r="CK862" i="1"/>
  <c r="CK863" i="1"/>
  <c r="CK848" i="1"/>
  <c r="CK864" i="1"/>
  <c r="CK855" i="1"/>
  <c r="CK858" i="1"/>
  <c r="D54" i="11"/>
  <c r="D37" i="11"/>
  <c r="G37" i="11" s="1"/>
  <c r="CJ962" i="1"/>
  <c r="CJ958" i="1"/>
  <c r="CJ952" i="1"/>
  <c r="CJ942" i="1"/>
  <c r="CJ949" i="1"/>
  <c r="CJ950" i="1"/>
  <c r="CJ948" i="1"/>
  <c r="CJ943" i="1"/>
  <c r="CJ959" i="1"/>
  <c r="CJ944" i="1"/>
  <c r="CJ960" i="1"/>
  <c r="CJ951" i="1"/>
  <c r="CJ953" i="1"/>
  <c r="CJ956" i="1"/>
  <c r="CJ957" i="1"/>
  <c r="CJ955" i="1"/>
  <c r="CJ939" i="1"/>
  <c r="CJ941" i="1"/>
  <c r="CJ947" i="1"/>
  <c r="CJ954" i="1"/>
  <c r="CJ961" i="1"/>
  <c r="CJ940" i="1"/>
  <c r="CJ946" i="1"/>
  <c r="CJ945" i="1"/>
  <c r="D21" i="11"/>
  <c r="G21" i="11" s="1"/>
  <c r="CJ444" i="1"/>
  <c r="CJ450" i="1"/>
  <c r="CJ459" i="1"/>
  <c r="CJ443" i="1"/>
  <c r="CJ447" i="1"/>
  <c r="CJ466" i="1"/>
  <c r="CJ460" i="1"/>
  <c r="CJ461" i="1"/>
  <c r="CJ452" i="1"/>
  <c r="CJ449" i="1"/>
  <c r="CJ456" i="1"/>
  <c r="CJ457" i="1"/>
  <c r="CJ446" i="1"/>
  <c r="CJ463" i="1"/>
  <c r="CJ454" i="1"/>
  <c r="CJ451" i="1"/>
  <c r="CJ455" i="1"/>
  <c r="CJ445" i="1"/>
  <c r="CJ448" i="1"/>
  <c r="CJ462" i="1"/>
  <c r="CJ458" i="1"/>
  <c r="CJ453" i="1"/>
  <c r="CJ465" i="1"/>
  <c r="CJ464" i="1"/>
  <c r="D20" i="11"/>
  <c r="G20" i="11" s="1"/>
  <c r="CJ430" i="1"/>
  <c r="CJ429" i="1"/>
  <c r="CJ416" i="1"/>
  <c r="CJ417" i="1"/>
  <c r="CJ428" i="1"/>
  <c r="CJ414" i="1"/>
  <c r="CJ434" i="1"/>
  <c r="CJ425" i="1"/>
  <c r="CJ420" i="1"/>
  <c r="CJ415" i="1"/>
  <c r="CJ421" i="1"/>
  <c r="CJ413" i="1"/>
  <c r="CJ412" i="1"/>
  <c r="CJ427" i="1"/>
  <c r="CJ423" i="1"/>
  <c r="CJ418" i="1"/>
  <c r="CJ426" i="1"/>
  <c r="CJ431" i="1"/>
  <c r="CJ432" i="1"/>
  <c r="CJ435" i="1"/>
  <c r="CJ424" i="1"/>
  <c r="CJ433" i="1"/>
  <c r="CJ419" i="1"/>
  <c r="CJ422" i="1"/>
  <c r="R31" i="10"/>
  <c r="R89" i="10" s="1"/>
  <c r="H31" i="10"/>
  <c r="H75" i="10" s="1"/>
  <c r="X31" i="10"/>
  <c r="AB13" i="10"/>
  <c r="D15" i="11"/>
  <c r="CJ269" i="1"/>
  <c r="CJ279" i="1"/>
  <c r="CJ258" i="1"/>
  <c r="CJ266" i="1"/>
  <c r="CJ261" i="1"/>
  <c r="CJ265" i="1"/>
  <c r="CJ267" i="1"/>
  <c r="CJ263" i="1"/>
  <c r="CJ268" i="1"/>
  <c r="CJ264" i="1"/>
  <c r="CJ270" i="1"/>
  <c r="CJ259" i="1"/>
  <c r="CJ277" i="1"/>
  <c r="CJ272" i="1"/>
  <c r="CJ257" i="1"/>
  <c r="CJ260" i="1"/>
  <c r="CJ271" i="1"/>
  <c r="CJ276" i="1"/>
  <c r="CJ262" i="1"/>
  <c r="CJ273" i="1"/>
  <c r="CJ274" i="1"/>
  <c r="CJ275" i="1"/>
  <c r="CJ280" i="1"/>
  <c r="CJ278" i="1"/>
  <c r="E17" i="11"/>
  <c r="CK328" i="1"/>
  <c r="CK334" i="1"/>
  <c r="CK329" i="1"/>
  <c r="CK339" i="1"/>
  <c r="CK332" i="1"/>
  <c r="CK322" i="1"/>
  <c r="CK337" i="1"/>
  <c r="CK324" i="1"/>
  <c r="CK325" i="1"/>
  <c r="CK323" i="1"/>
  <c r="CK319" i="1"/>
  <c r="CK341" i="1"/>
  <c r="CK330" i="1"/>
  <c r="CK340" i="1"/>
  <c r="CK320" i="1"/>
  <c r="CK326" i="1"/>
  <c r="CK336" i="1"/>
  <c r="CK338" i="1"/>
  <c r="CK331" i="1"/>
  <c r="CK333" i="1"/>
  <c r="CK342" i="1"/>
  <c r="CK327" i="1"/>
  <c r="CK321" i="1"/>
  <c r="CK335" i="1"/>
  <c r="AB17" i="10"/>
  <c r="E18" i="11"/>
  <c r="CK359" i="1"/>
  <c r="CK370" i="1"/>
  <c r="CK355" i="1"/>
  <c r="CK367" i="1"/>
  <c r="CK365" i="1"/>
  <c r="CK357" i="1"/>
  <c r="CK353" i="1"/>
  <c r="CK350" i="1"/>
  <c r="CK360" i="1"/>
  <c r="CK373" i="1"/>
  <c r="CK366" i="1"/>
  <c r="CK351" i="1"/>
  <c r="CK352" i="1"/>
  <c r="CK361" i="1"/>
  <c r="CK371" i="1"/>
  <c r="CK363" i="1"/>
  <c r="CK362" i="1"/>
  <c r="CK368" i="1"/>
  <c r="CK364" i="1"/>
  <c r="CK358" i="1"/>
  <c r="CK354" i="1"/>
  <c r="CK372" i="1"/>
  <c r="CK356" i="1"/>
  <c r="CK369" i="1"/>
  <c r="E8" i="11"/>
  <c r="CK43" i="1"/>
  <c r="CK52" i="1"/>
  <c r="CK40" i="1"/>
  <c r="CK44" i="1"/>
  <c r="CK56" i="1"/>
  <c r="CK50" i="1"/>
  <c r="CK62" i="1"/>
  <c r="CK57" i="1"/>
  <c r="CK49" i="1"/>
  <c r="CK58" i="1"/>
  <c r="CK45" i="1"/>
  <c r="CK54" i="1"/>
  <c r="CK42" i="1"/>
  <c r="CK48" i="1"/>
  <c r="CK51" i="1"/>
  <c r="CK53" i="1"/>
  <c r="CK47" i="1"/>
  <c r="CK55" i="1"/>
  <c r="CK61" i="1"/>
  <c r="CK46" i="1"/>
  <c r="CK41" i="1"/>
  <c r="CK59" i="1"/>
  <c r="CK60" i="1"/>
  <c r="CK63" i="1"/>
  <c r="AB31" i="5"/>
  <c r="AB71" i="5" s="1"/>
  <c r="CK799" i="1"/>
  <c r="CK806" i="1"/>
  <c r="CK804" i="1"/>
  <c r="CK792" i="1"/>
  <c r="CK788" i="1"/>
  <c r="CK805" i="1"/>
  <c r="CK802" i="1"/>
  <c r="CK797" i="1"/>
  <c r="CK793" i="1"/>
  <c r="CK787" i="1"/>
  <c r="CK789" i="1"/>
  <c r="CK794" i="1"/>
  <c r="CK800" i="1"/>
  <c r="CK790" i="1"/>
  <c r="CK786" i="1"/>
  <c r="CK796" i="1"/>
  <c r="CK803" i="1"/>
  <c r="CK791" i="1"/>
  <c r="CK798" i="1"/>
  <c r="CK807" i="1"/>
  <c r="CK785" i="1"/>
  <c r="CK795" i="1"/>
  <c r="CK801" i="1"/>
  <c r="CK784" i="1"/>
  <c r="D12" i="11"/>
  <c r="G12" i="11" s="1"/>
  <c r="CJ164" i="1"/>
  <c r="CJ176" i="1"/>
  <c r="CJ179" i="1"/>
  <c r="CJ173" i="1"/>
  <c r="CJ178" i="1"/>
  <c r="CJ174" i="1"/>
  <c r="CJ182" i="1"/>
  <c r="CJ177" i="1"/>
  <c r="CJ183" i="1"/>
  <c r="CJ181" i="1"/>
  <c r="CJ170" i="1"/>
  <c r="CJ167" i="1"/>
  <c r="CJ186" i="1"/>
  <c r="CJ187" i="1"/>
  <c r="CJ171" i="1"/>
  <c r="CJ185" i="1"/>
  <c r="CJ180" i="1"/>
  <c r="CJ172" i="1"/>
  <c r="CJ166" i="1"/>
  <c r="CJ175" i="1"/>
  <c r="CJ169" i="1"/>
  <c r="CJ165" i="1"/>
  <c r="CJ168" i="1"/>
  <c r="CJ184" i="1"/>
  <c r="D33" i="11"/>
  <c r="G33" i="11" s="1"/>
  <c r="CJ817" i="1"/>
  <c r="CJ823" i="1"/>
  <c r="CJ821" i="1"/>
  <c r="CJ828" i="1"/>
  <c r="CJ822" i="1"/>
  <c r="CJ825" i="1"/>
  <c r="CJ833" i="1"/>
  <c r="CJ824" i="1"/>
  <c r="CJ815" i="1"/>
  <c r="CJ829" i="1"/>
  <c r="CJ836" i="1"/>
  <c r="CJ818" i="1"/>
  <c r="CJ832" i="1"/>
  <c r="CJ826" i="1"/>
  <c r="CJ827" i="1"/>
  <c r="CJ820" i="1"/>
  <c r="CJ834" i="1"/>
  <c r="CJ819" i="1"/>
  <c r="CJ831" i="1"/>
  <c r="CJ838" i="1"/>
  <c r="CJ835" i="1"/>
  <c r="CJ830" i="1"/>
  <c r="CJ837" i="1"/>
  <c r="CJ816" i="1"/>
  <c r="D34" i="11"/>
  <c r="CJ862" i="1"/>
  <c r="CJ856" i="1"/>
  <c r="CJ860" i="1"/>
  <c r="CJ851" i="1"/>
  <c r="CJ866" i="1"/>
  <c r="CJ846" i="1"/>
  <c r="CJ855" i="1"/>
  <c r="CJ852" i="1"/>
  <c r="CJ857" i="1"/>
  <c r="CJ858" i="1"/>
  <c r="CJ867" i="1"/>
  <c r="CJ861" i="1"/>
  <c r="CJ849" i="1"/>
  <c r="CJ854" i="1"/>
  <c r="CJ859" i="1"/>
  <c r="CJ847" i="1"/>
  <c r="CJ865" i="1"/>
  <c r="CJ868" i="1"/>
  <c r="CJ850" i="1"/>
  <c r="CJ863" i="1"/>
  <c r="CJ853" i="1"/>
  <c r="CJ864" i="1"/>
  <c r="CJ869" i="1"/>
  <c r="CJ848" i="1"/>
  <c r="E27" i="11"/>
  <c r="CK639" i="1"/>
  <c r="CK630" i="1"/>
  <c r="CK648" i="1"/>
  <c r="CK649" i="1"/>
  <c r="CK631" i="1"/>
  <c r="CK635" i="1"/>
  <c r="CK633" i="1"/>
  <c r="CK641" i="1"/>
  <c r="CK643" i="1"/>
  <c r="CK645" i="1"/>
  <c r="CK629" i="1"/>
  <c r="CK647" i="1"/>
  <c r="CK640" i="1"/>
  <c r="CK634" i="1"/>
  <c r="CK642" i="1"/>
  <c r="CK644" i="1"/>
  <c r="CK632" i="1"/>
  <c r="CK638" i="1"/>
  <c r="CK651" i="1"/>
  <c r="CK650" i="1"/>
  <c r="CK637" i="1"/>
  <c r="CK636" i="1"/>
  <c r="CK652" i="1"/>
  <c r="CK646" i="1"/>
  <c r="E28" i="11"/>
  <c r="CK682" i="1"/>
  <c r="CK676" i="1"/>
  <c r="CK662" i="1"/>
  <c r="CK678" i="1"/>
  <c r="CK663" i="1"/>
  <c r="CK660" i="1"/>
  <c r="CK683" i="1"/>
  <c r="CK681" i="1"/>
  <c r="CK672" i="1"/>
  <c r="CK679" i="1"/>
  <c r="CK674" i="1"/>
  <c r="CK671" i="1"/>
  <c r="CK667" i="1"/>
  <c r="CK669" i="1"/>
  <c r="CK675" i="1"/>
  <c r="CK664" i="1"/>
  <c r="CK680" i="1"/>
  <c r="CK665" i="1"/>
  <c r="CK677" i="1"/>
  <c r="CK670" i="1"/>
  <c r="CK668" i="1"/>
  <c r="CK673" i="1"/>
  <c r="CK661" i="1"/>
  <c r="CK666" i="1"/>
  <c r="E29" i="11"/>
  <c r="CK710" i="1"/>
  <c r="CK692" i="1"/>
  <c r="CK695" i="1"/>
  <c r="CK706" i="1"/>
  <c r="CK699" i="1"/>
  <c r="CK703" i="1"/>
  <c r="CK714" i="1"/>
  <c r="CK697" i="1"/>
  <c r="CK696" i="1"/>
  <c r="CK705" i="1"/>
  <c r="CK711" i="1"/>
  <c r="CK694" i="1"/>
  <c r="CK701" i="1"/>
  <c r="CK709" i="1"/>
  <c r="CK693" i="1"/>
  <c r="CK698" i="1"/>
  <c r="CK713" i="1"/>
  <c r="CK691" i="1"/>
  <c r="CK708" i="1"/>
  <c r="CK712" i="1"/>
  <c r="CK702" i="1"/>
  <c r="CK704" i="1"/>
  <c r="CK700" i="1"/>
  <c r="CK707" i="1"/>
  <c r="F31" i="10"/>
  <c r="F73" i="10" s="1"/>
  <c r="V31" i="10"/>
  <c r="L31" i="10"/>
  <c r="L91" i="10" s="1"/>
  <c r="E10" i="11"/>
  <c r="CK108" i="1"/>
  <c r="CK124" i="1"/>
  <c r="CK111" i="1"/>
  <c r="CK118" i="1"/>
  <c r="CK102" i="1"/>
  <c r="CK105" i="1"/>
  <c r="CK113" i="1"/>
  <c r="CK125" i="1"/>
  <c r="CK109" i="1"/>
  <c r="CK123" i="1"/>
  <c r="CK117" i="1"/>
  <c r="CK116" i="1"/>
  <c r="CK112" i="1"/>
  <c r="CK120" i="1"/>
  <c r="CK115" i="1"/>
  <c r="CK110" i="1"/>
  <c r="CK114" i="1"/>
  <c r="CK106" i="1"/>
  <c r="CK121" i="1"/>
  <c r="CK122" i="1"/>
  <c r="CK103" i="1"/>
  <c r="CK107" i="1"/>
  <c r="CK119" i="1"/>
  <c r="CK104" i="1"/>
  <c r="E21" i="11"/>
  <c r="CK461" i="1"/>
  <c r="CK443" i="1"/>
  <c r="CK462" i="1"/>
  <c r="CK456" i="1"/>
  <c r="CK466" i="1"/>
  <c r="CK450" i="1"/>
  <c r="CK455" i="1"/>
  <c r="CK451" i="1"/>
  <c r="CK463" i="1"/>
  <c r="CK452" i="1"/>
  <c r="CK457" i="1"/>
  <c r="CK445" i="1"/>
  <c r="CK446" i="1"/>
  <c r="CK447" i="1"/>
  <c r="CK454" i="1"/>
  <c r="CK453" i="1"/>
  <c r="CK449" i="1"/>
  <c r="CK465" i="1"/>
  <c r="CK459" i="1"/>
  <c r="CK460" i="1"/>
  <c r="CK448" i="1"/>
  <c r="CK464" i="1"/>
  <c r="CK458" i="1"/>
  <c r="CK444" i="1"/>
  <c r="AC80" i="8" l="1"/>
  <c r="AC79" i="8"/>
  <c r="AC94" i="8"/>
  <c r="AC88" i="8"/>
  <c r="AC71" i="8"/>
  <c r="CJ126" i="1"/>
  <c r="CK250" i="1"/>
  <c r="W95" i="8"/>
  <c r="T95" i="8"/>
  <c r="S95" i="8"/>
  <c r="S95" i="9"/>
  <c r="Q95" i="8"/>
  <c r="M95" i="8"/>
  <c r="R95" i="8"/>
  <c r="V95" i="8"/>
  <c r="X95" i="8"/>
  <c r="AB94" i="8"/>
  <c r="AC87" i="8"/>
  <c r="Q89" i="10"/>
  <c r="AB74" i="8"/>
  <c r="AB82" i="8"/>
  <c r="AB75" i="8"/>
  <c r="AB71" i="8"/>
  <c r="AB81" i="8"/>
  <c r="G25" i="11"/>
  <c r="G34" i="11"/>
  <c r="CJ963" i="1"/>
  <c r="CK963" i="1"/>
  <c r="CK901" i="1"/>
  <c r="Z95" i="8"/>
  <c r="J95" i="8"/>
  <c r="CK932" i="1"/>
  <c r="CJ932" i="1"/>
  <c r="AC84" i="8"/>
  <c r="AC90" i="8"/>
  <c r="AC82" i="8"/>
  <c r="AC86" i="8"/>
  <c r="AC74" i="8"/>
  <c r="AC73" i="8"/>
  <c r="CK188" i="1"/>
  <c r="AC76" i="8"/>
  <c r="AC92" i="8"/>
  <c r="AC78" i="8"/>
  <c r="AC72" i="8"/>
  <c r="AC83" i="8"/>
  <c r="CJ219" i="1"/>
  <c r="AA95" i="8"/>
  <c r="L95" i="8"/>
  <c r="K95" i="8"/>
  <c r="I95" i="8"/>
  <c r="O95" i="8"/>
  <c r="N95" i="8"/>
  <c r="P95" i="8"/>
  <c r="CK808" i="1"/>
  <c r="AC93" i="8"/>
  <c r="AC91" i="8"/>
  <c r="AC85" i="8"/>
  <c r="AC89" i="8"/>
  <c r="AC75" i="8"/>
  <c r="AC77" i="8"/>
  <c r="CK870" i="1"/>
  <c r="CJ529" i="1"/>
  <c r="CK529" i="1"/>
  <c r="CJ343" i="1"/>
  <c r="CJ870" i="1"/>
  <c r="CJ839" i="1"/>
  <c r="CK839" i="1"/>
  <c r="CJ808" i="1"/>
  <c r="CJ777" i="1"/>
  <c r="CK684" i="1"/>
  <c r="Q92" i="10"/>
  <c r="CJ684" i="1"/>
  <c r="H95" i="8"/>
  <c r="D95" i="8"/>
  <c r="Q90" i="10"/>
  <c r="CK715" i="1"/>
  <c r="CJ715" i="1"/>
  <c r="AC82" i="9"/>
  <c r="CK653" i="1"/>
  <c r="CJ653" i="1"/>
  <c r="CJ622" i="1"/>
  <c r="CK622" i="1"/>
  <c r="CK591" i="1"/>
  <c r="CJ591" i="1"/>
  <c r="Q85" i="10"/>
  <c r="Q81" i="10"/>
  <c r="Q87" i="10"/>
  <c r="Q79" i="10"/>
  <c r="Q72" i="10"/>
  <c r="Q74" i="10"/>
  <c r="CK560" i="1"/>
  <c r="Q91" i="10"/>
  <c r="Q94" i="10"/>
  <c r="Q86" i="10"/>
  <c r="CJ560" i="1"/>
  <c r="Q82" i="10"/>
  <c r="Q77" i="10"/>
  <c r="Q71" i="10"/>
  <c r="Q75" i="10"/>
  <c r="Q76" i="10"/>
  <c r="Q83" i="10"/>
  <c r="CJ498" i="1"/>
  <c r="Q78" i="10"/>
  <c r="Q93" i="10"/>
  <c r="Q84" i="10"/>
  <c r="Q88" i="10"/>
  <c r="Q73" i="10"/>
  <c r="CK498" i="1"/>
  <c r="CK467" i="1"/>
  <c r="CJ467" i="1"/>
  <c r="CK436" i="1"/>
  <c r="CJ436" i="1"/>
  <c r="CJ374" i="1"/>
  <c r="CK374" i="1"/>
  <c r="CK405" i="1"/>
  <c r="CJ405" i="1"/>
  <c r="Y95" i="5"/>
  <c r="CK343" i="1"/>
  <c r="G95" i="5"/>
  <c r="E95" i="5"/>
  <c r="CJ312" i="1"/>
  <c r="CK312" i="1"/>
  <c r="Q95" i="5"/>
  <c r="V95" i="5"/>
  <c r="M95" i="5"/>
  <c r="U95" i="5"/>
  <c r="K95" i="5"/>
  <c r="F95" i="5"/>
  <c r="I95" i="5"/>
  <c r="O95" i="5"/>
  <c r="C95" i="5"/>
  <c r="CK281" i="1"/>
  <c r="W95" i="5"/>
  <c r="CJ281" i="1"/>
  <c r="E84" i="10"/>
  <c r="AB89" i="8"/>
  <c r="AB83" i="8"/>
  <c r="AB93" i="8"/>
  <c r="AB73" i="8"/>
  <c r="AB78" i="8"/>
  <c r="AB92" i="8"/>
  <c r="AB85" i="8"/>
  <c r="AB90" i="8"/>
  <c r="AB84" i="8"/>
  <c r="AB88" i="8"/>
  <c r="AB76" i="8"/>
  <c r="CJ250" i="1"/>
  <c r="AB72" i="8"/>
  <c r="AB87" i="8"/>
  <c r="AB86" i="8"/>
  <c r="AB77" i="8"/>
  <c r="AB79" i="8"/>
  <c r="AB80" i="8"/>
  <c r="AA95" i="5"/>
  <c r="B95" i="8"/>
  <c r="P95" i="9"/>
  <c r="B95" i="9"/>
  <c r="X95" i="9"/>
  <c r="AA95" i="9"/>
  <c r="AB78" i="9"/>
  <c r="AB75" i="9"/>
  <c r="AB80" i="9"/>
  <c r="I95" i="9"/>
  <c r="AB82" i="9"/>
  <c r="M95" i="9"/>
  <c r="C95" i="8"/>
  <c r="D95" i="5"/>
  <c r="I73" i="10"/>
  <c r="I77" i="10"/>
  <c r="U90" i="10"/>
  <c r="U74" i="10"/>
  <c r="I87" i="10"/>
  <c r="U86" i="10"/>
  <c r="U85" i="10"/>
  <c r="M77" i="10"/>
  <c r="M93" i="10"/>
  <c r="I71" i="10"/>
  <c r="U78" i="10"/>
  <c r="I88" i="10"/>
  <c r="I92" i="10"/>
  <c r="U75" i="10"/>
  <c r="CK95" i="1"/>
  <c r="CK219" i="1"/>
  <c r="S86" i="10"/>
  <c r="E91" i="10"/>
  <c r="AA84" i="10"/>
  <c r="S93" i="10"/>
  <c r="AA81" i="10"/>
  <c r="I94" i="10"/>
  <c r="I89" i="10"/>
  <c r="I93" i="10"/>
  <c r="I76" i="10"/>
  <c r="I80" i="10"/>
  <c r="I74" i="10"/>
  <c r="U76" i="10"/>
  <c r="U84" i="10"/>
  <c r="U93" i="10"/>
  <c r="U88" i="10"/>
  <c r="U80" i="10"/>
  <c r="U71" i="10"/>
  <c r="M90" i="10"/>
  <c r="M81" i="10"/>
  <c r="I81" i="10"/>
  <c r="I91" i="10"/>
  <c r="I82" i="10"/>
  <c r="I79" i="10"/>
  <c r="I84" i="10"/>
  <c r="I78" i="10"/>
  <c r="U91" i="10"/>
  <c r="U77" i="10"/>
  <c r="U83" i="10"/>
  <c r="U87" i="10"/>
  <c r="U89" i="10"/>
  <c r="U72" i="10"/>
  <c r="M76" i="10"/>
  <c r="S95" i="5"/>
  <c r="L95" i="5"/>
  <c r="CJ188" i="1"/>
  <c r="I83" i="10"/>
  <c r="I72" i="10"/>
  <c r="I85" i="10"/>
  <c r="I90" i="10"/>
  <c r="I75" i="10"/>
  <c r="U73" i="10"/>
  <c r="U79" i="10"/>
  <c r="U94" i="10"/>
  <c r="U81" i="10"/>
  <c r="U82" i="10"/>
  <c r="M86" i="10"/>
  <c r="AA92" i="10"/>
  <c r="AA75" i="10"/>
  <c r="T95" i="5"/>
  <c r="AA77" i="10"/>
  <c r="AA93" i="10"/>
  <c r="AA91" i="10"/>
  <c r="AA79" i="10"/>
  <c r="CK157" i="1"/>
  <c r="CJ157" i="1"/>
  <c r="S84" i="10"/>
  <c r="S92" i="10"/>
  <c r="CK126" i="1"/>
  <c r="S83" i="10"/>
  <c r="S94" i="10"/>
  <c r="S76" i="10"/>
  <c r="S90" i="10"/>
  <c r="S81" i="10"/>
  <c r="S85" i="10"/>
  <c r="S72" i="10"/>
  <c r="S89" i="10"/>
  <c r="S78" i="10"/>
  <c r="S77" i="10"/>
  <c r="S87" i="10"/>
  <c r="N95" i="5"/>
  <c r="CJ95" i="1"/>
  <c r="S71" i="10"/>
  <c r="S91" i="10"/>
  <c r="S74" i="10"/>
  <c r="S88" i="10"/>
  <c r="S80" i="10"/>
  <c r="S82" i="10"/>
  <c r="S75" i="10"/>
  <c r="S73" i="10"/>
  <c r="H91" i="10"/>
  <c r="E83" i="10"/>
  <c r="J95" i="9"/>
  <c r="Z95" i="5"/>
  <c r="Q95" i="9"/>
  <c r="L95" i="9"/>
  <c r="V95" i="9"/>
  <c r="G95" i="9"/>
  <c r="K95" i="9"/>
  <c r="T95" i="9"/>
  <c r="D95" i="9"/>
  <c r="H95" i="9"/>
  <c r="CJ64" i="1"/>
  <c r="W95" i="9"/>
  <c r="R95" i="9"/>
  <c r="N95" i="9"/>
  <c r="E95" i="9"/>
  <c r="U95" i="9"/>
  <c r="F95" i="9"/>
  <c r="CK64" i="1"/>
  <c r="Y95" i="9"/>
  <c r="C95" i="9"/>
  <c r="Z95" i="9"/>
  <c r="O95" i="9"/>
  <c r="AA74" i="10"/>
  <c r="AA94" i="10"/>
  <c r="AA90" i="10"/>
  <c r="AA87" i="10"/>
  <c r="M89" i="10"/>
  <c r="M83" i="10"/>
  <c r="M72" i="10"/>
  <c r="M79" i="10"/>
  <c r="J95" i="5"/>
  <c r="M88" i="10"/>
  <c r="M75" i="10"/>
  <c r="AC72" i="9"/>
  <c r="M74" i="10"/>
  <c r="AB72" i="9"/>
  <c r="M85" i="10"/>
  <c r="M84" i="10"/>
  <c r="M80" i="10"/>
  <c r="M87" i="10"/>
  <c r="M73" i="10"/>
  <c r="R95" i="5"/>
  <c r="H95" i="5"/>
  <c r="M71" i="10"/>
  <c r="AC76" i="9"/>
  <c r="AB71" i="9"/>
  <c r="AB79" i="9"/>
  <c r="AB88" i="9"/>
  <c r="AB73" i="9"/>
  <c r="AB76" i="9"/>
  <c r="AB92" i="9"/>
  <c r="AB90" i="9"/>
  <c r="AB83" i="9"/>
  <c r="AB94" i="9"/>
  <c r="AB84" i="9"/>
  <c r="AB77" i="9"/>
  <c r="AB93" i="9"/>
  <c r="AB87" i="9"/>
  <c r="AB81" i="9"/>
  <c r="AB74" i="9"/>
  <c r="AB86" i="9"/>
  <c r="AA86" i="10"/>
  <c r="AA89" i="10"/>
  <c r="AA83" i="10"/>
  <c r="AA82" i="10"/>
  <c r="M78" i="10"/>
  <c r="M91" i="10"/>
  <c r="M94" i="10"/>
  <c r="M92" i="10"/>
  <c r="X95" i="5"/>
  <c r="B95" i="5"/>
  <c r="P95" i="5"/>
  <c r="AB85" i="9"/>
  <c r="AB89" i="9"/>
  <c r="E85" i="10"/>
  <c r="E89" i="10"/>
  <c r="E80" i="10"/>
  <c r="AC89" i="9"/>
  <c r="AC86" i="9"/>
  <c r="AC71" i="9"/>
  <c r="AC83" i="9"/>
  <c r="AC90" i="9"/>
  <c r="AC77" i="9"/>
  <c r="AC79" i="9"/>
  <c r="AC94" i="9"/>
  <c r="AC92" i="9"/>
  <c r="AC78" i="9"/>
  <c r="AC85" i="9"/>
  <c r="AC93" i="9"/>
  <c r="AC73" i="9"/>
  <c r="AC88" i="9"/>
  <c r="AC81" i="9"/>
  <c r="AC74" i="9"/>
  <c r="AC87" i="9"/>
  <c r="AC91" i="9"/>
  <c r="AC75" i="9"/>
  <c r="AC80" i="9"/>
  <c r="N89" i="10"/>
  <c r="E93" i="10"/>
  <c r="E94" i="10"/>
  <c r="E72" i="10"/>
  <c r="E74" i="10"/>
  <c r="E75" i="10"/>
  <c r="E92" i="10"/>
  <c r="F77" i="10"/>
  <c r="R77" i="10"/>
  <c r="R73" i="10"/>
  <c r="F95" i="8"/>
  <c r="U95" i="8"/>
  <c r="CK33" i="1"/>
  <c r="AA85" i="10"/>
  <c r="AA80" i="10"/>
  <c r="AA88" i="10"/>
  <c r="AA73" i="10"/>
  <c r="AA76" i="10"/>
  <c r="AA78" i="10"/>
  <c r="AA72" i="10"/>
  <c r="E95" i="8"/>
  <c r="Y95" i="8"/>
  <c r="G95" i="8"/>
  <c r="Y83" i="10"/>
  <c r="Y91" i="10"/>
  <c r="Y74" i="10"/>
  <c r="Y75" i="10"/>
  <c r="Y89" i="10"/>
  <c r="Y71" i="10"/>
  <c r="Y87" i="10"/>
  <c r="Y90" i="10"/>
  <c r="Y88" i="10"/>
  <c r="Y77" i="10"/>
  <c r="Y93" i="10"/>
  <c r="Y72" i="10"/>
  <c r="Y78" i="10"/>
  <c r="Y85" i="10"/>
  <c r="Y86" i="10"/>
  <c r="Y82" i="10"/>
  <c r="Y92" i="10"/>
  <c r="Y80" i="10"/>
  <c r="Y84" i="10"/>
  <c r="Y81" i="10"/>
  <c r="Y94" i="10"/>
  <c r="Y79" i="10"/>
  <c r="Y76" i="10"/>
  <c r="AC74" i="5"/>
  <c r="C73" i="10"/>
  <c r="C84" i="10"/>
  <c r="C91" i="10"/>
  <c r="C90" i="10"/>
  <c r="C87" i="10"/>
  <c r="C76" i="10"/>
  <c r="C74" i="10"/>
  <c r="C89" i="10"/>
  <c r="C75" i="10"/>
  <c r="C71" i="10"/>
  <c r="C88" i="10"/>
  <c r="C79" i="10"/>
  <c r="C77" i="10"/>
  <c r="C85" i="10"/>
  <c r="C83" i="10"/>
  <c r="C81" i="10"/>
  <c r="C92" i="10"/>
  <c r="C78" i="10"/>
  <c r="C94" i="10"/>
  <c r="C82" i="10"/>
  <c r="C93" i="10"/>
  <c r="C80" i="10"/>
  <c r="AC80" i="5"/>
  <c r="AC75" i="5"/>
  <c r="AC82" i="5"/>
  <c r="AC79" i="5"/>
  <c r="B81" i="10"/>
  <c r="E79" i="10"/>
  <c r="E87" i="10"/>
  <c r="E76" i="10"/>
  <c r="E82" i="10"/>
  <c r="E90" i="10"/>
  <c r="N77" i="10"/>
  <c r="AC86" i="5"/>
  <c r="AC88" i="5"/>
  <c r="AC90" i="5"/>
  <c r="C86" i="10"/>
  <c r="AC85" i="5"/>
  <c r="AC92" i="5"/>
  <c r="AC89" i="5"/>
  <c r="AC87" i="5"/>
  <c r="AC73" i="5"/>
  <c r="AC94" i="5"/>
  <c r="AC93" i="5"/>
  <c r="AC91" i="5"/>
  <c r="AC83" i="5"/>
  <c r="AC77" i="5"/>
  <c r="AC72" i="5"/>
  <c r="W80" i="10"/>
  <c r="W85" i="10"/>
  <c r="W90" i="10"/>
  <c r="W88" i="10"/>
  <c r="W89" i="10"/>
  <c r="W82" i="10"/>
  <c r="W94" i="10"/>
  <c r="W81" i="10"/>
  <c r="W87" i="10"/>
  <c r="W74" i="10"/>
  <c r="W83" i="10"/>
  <c r="W76" i="10"/>
  <c r="W79" i="10"/>
  <c r="W72" i="10"/>
  <c r="W71" i="10"/>
  <c r="W93" i="10"/>
  <c r="W91" i="10"/>
  <c r="W92" i="10"/>
  <c r="W77" i="10"/>
  <c r="W78" i="10"/>
  <c r="W84" i="10"/>
  <c r="W73" i="10"/>
  <c r="AC78" i="5"/>
  <c r="C72" i="10"/>
  <c r="E73" i="10"/>
  <c r="E88" i="10"/>
  <c r="E81" i="10"/>
  <c r="E86" i="10"/>
  <c r="E78" i="10"/>
  <c r="E77" i="10"/>
  <c r="K76" i="10"/>
  <c r="K75" i="10"/>
  <c r="K82" i="10"/>
  <c r="K94" i="10"/>
  <c r="K77" i="10"/>
  <c r="K78" i="10"/>
  <c r="K92" i="10"/>
  <c r="K71" i="10"/>
  <c r="K93" i="10"/>
  <c r="K88" i="10"/>
  <c r="K87" i="10"/>
  <c r="K89" i="10"/>
  <c r="K91" i="10"/>
  <c r="K90" i="10"/>
  <c r="K80" i="10"/>
  <c r="K83" i="10"/>
  <c r="K73" i="10"/>
  <c r="K85" i="10"/>
  <c r="K79" i="10"/>
  <c r="K81" i="10"/>
  <c r="K84" i="10"/>
  <c r="K74" i="10"/>
  <c r="AC71" i="5"/>
  <c r="W86" i="10"/>
  <c r="AC81" i="5"/>
  <c r="K72" i="10"/>
  <c r="W75" i="10"/>
  <c r="AC84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3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5" i="11" a="1"/>
  <c r="D65" i="11" s="1"/>
  <c r="D64" i="11" a="1"/>
  <c r="D64" i="11" s="1"/>
  <c r="D63" i="11" a="1"/>
  <c r="D63" i="11" s="1"/>
  <c r="D62" i="11" a="1"/>
  <c r="D62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38" i="11"/>
  <c r="G15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B65" i="5" l="1"/>
  <c r="AA61" i="5" s="1"/>
  <c r="E61" i="5"/>
  <c r="N60" i="5"/>
  <c r="E62" i="5"/>
  <c r="L60" i="5"/>
  <c r="I61" i="5"/>
  <c r="G62" i="5"/>
  <c r="J61" i="5"/>
  <c r="W60" i="5"/>
  <c r="Y62" i="5"/>
  <c r="Z61" i="5"/>
  <c r="M61" i="5"/>
  <c r="S62" i="5"/>
  <c r="M62" i="5"/>
  <c r="X62" i="5"/>
  <c r="O62" i="5"/>
  <c r="J60" i="5"/>
  <c r="C62" i="5"/>
  <c r="P61" i="5"/>
  <c r="N62" i="5"/>
  <c r="X60" i="5"/>
  <c r="O60" i="5"/>
  <c r="U61" i="5"/>
  <c r="I60" i="5"/>
  <c r="O61" i="5"/>
  <c r="Q62" i="5"/>
  <c r="W62" i="5"/>
  <c r="V60" i="5"/>
  <c r="Z60" i="5"/>
  <c r="AB59" i="5"/>
  <c r="AB55" i="5"/>
  <c r="AC41" i="5"/>
  <c r="AB51" i="5"/>
  <c r="AB56" i="5"/>
  <c r="AB58" i="5"/>
  <c r="AC43" i="5"/>
  <c r="AB50" i="5"/>
  <c r="AB43" i="5"/>
  <c r="AC59" i="5"/>
  <c r="AC53" i="5"/>
  <c r="AB45" i="5"/>
  <c r="AB40" i="5"/>
  <c r="AC44" i="5"/>
  <c r="AB57" i="5"/>
  <c r="AB62" i="5"/>
  <c r="AC55" i="5"/>
  <c r="AC62" i="5"/>
  <c r="AB60" i="5"/>
  <c r="AC47" i="5"/>
  <c r="AB48" i="5"/>
  <c r="AC60" i="5"/>
  <c r="AC50" i="5"/>
  <c r="AC57" i="5"/>
  <c r="AB47" i="5"/>
  <c r="AC40" i="5"/>
  <c r="AC51" i="5"/>
  <c r="AB49" i="5"/>
  <c r="AC46" i="5"/>
  <c r="AB54" i="5"/>
  <c r="AC45" i="5"/>
  <c r="AC58" i="5"/>
  <c r="AB52" i="5"/>
  <c r="AC54" i="5"/>
  <c r="AB32" i="5"/>
  <c r="D49" i="11"/>
  <c r="AC95" i="8"/>
  <c r="AB95" i="8"/>
  <c r="Q95" i="10"/>
  <c r="I95" i="10"/>
  <c r="U95" i="10"/>
  <c r="X95" i="10"/>
  <c r="V95" i="10"/>
  <c r="AA95" i="10"/>
  <c r="E95" i="10"/>
  <c r="H95" i="10"/>
  <c r="O95" i="10"/>
  <c r="F95" i="10"/>
  <c r="T95" i="10"/>
  <c r="R95" i="10"/>
  <c r="G95" i="10"/>
  <c r="Z95" i="10"/>
  <c r="W95" i="10"/>
  <c r="M95" i="10"/>
  <c r="S95" i="10"/>
  <c r="L95" i="10"/>
  <c r="P95" i="10"/>
  <c r="B95" i="10"/>
  <c r="D95" i="10"/>
  <c r="N95" i="10"/>
  <c r="J95" i="10"/>
  <c r="K95" i="10"/>
  <c r="C95" i="10"/>
  <c r="Y95" i="10"/>
  <c r="AC95" i="9"/>
  <c r="AB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B65" i="9"/>
  <c r="E44" i="11"/>
  <c r="D44" i="11"/>
  <c r="E46" i="11"/>
  <c r="B65" i="8"/>
  <c r="B65" i="10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32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3" i="11"/>
  <c r="D42" i="11"/>
  <c r="AC72" i="10"/>
  <c r="AB53" i="5" l="1"/>
  <c r="AC56" i="5"/>
  <c r="AB44" i="5"/>
  <c r="AC49" i="5"/>
  <c r="AB42" i="5"/>
  <c r="AB41" i="5"/>
  <c r="T61" i="5"/>
  <c r="V62" i="5"/>
  <c r="P62" i="5"/>
  <c r="R62" i="5"/>
  <c r="L62" i="5"/>
  <c r="Y61" i="5"/>
  <c r="I62" i="5"/>
  <c r="S60" i="5"/>
  <c r="G61" i="5"/>
  <c r="G60" i="5"/>
  <c r="T60" i="5"/>
  <c r="F62" i="5"/>
  <c r="K60" i="5"/>
  <c r="B62" i="5"/>
  <c r="B61" i="5"/>
  <c r="Q60" i="5"/>
  <c r="B60" i="5"/>
  <c r="V61" i="5"/>
  <c r="AA62" i="5"/>
  <c r="R61" i="5"/>
  <c r="H62" i="5"/>
  <c r="D61" i="5"/>
  <c r="S61" i="5"/>
  <c r="Z62" i="5"/>
  <c r="T62" i="5"/>
  <c r="J62" i="5"/>
  <c r="L61" i="5"/>
  <c r="F61" i="5"/>
  <c r="H61" i="5"/>
  <c r="H60" i="5"/>
  <c r="AC61" i="5"/>
  <c r="AC52" i="5"/>
  <c r="AC48" i="5"/>
  <c r="AB46" i="5"/>
  <c r="AB61" i="5"/>
  <c r="AC42" i="5"/>
  <c r="C60" i="5"/>
  <c r="P60" i="5"/>
  <c r="AA60" i="5"/>
  <c r="U62" i="5"/>
  <c r="X61" i="5"/>
  <c r="K61" i="5"/>
  <c r="U60" i="5"/>
  <c r="W61" i="5"/>
  <c r="C61" i="5"/>
  <c r="Q61" i="5"/>
  <c r="D60" i="5"/>
  <c r="F60" i="5"/>
  <c r="E60" i="5"/>
  <c r="N61" i="5"/>
  <c r="D62" i="5"/>
  <c r="R60" i="5"/>
  <c r="M60" i="5"/>
  <c r="Y60" i="5"/>
  <c r="K62" i="5"/>
  <c r="AB41" i="10"/>
  <c r="AB43" i="10"/>
  <c r="AB52" i="10"/>
  <c r="AC57" i="10"/>
  <c r="AB49" i="10"/>
  <c r="AC52" i="10"/>
  <c r="AC44" i="10"/>
  <c r="AC50" i="10"/>
  <c r="AB39" i="10"/>
  <c r="AB59" i="10"/>
  <c r="AB50" i="10"/>
  <c r="AC41" i="10"/>
  <c r="AC56" i="10"/>
  <c r="AB58" i="10"/>
  <c r="AC43" i="10"/>
  <c r="AB48" i="10"/>
  <c r="AB54" i="10"/>
  <c r="AB53" i="10"/>
  <c r="AC48" i="10"/>
  <c r="AC49" i="10"/>
  <c r="AC59" i="10"/>
  <c r="AC53" i="10"/>
  <c r="AC58" i="10"/>
  <c r="AC55" i="10"/>
  <c r="AC46" i="10"/>
  <c r="AC42" i="10"/>
  <c r="AB40" i="10"/>
  <c r="AC47" i="10"/>
  <c r="AB61" i="10"/>
  <c r="AC40" i="10"/>
  <c r="AB57" i="10"/>
  <c r="AB44" i="10"/>
  <c r="AC39" i="10"/>
  <c r="AB51" i="10"/>
  <c r="AC60" i="10"/>
  <c r="AC45" i="10"/>
  <c r="AB45" i="10"/>
  <c r="AB55" i="10"/>
  <c r="AB56" i="10"/>
  <c r="AB62" i="10"/>
  <c r="AC54" i="10"/>
  <c r="AB42" i="10"/>
  <c r="AC51" i="10"/>
  <c r="AB46" i="10"/>
  <c r="AB60" i="10"/>
  <c r="AB47" i="10"/>
  <c r="Z61" i="9"/>
  <c r="AA62" i="9"/>
  <c r="Z62" i="9"/>
  <c r="AA61" i="9"/>
  <c r="Z60" i="9"/>
  <c r="AA60" i="9"/>
  <c r="AB47" i="9"/>
  <c r="AC61" i="9"/>
  <c r="AB62" i="9"/>
  <c r="AC39" i="9"/>
  <c r="AB59" i="9"/>
  <c r="AC53" i="9"/>
  <c r="AB60" i="9"/>
  <c r="AB50" i="9"/>
  <c r="AC50" i="9"/>
  <c r="AC46" i="9"/>
  <c r="AB55" i="9"/>
  <c r="AC44" i="9"/>
  <c r="AC58" i="9"/>
  <c r="AB57" i="9"/>
  <c r="AB53" i="9"/>
  <c r="AB42" i="9"/>
  <c r="AB44" i="9"/>
  <c r="AC40" i="9"/>
  <c r="AB40" i="9"/>
  <c r="AB49" i="9"/>
  <c r="AC57" i="9"/>
  <c r="AB45" i="9"/>
  <c r="AC55" i="9"/>
  <c r="AC62" i="9"/>
  <c r="AC48" i="9"/>
  <c r="AC51" i="9"/>
  <c r="AC60" i="9"/>
  <c r="AB41" i="9"/>
  <c r="AB56" i="9"/>
  <c r="AB43" i="9"/>
  <c r="AC47" i="9"/>
  <c r="AC49" i="9"/>
  <c r="AB61" i="9"/>
  <c r="AB54" i="9"/>
  <c r="AC52" i="9"/>
  <c r="AC45" i="9"/>
  <c r="AC42" i="9"/>
  <c r="AB51" i="9"/>
  <c r="AC56" i="9"/>
  <c r="AB46" i="9"/>
  <c r="AB48" i="9"/>
  <c r="AB39" i="9"/>
  <c r="AC59" i="9"/>
  <c r="AC41" i="9"/>
  <c r="AC54" i="9"/>
  <c r="AB58" i="9"/>
  <c r="AC43" i="9"/>
  <c r="AB52" i="9"/>
  <c r="AB95" i="10"/>
  <c r="AC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P47" i="5"/>
  <c r="L54" i="5"/>
  <c r="W48" i="5"/>
  <c r="C49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W56" i="5"/>
  <c r="Y56" i="5"/>
  <c r="M57" i="5"/>
  <c r="T58" i="5"/>
  <c r="Z49" i="5"/>
  <c r="R57" i="5"/>
  <c r="D52" i="5"/>
  <c r="O52" i="5"/>
  <c r="V53" i="5"/>
  <c r="S55" i="5"/>
  <c r="H46" i="5"/>
  <c r="T56" i="5"/>
  <c r="U47" i="5"/>
  <c r="T46" i="5"/>
  <c r="F54" i="5"/>
  <c r="Q41" i="5"/>
  <c r="J50" i="5"/>
  <c r="R46" i="5"/>
  <c r="U40" i="5"/>
  <c r="L46" i="5"/>
  <c r="U51" i="5"/>
  <c r="Z53" i="5"/>
  <c r="K51" i="5"/>
  <c r="K46" i="5"/>
  <c r="S59" i="5"/>
  <c r="V49" i="5"/>
  <c r="C47" i="5"/>
  <c r="P51" i="5"/>
  <c r="I57" i="5"/>
  <c r="B46" i="5"/>
  <c r="W43" i="5"/>
  <c r="T50" i="5"/>
  <c r="J54" i="5"/>
  <c r="T54" i="5"/>
  <c r="E55" i="5"/>
  <c r="C42" i="5"/>
  <c r="Z41" i="5"/>
  <c r="X40" i="5"/>
  <c r="Z44" i="5"/>
  <c r="M44" i="5"/>
  <c r="K44" i="5"/>
  <c r="W45" i="5"/>
  <c r="E45" i="5"/>
  <c r="W57" i="5"/>
  <c r="B43" i="5"/>
  <c r="J48" i="5"/>
  <c r="F46" i="5"/>
  <c r="G42" i="5"/>
  <c r="V46" i="5"/>
  <c r="U44" i="5"/>
  <c r="J46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B47" i="5"/>
  <c r="K53" i="5"/>
  <c r="P55" i="5"/>
  <c r="X49" i="5"/>
  <c r="P46" i="5"/>
  <c r="R41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AA53" i="5"/>
  <c r="P45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N53" i="5"/>
  <c r="Z43" i="5"/>
  <c r="P42" i="5"/>
  <c r="S41" i="5"/>
  <c r="J47" i="5"/>
  <c r="B40" i="5"/>
  <c r="N44" i="5"/>
  <c r="M48" i="5"/>
  <c r="J57" i="5"/>
  <c r="D47" i="5"/>
  <c r="H56" i="5"/>
  <c r="AA45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T52" i="5"/>
  <c r="C48" i="5"/>
  <c r="E48" i="5"/>
  <c r="Z46" i="5"/>
  <c r="G57" i="5"/>
  <c r="N45" i="5"/>
  <c r="P59" i="5"/>
  <c r="H53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V63" i="10"/>
  <c r="H63" i="10"/>
  <c r="L63" i="10"/>
  <c r="R63" i="10"/>
  <c r="AA63" i="10"/>
  <c r="X63" i="10"/>
  <c r="Z63" i="10"/>
  <c r="T63" i="10"/>
  <c r="M63" i="10"/>
  <c r="N63" i="10"/>
  <c r="O63" i="10"/>
  <c r="W63" i="10"/>
  <c r="F63" i="5"/>
  <c r="D63" i="10"/>
  <c r="K63" i="10"/>
  <c r="P63" i="10"/>
  <c r="G63" i="10"/>
  <c r="E63" i="10"/>
  <c r="I63" i="10"/>
  <c r="Q63" i="10"/>
  <c r="Y63" i="10"/>
  <c r="U63" i="10"/>
  <c r="S63" i="10"/>
  <c r="F63" i="10"/>
  <c r="J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C54" i="8"/>
  <c r="AC45" i="8"/>
  <c r="AB39" i="8"/>
  <c r="B63" i="8"/>
  <c r="AB41" i="8"/>
  <c r="AC55" i="8"/>
  <c r="AB49" i="8"/>
  <c r="AB57" i="8"/>
  <c r="AB40" i="8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C63" i="10"/>
  <c r="B63" i="9"/>
  <c r="B63" i="5"/>
  <c r="C63" i="5"/>
  <c r="AC40" i="8"/>
  <c r="AC59" i="8"/>
  <c r="AC51" i="8"/>
  <c r="AC41" i="8"/>
  <c r="AB54" i="8"/>
  <c r="AB52" i="8"/>
  <c r="AC53" i="8"/>
  <c r="B63" i="10"/>
  <c r="AC58" i="8"/>
  <c r="AB42" i="8"/>
  <c r="AB47" i="8"/>
  <c r="AB59" i="8"/>
  <c r="C63" i="9"/>
  <c r="AB55" i="8"/>
  <c r="AC49" i="8"/>
  <c r="AB56" i="8"/>
  <c r="AB53" i="8"/>
  <c r="AB50" i="8"/>
  <c r="AC46" i="8"/>
  <c r="AC43" i="8"/>
  <c r="AC44" i="8"/>
  <c r="AC48" i="8"/>
  <c r="AB63" i="10" l="1"/>
  <c r="AB64" i="10" s="1"/>
  <c r="AC63" i="10"/>
  <c r="AC64" i="10" s="1"/>
  <c r="AC63" i="9"/>
  <c r="AC64" i="9" s="1"/>
  <c r="AB63" i="9"/>
  <c r="AB64" i="9" s="1"/>
  <c r="AC63" i="5"/>
  <c r="AC64" i="5" s="1"/>
  <c r="AB63" i="5"/>
  <c r="AB64" i="5" s="1"/>
  <c r="AC63" i="8"/>
  <c r="AC64" i="8" s="1"/>
  <c r="AB63" i="8"/>
  <c r="AB64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<sst xmlns="http://schemas.openxmlformats.org/spreadsheetml/2006/main" count="7882" uniqueCount="90">
  <si>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</si>
  <si>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</si>
  <si>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</si>
  <si>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</si>
  <si>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</si>
  <si>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</si>
  <si>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</si>
  <si>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</si>
  <si>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</si>
  <si>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</si>
  <si>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</si>
  <si>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</si>
  <si>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</si>
  <si>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</si>
  <si>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</si>
  <si>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</si>
  <si>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</si>
  <si>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</si>
  <si>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</si>
  <si>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</si>
  <si>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</si>
  <si>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</si>
  <si>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</si>
  <si>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</si>
  <si>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09:00 - 09:59</t>
  </si>
  <si>
    <t>06:00 - 06:59</t>
  </si>
  <si>
    <t>TOTAL</t>
  </si>
  <si>
    <t>PM PEAK</t>
  </si>
  <si>
    <t>10:00 - 10:59</t>
  </si>
  <si>
    <t>11:00 - 11:59</t>
  </si>
  <si>
    <t>17:00 - 17:59</t>
  </si>
  <si>
    <t>12:00 - 12:59</t>
  </si>
  <si>
    <t>18:00 - 18:59</t>
  </si>
  <si>
    <t>13:00 - 13:59</t>
  </si>
  <si>
    <t>19:00 - 19:59</t>
  </si>
  <si>
    <t>14:00 - 14:59</t>
  </si>
  <si>
    <t>15:00 - 15:59</t>
  </si>
  <si>
    <t>16:00 - 16:59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</si>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</sst>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165" fontId="17" fillId="0" borderId="57" xfId="1" quotePrefix="1" applyNumberFormat="1" applyFont="1" applyFill="1" applyBorder="1" applyAlignment="1">
      <alignment horizontal="center" vertical="center"/>
    </xf>
    <xf numFmtId="165" fontId="17" fillId="0" borderId="56" xfId="1" quotePrefix="1" applyNumberFormat="1" applyFont="1" applyFill="1" applyBorder="1" applyAlignment="1">
      <alignment horizontal="center" vertical="center"/>
    </xf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70" fontId="19" fillId="0" borderId="56" xfId="0" applyNumberFormat="1" applyFont="1" applyFill="1" applyBorder="1" applyAlignment="1">
      <alignment horizontal="center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65" fontId="17" fillId="0" borderId="59" xfId="1" quotePrefix="1" applyNumberFormat="1" applyFont="1" applyFill="1" applyBorder="1" applyAlignment="1">
      <alignment horizontal="center" vertical="center"/>
    </xf>
    <xf numFmtId="170" fontId="19" fillId="0" borderId="55" xfId="0" applyNumberFormat="1" applyFont="1" applyFill="1" applyBorder="1" applyAlignment="1">
      <alignment horizontal="center"/>
    </xf>
    <xf numFmtId="165" fontId="17" fillId="0" borderId="58" xfId="1" quotePrefix="1" applyNumberFormat="1" applyFont="1" applyFill="1" applyBorder="1" applyAlignment="1">
      <alignment horizontal="center" vertical="center"/>
    </xf>
    <xf numFmtId="165" fontId="17" fillId="0" borderId="55" xfId="1" quotePrefix="1" applyNumberFormat="1" applyFont="1" applyFill="1" applyBorder="1" applyAlignment="1">
      <alignment horizontal="center" vertical="center"/>
    </xf>
    <xf numFmtId="170" fontId="20" fillId="0" borderId="0" xfId="5" applyNumberFormat="1" applyFont="1" applyAlignment="1">
      <alignment horizontal="center"/>
    </xf>
    <xf numFmtId="0" fontId="1" fillId="0" borderId="0" xfId="6" applyAlignment="1">
      <alignment vertical="center"/>
    </xf>
    <xf numFmtId="0" fontId="3" fillId="0" borderId="0" xfId="0" applyFont="1"/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43" fontId="3" fillId="0" borderId="0" xfId="0" applyNumberFormat="1" applyFont="1"/>
    <xf numFmtId="167" fontId="3" fillId="0" borderId="0" xfId="0" applyNumberFormat="1" applyFont="1"/>
    <xf numFmtId="165" fontId="5" fillId="0" borderId="50" xfId="1" applyNumberFormat="1" applyFont="1" applyBorder="1" applyAlignment="1">
      <alignment horizontal="center"/>
    </xf>
    <xf numFmtId="165" fontId="6" fillId="0" borderId="53" xfId="1" applyNumberFormat="1" applyFont="1" applyBorder="1"/>
    <xf numFmtId="165" fontId="8" fillId="0" borderId="20" xfId="1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8" fillId="0" borderId="7" xfId="1" applyNumberFormat="1" applyFont="1" applyBorder="1" applyAlignment="1">
      <alignment horizontal="right"/>
    </xf>
    <xf numFmtId="165" fontId="5" fillId="0" borderId="12" xfId="1" applyNumberFormat="1" applyFont="1" applyBorder="1" applyAlignment="1">
      <alignment horizontal="center"/>
    </xf>
    <xf numFmtId="165" fontId="6" fillId="0" borderId="12" xfId="1" applyNumberFormat="1" applyFont="1" applyBorder="1"/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3" fontId="3" fillId="0" borderId="0" xfId="0" applyNumberFormat="1" applyFont="1"/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U108" zoomScale="114" zoomScaleNormal="114" zoomScalePageLayoutView="50" workbookViewId="0">
      <selection activeCell="BI4" sqref="BI4"/>
    </sheetView>
  </sheetViews>
  <sheetFormatPr defaultColWidth="8.85546875" defaultRowHeight="12.95"/>
  <cols>
    <col min="1" max="1" width="10.42578125" style="226" customWidth="1"/>
    <col min="2" max="2" width="8.28515625" style="226" customWidth="1"/>
    <col min="3" max="3" width="6.140625" style="226" customWidth="1"/>
    <col min="4" max="4" width="6.7109375" style="226" customWidth="1"/>
    <col min="5" max="5" width="6.28515625" style="226" customWidth="1"/>
    <col min="6" max="6" width="6" style="226" customWidth="1"/>
    <col min="7" max="7" width="6.42578125" style="226" customWidth="1"/>
    <col min="8" max="8" width="7" style="226" customWidth="1"/>
    <col min="9" max="9" width="7.28515625" style="226" customWidth="1"/>
    <col min="10" max="10" width="6.140625" style="226" customWidth="1"/>
    <col min="11" max="11" width="7.28515625" style="226" customWidth="1"/>
    <col min="12" max="12" width="7.7109375" style="226" customWidth="1"/>
    <col min="13" max="14" width="7.140625" style="226" customWidth="1"/>
    <col min="15" max="15" width="7.85546875" style="226" customWidth="1"/>
    <col min="16" max="16" width="6.7109375" style="226" customWidth="1"/>
    <col min="17" max="17" width="7.140625" style="226" customWidth="1"/>
    <col min="18" max="18" width="6" style="226" customWidth="1"/>
    <col min="19" max="19" width="6.42578125" style="226" customWidth="1"/>
    <col min="20" max="20" width="6.140625" style="226" customWidth="1"/>
    <col min="21" max="21" width="7" style="226" customWidth="1"/>
    <col min="22" max="22" width="7.42578125" style="226" customWidth="1"/>
    <col min="23" max="23" width="8" style="226" customWidth="1"/>
    <col min="24" max="24" width="7.140625" style="226" customWidth="1"/>
    <col min="25" max="25" width="7.42578125" style="226" customWidth="1"/>
    <col min="26" max="26" width="7.42578125" style="227" customWidth="1"/>
    <col min="27" max="27" width="8" style="227" customWidth="1"/>
    <col min="28" max="28" width="9.85546875" style="228" customWidth="1"/>
    <col min="29" max="29" width="10.140625" style="228" customWidth="1"/>
    <col min="30" max="30" width="9.140625" style="226" customWidth="1"/>
    <col min="31" max="60" width="9.140625" style="241" customWidth="1"/>
    <col min="61" max="61" width="11.7109375" style="226" customWidth="1"/>
    <col min="62" max="85" width="8.42578125" style="226" customWidth="1"/>
    <col min="86" max="87" width="8.42578125" style="227" customWidth="1"/>
    <col min="88" max="89" width="8.42578125" style="226" customWidth="1"/>
    <col min="90" max="90" width="8.85546875" style="226"/>
    <col min="91" max="91" width="13" style="226" bestFit="1" customWidth="1"/>
    <col min="92" max="92" width="12.85546875" style="226" bestFit="1" customWidth="1"/>
    <col min="93" max="16384" width="8.85546875" style="226"/>
  </cols>
  <sheetData>
    <row r="2" spans="1:93" ht="15.95">
      <c r="A2" s="302" t="s">
        <v>0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0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>
      <c r="A5" s="301">
        <v>43586</v>
      </c>
      <c r="B5" s="301"/>
      <c r="C5" s="301"/>
      <c r="D5" s="301"/>
      <c r="BI5" s="298">
        <f>A5</f>
        <v>43586</v>
      </c>
      <c r="BJ5" s="298"/>
      <c r="BK5" s="298"/>
      <c r="BL5" s="298"/>
    </row>
    <row r="6" spans="1:93" ht="14.1" thickBot="1">
      <c r="AE6" t="s">
        <v>1</v>
      </c>
    </row>
    <row r="7" spans="1:93" ht="15" thickTop="1" thickBot="1">
      <c r="A7" s="296" t="s">
        <v>2</v>
      </c>
      <c r="B7" s="292" t="s">
        <v>3</v>
      </c>
      <c r="C7" s="293"/>
      <c r="D7" s="292" t="s">
        <v>4</v>
      </c>
      <c r="E7" s="293"/>
      <c r="F7" s="292" t="s">
        <v>5</v>
      </c>
      <c r="G7" s="293"/>
      <c r="H7" s="292" t="s">
        <v>6</v>
      </c>
      <c r="I7" s="293"/>
      <c r="J7" s="292" t="s">
        <v>7</v>
      </c>
      <c r="K7" s="293"/>
      <c r="L7" s="292" t="s">
        <v>8</v>
      </c>
      <c r="M7" s="293"/>
      <c r="N7" s="292" t="s">
        <v>9</v>
      </c>
      <c r="O7" s="293"/>
      <c r="P7" s="292" t="s">
        <v>10</v>
      </c>
      <c r="Q7" s="293"/>
      <c r="R7" s="292" t="s">
        <v>11</v>
      </c>
      <c r="S7" s="293"/>
      <c r="T7" s="292" t="s">
        <v>12</v>
      </c>
      <c r="U7" s="293"/>
      <c r="V7" s="292" t="s">
        <v>13</v>
      </c>
      <c r="W7" s="293"/>
      <c r="X7" s="292" t="s">
        <v>14</v>
      </c>
      <c r="Y7" s="293"/>
      <c r="Z7" s="294" t="s">
        <v>15</v>
      </c>
      <c r="AA7" s="295"/>
      <c r="AB7" s="299" t="s">
        <v>16</v>
      </c>
      <c r="AC7" s="300"/>
      <c r="AE7" s="309" t="s">
        <v>2</v>
      </c>
      <c r="AF7" s="303" t="s">
        <v>3</v>
      </c>
      <c r="AG7" s="304"/>
      <c r="AH7" s="303" t="s">
        <v>4</v>
      </c>
      <c r="AI7" s="304"/>
      <c r="AJ7" s="303" t="s">
        <v>5</v>
      </c>
      <c r="AK7" s="304"/>
      <c r="AL7" s="303" t="s">
        <v>6</v>
      </c>
      <c r="AM7" s="304"/>
      <c r="AN7" s="303" t="s">
        <v>7</v>
      </c>
      <c r="AO7" s="304"/>
      <c r="AP7" s="303" t="s">
        <v>8</v>
      </c>
      <c r="AQ7" s="304"/>
      <c r="AR7" s="303" t="s">
        <v>9</v>
      </c>
      <c r="AS7" s="304"/>
      <c r="AT7" s="303" t="s">
        <v>10</v>
      </c>
      <c r="AU7" s="304"/>
      <c r="AV7" s="303" t="s">
        <v>11</v>
      </c>
      <c r="AW7" s="304"/>
      <c r="AX7" s="303" t="s">
        <v>12</v>
      </c>
      <c r="AY7" s="304"/>
      <c r="AZ7" s="303" t="s">
        <v>13</v>
      </c>
      <c r="BA7" s="304"/>
      <c r="BB7" s="303" t="s">
        <v>14</v>
      </c>
      <c r="BC7" s="304"/>
      <c r="BD7" s="305" t="s">
        <v>15</v>
      </c>
      <c r="BE7" s="306"/>
      <c r="BF7" s="307" t="s">
        <v>16</v>
      </c>
      <c r="BG7" s="308"/>
      <c r="BH7" s="281"/>
      <c r="BI7" s="296" t="s">
        <v>2</v>
      </c>
      <c r="BJ7" s="292" t="s">
        <v>3</v>
      </c>
      <c r="BK7" s="293"/>
      <c r="BL7" s="292" t="s">
        <v>4</v>
      </c>
      <c r="BM7" s="293"/>
      <c r="BN7" s="292" t="s">
        <v>5</v>
      </c>
      <c r="BO7" s="293"/>
      <c r="BP7" s="292" t="s">
        <v>6</v>
      </c>
      <c r="BQ7" s="293"/>
      <c r="BR7" s="292" t="s">
        <v>7</v>
      </c>
      <c r="BS7" s="293"/>
      <c r="BT7" s="292" t="s">
        <v>8</v>
      </c>
      <c r="BU7" s="293"/>
      <c r="BV7" s="292" t="s">
        <v>9</v>
      </c>
      <c r="BW7" s="293"/>
      <c r="BX7" s="292" t="s">
        <v>10</v>
      </c>
      <c r="BY7" s="293"/>
      <c r="BZ7" s="292" t="s">
        <v>11</v>
      </c>
      <c r="CA7" s="293"/>
      <c r="CB7" s="292" t="s">
        <v>12</v>
      </c>
      <c r="CC7" s="293"/>
      <c r="CD7" s="292" t="s">
        <v>13</v>
      </c>
      <c r="CE7" s="293"/>
      <c r="CF7" s="292" t="s">
        <v>14</v>
      </c>
      <c r="CG7" s="293"/>
      <c r="CH7" s="294" t="s">
        <v>15</v>
      </c>
      <c r="CI7" s="295"/>
      <c r="CJ7" s="292" t="s">
        <v>16</v>
      </c>
      <c r="CK7" s="293"/>
    </row>
    <row r="8" spans="1:93" ht="15" thickTop="1" thickBot="1">
      <c r="A8" s="297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5" t="s">
        <v>17</v>
      </c>
      <c r="AA8" s="118" t="s">
        <v>18</v>
      </c>
      <c r="AB8" s="172" t="s">
        <v>17</v>
      </c>
      <c r="AC8" s="173" t="s">
        <v>18</v>
      </c>
      <c r="AE8" s="310"/>
      <c r="AF8" s="242" t="s">
        <v>17</v>
      </c>
      <c r="AG8" s="243" t="s">
        <v>18</v>
      </c>
      <c r="AH8" s="244" t="s">
        <v>17</v>
      </c>
      <c r="AI8" s="245" t="s">
        <v>18</v>
      </c>
      <c r="AJ8" s="242" t="s">
        <v>17</v>
      </c>
      <c r="AK8" s="243" t="s">
        <v>18</v>
      </c>
      <c r="AL8" s="244" t="s">
        <v>17</v>
      </c>
      <c r="AM8" s="245" t="s">
        <v>18</v>
      </c>
      <c r="AN8" s="242" t="s">
        <v>17</v>
      </c>
      <c r="AO8" s="243" t="s">
        <v>18</v>
      </c>
      <c r="AP8" s="244" t="s">
        <v>17</v>
      </c>
      <c r="AQ8" s="242" t="s">
        <v>18</v>
      </c>
      <c r="AR8" s="246" t="s">
        <v>17</v>
      </c>
      <c r="AS8" s="247" t="s">
        <v>18</v>
      </c>
      <c r="AT8" s="242" t="s">
        <v>17</v>
      </c>
      <c r="AU8" s="243" t="s">
        <v>18</v>
      </c>
      <c r="AV8" s="244" t="s">
        <v>17</v>
      </c>
      <c r="AW8" s="245" t="s">
        <v>18</v>
      </c>
      <c r="AX8" s="242" t="s">
        <v>17</v>
      </c>
      <c r="AY8" s="243" t="s">
        <v>18</v>
      </c>
      <c r="AZ8" s="244" t="s">
        <v>17</v>
      </c>
      <c r="BA8" s="245" t="s">
        <v>18</v>
      </c>
      <c r="BB8" s="242" t="s">
        <v>17</v>
      </c>
      <c r="BC8" s="243" t="s">
        <v>18</v>
      </c>
      <c r="BD8" s="248" t="s">
        <v>17</v>
      </c>
      <c r="BE8" s="249" t="s">
        <v>18</v>
      </c>
      <c r="BF8" s="250" t="s">
        <v>17</v>
      </c>
      <c r="BG8" s="251" t="s">
        <v>18</v>
      </c>
      <c r="BH8" s="282"/>
      <c r="BI8" s="297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5" t="s">
        <v>17</v>
      </c>
      <c r="CI8" s="118" t="s">
        <v>18</v>
      </c>
      <c r="CJ8" s="116" t="s">
        <v>17</v>
      </c>
      <c r="CK8" s="117" t="s">
        <v>18</v>
      </c>
    </row>
    <row r="9" spans="1:93" ht="14.1" thickTop="1">
      <c r="A9" s="121" t="s">
        <v>19</v>
      </c>
      <c r="B9" s="122"/>
      <c r="C9" s="185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2"/>
      <c r="AA9" s="183"/>
      <c r="AB9" s="166">
        <f>B9+D9+F9+H9+J9+L9+N9+P9+R9+T9+V9+X9+Z9</f>
        <v>0</v>
      </c>
      <c r="AC9" s="167">
        <f>C9+E9+G9+I9+K9+M9+O9+Q9+S9+U9+W9+Y9+AA9</f>
        <v>0</v>
      </c>
      <c r="AE9" s="252" t="s">
        <v>20</v>
      </c>
      <c r="AF9" s="253">
        <f>SUMIF($A$9:$A$32,$AE9,B$9:B$32)</f>
        <v>1611</v>
      </c>
      <c r="AG9" s="254">
        <f t="shared" ref="AG9:AV11" si="0">SUMIF($A$9:$A$32,$AE9,C$9:C$32)</f>
        <v>672</v>
      </c>
      <c r="AH9" s="255">
        <f t="shared" si="0"/>
        <v>637</v>
      </c>
      <c r="AI9" s="256">
        <f t="shared" si="0"/>
        <v>496</v>
      </c>
      <c r="AJ9" s="253">
        <f t="shared" si="0"/>
        <v>208</v>
      </c>
      <c r="AK9" s="257">
        <f t="shared" si="0"/>
        <v>165</v>
      </c>
      <c r="AL9" s="255">
        <f t="shared" si="0"/>
        <v>954</v>
      </c>
      <c r="AM9" s="256">
        <f t="shared" si="0"/>
        <v>1185</v>
      </c>
      <c r="AN9" s="253">
        <f t="shared" si="0"/>
        <v>94</v>
      </c>
      <c r="AO9" s="257">
        <f t="shared" si="0"/>
        <v>159</v>
      </c>
      <c r="AP9" s="255">
        <f t="shared" si="0"/>
        <v>188</v>
      </c>
      <c r="AQ9" s="253">
        <f t="shared" si="0"/>
        <v>526</v>
      </c>
      <c r="AR9" s="258">
        <f t="shared" si="0"/>
        <v>886</v>
      </c>
      <c r="AS9" s="259">
        <f t="shared" si="0"/>
        <v>1027</v>
      </c>
      <c r="AT9" s="253">
        <f t="shared" si="0"/>
        <v>492</v>
      </c>
      <c r="AU9" s="257">
        <f t="shared" si="0"/>
        <v>507</v>
      </c>
      <c r="AV9" s="255">
        <f t="shared" si="0"/>
        <v>757</v>
      </c>
      <c r="AW9" s="256">
        <f t="shared" ref="AW9:BE11" si="1">SUMIF($A$9:$A$32,$AE9,S$9:S$32)</f>
        <v>667</v>
      </c>
      <c r="AX9" s="253">
        <f t="shared" si="1"/>
        <v>209</v>
      </c>
      <c r="AY9" s="257">
        <f t="shared" si="1"/>
        <v>193</v>
      </c>
      <c r="AZ9" s="255">
        <f t="shared" si="1"/>
        <v>750</v>
      </c>
      <c r="BA9" s="256">
        <f t="shared" si="1"/>
        <v>694</v>
      </c>
      <c r="BB9" s="253">
        <f t="shared" si="1"/>
        <v>664</v>
      </c>
      <c r="BC9" s="257">
        <f t="shared" si="1"/>
        <v>396</v>
      </c>
      <c r="BD9" s="20">
        <f t="shared" si="1"/>
        <v>1648</v>
      </c>
      <c r="BE9" s="260">
        <f t="shared" si="1"/>
        <v>1929</v>
      </c>
      <c r="BF9" s="261">
        <f>AF9+AH9+AJ9+AL9+AN9+AP9+AR9+AT9+AV9+AX9+AZ9+BB9+BD9</f>
        <v>9098</v>
      </c>
      <c r="BG9" s="262">
        <f>AG9+AI9+AK9+AM9+AO9+AQ9+AS9+AU9+AW9+AY9+BA9+BC9+BE9</f>
        <v>8616</v>
      </c>
      <c r="BH9" s="283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9"/>
      <c r="CO9" s="229"/>
    </row>
    <row r="10" spans="1:93">
      <c r="A10" s="133" t="s">
        <v>21</v>
      </c>
      <c r="B10" s="188">
        <v>285</v>
      </c>
      <c r="C10" s="189">
        <v>0</v>
      </c>
      <c r="D10" s="190">
        <v>112</v>
      </c>
      <c r="E10" s="191">
        <v>0</v>
      </c>
      <c r="F10" s="188">
        <v>23</v>
      </c>
      <c r="G10" s="192">
        <v>0</v>
      </c>
      <c r="H10" s="190">
        <v>159</v>
      </c>
      <c r="I10" s="191">
        <v>9</v>
      </c>
      <c r="J10" s="188">
        <v>2</v>
      </c>
      <c r="K10" s="192">
        <v>2</v>
      </c>
      <c r="L10" s="190">
        <v>5</v>
      </c>
      <c r="M10" s="188">
        <v>5</v>
      </c>
      <c r="N10" s="193">
        <v>21</v>
      </c>
      <c r="O10" s="194">
        <v>10</v>
      </c>
      <c r="P10" s="188">
        <v>6</v>
      </c>
      <c r="Q10" s="192">
        <v>5</v>
      </c>
      <c r="R10" s="190">
        <v>8</v>
      </c>
      <c r="S10" s="191">
        <v>0</v>
      </c>
      <c r="T10" s="188">
        <v>1</v>
      </c>
      <c r="U10" s="192">
        <v>0</v>
      </c>
      <c r="V10" s="190">
        <v>6</v>
      </c>
      <c r="W10" s="191">
        <v>0</v>
      </c>
      <c r="X10" s="188">
        <v>0</v>
      </c>
      <c r="Y10" s="192">
        <v>0</v>
      </c>
      <c r="Z10" s="190">
        <v>0</v>
      </c>
      <c r="AA10" s="188">
        <v>0</v>
      </c>
      <c r="AB10" s="168">
        <f t="shared" ref="AB10:AB29" si="3">SUM(B10,D10,F10,H10,J10,L10,N10,P10,R10,T10,V10,X10,Z10)</f>
        <v>628</v>
      </c>
      <c r="AC10" s="169">
        <f t="shared" ref="AC10:AC29" si="4">SUM(C10,E10,G10,I10,K10,M10,O10,Q10,S10,U10,W10,Y10,AA10)</f>
        <v>31</v>
      </c>
      <c r="AE10" s="263" t="s">
        <v>22</v>
      </c>
      <c r="AF10" s="253">
        <f>SUMIF($A$9:$A$32,$AE10,B$9:B$32)</f>
        <v>2232</v>
      </c>
      <c r="AG10" s="264">
        <f t="shared" si="0"/>
        <v>886</v>
      </c>
      <c r="AH10" s="265">
        <f t="shared" si="0"/>
        <v>709</v>
      </c>
      <c r="AI10" s="266">
        <f t="shared" si="0"/>
        <v>467</v>
      </c>
      <c r="AJ10" s="267">
        <f t="shared" si="0"/>
        <v>252</v>
      </c>
      <c r="AK10" s="268">
        <f t="shared" si="0"/>
        <v>221</v>
      </c>
      <c r="AL10" s="265">
        <f t="shared" si="0"/>
        <v>1161</v>
      </c>
      <c r="AM10" s="266">
        <f t="shared" si="0"/>
        <v>1353</v>
      </c>
      <c r="AN10" s="267">
        <f t="shared" si="0"/>
        <v>109</v>
      </c>
      <c r="AO10" s="268">
        <f t="shared" si="0"/>
        <v>226</v>
      </c>
      <c r="AP10" s="265">
        <f t="shared" si="0"/>
        <v>154</v>
      </c>
      <c r="AQ10" s="267">
        <f t="shared" si="0"/>
        <v>600</v>
      </c>
      <c r="AR10" s="269">
        <f t="shared" si="0"/>
        <v>888</v>
      </c>
      <c r="AS10" s="270">
        <f t="shared" si="0"/>
        <v>1103</v>
      </c>
      <c r="AT10" s="267">
        <f t="shared" si="0"/>
        <v>513</v>
      </c>
      <c r="AU10" s="268">
        <f t="shared" si="0"/>
        <v>512</v>
      </c>
      <c r="AV10" s="265">
        <f t="shared" si="0"/>
        <v>896</v>
      </c>
      <c r="AW10" s="266">
        <f t="shared" si="1"/>
        <v>712</v>
      </c>
      <c r="AX10" s="267">
        <f t="shared" si="1"/>
        <v>185</v>
      </c>
      <c r="AY10" s="268">
        <f t="shared" si="1"/>
        <v>219</v>
      </c>
      <c r="AZ10" s="265">
        <f t="shared" si="1"/>
        <v>576</v>
      </c>
      <c r="BA10" s="266">
        <f t="shared" si="1"/>
        <v>906</v>
      </c>
      <c r="BB10" s="267">
        <f t="shared" si="1"/>
        <v>637</v>
      </c>
      <c r="BC10" s="268">
        <f t="shared" si="1"/>
        <v>398</v>
      </c>
      <c r="BD10" s="265">
        <f t="shared" si="1"/>
        <v>1948</v>
      </c>
      <c r="BE10" s="267">
        <f t="shared" si="1"/>
        <v>2043</v>
      </c>
      <c r="BF10" s="271">
        <f>SUM(AF10,AH10,AJ10,AL10,AN10,AP10,AR10,AT10,AV10,AX10,AZ10,BB10,BD10)</f>
        <v>10260</v>
      </c>
      <c r="BG10" s="16">
        <f>SUM(AG10,AI10,AK10,AM10,AO10,AQ10,AS10,AU10,AW10,AY10,BA10,BC10,BE10)</f>
        <v>9646</v>
      </c>
      <c r="BH10" s="284"/>
      <c r="BI10" s="133" t="s">
        <v>21</v>
      </c>
      <c r="BJ10" s="125">
        <f t="shared" ref="BJ10:CK10" si="5">B10/B33</f>
        <v>8.8424187893642765E-3</v>
      </c>
      <c r="BK10" s="126">
        <f t="shared" si="5"/>
        <v>0</v>
      </c>
      <c r="BL10" s="127">
        <f t="shared" si="5"/>
        <v>1.0032246506628449E-2</v>
      </c>
      <c r="BM10" s="128">
        <f t="shared" si="5"/>
        <v>0</v>
      </c>
      <c r="BN10" s="125">
        <f t="shared" si="5"/>
        <v>5.7456907319510366E-3</v>
      </c>
      <c r="BO10" s="126">
        <f t="shared" si="5"/>
        <v>0</v>
      </c>
      <c r="BP10" s="127">
        <f t="shared" si="5"/>
        <v>6.8738921793264447E-3</v>
      </c>
      <c r="BQ10" s="128">
        <f t="shared" si="5"/>
        <v>3.3890646181653866E-4</v>
      </c>
      <c r="BR10" s="125">
        <f t="shared" si="5"/>
        <v>9.1743119266055051E-4</v>
      </c>
      <c r="BS10" s="126">
        <f t="shared" si="5"/>
        <v>6.8704912401236691E-4</v>
      </c>
      <c r="BT10" s="127">
        <f t="shared" si="5"/>
        <v>1.0738831615120276E-3</v>
      </c>
      <c r="BU10" s="125">
        <f t="shared" si="5"/>
        <v>4.7719030349303301E-4</v>
      </c>
      <c r="BV10" s="129">
        <f t="shared" si="5"/>
        <v>1.3057265435553068E-3</v>
      </c>
      <c r="BW10" s="130">
        <f t="shared" si="5"/>
        <v>5.0289162685441288E-4</v>
      </c>
      <c r="BX10" s="125">
        <f t="shared" si="5"/>
        <v>6.2234208069702308E-4</v>
      </c>
      <c r="BY10" s="126">
        <f t="shared" si="5"/>
        <v>4.5616275887236564E-4</v>
      </c>
      <c r="BZ10" s="127">
        <f t="shared" si="5"/>
        <v>5.6124596604461901E-4</v>
      </c>
      <c r="CA10" s="128">
        <f t="shared" si="5"/>
        <v>0</v>
      </c>
      <c r="CB10" s="125">
        <f t="shared" si="5"/>
        <v>3.588087549336204E-4</v>
      </c>
      <c r="CC10" s="126">
        <f t="shared" si="5"/>
        <v>0</v>
      </c>
      <c r="CD10" s="127">
        <f t="shared" si="5"/>
        <v>4.0869150602819974E-4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3.4917598914663167E-3</v>
      </c>
      <c r="CK10" s="132">
        <f t="shared" si="5"/>
        <v>1.7260290752381643E-4</v>
      </c>
      <c r="CN10" s="229"/>
      <c r="CO10" s="229"/>
    </row>
    <row r="11" spans="1:93" ht="14.1" thickBot="1">
      <c r="A11" s="142" t="s">
        <v>23</v>
      </c>
      <c r="B11" s="195">
        <v>1386</v>
      </c>
      <c r="C11" s="196">
        <v>0</v>
      </c>
      <c r="D11" s="197">
        <v>494</v>
      </c>
      <c r="E11" s="198">
        <v>24</v>
      </c>
      <c r="F11" s="195">
        <v>106</v>
      </c>
      <c r="G11" s="199">
        <v>22</v>
      </c>
      <c r="H11" s="197">
        <v>734</v>
      </c>
      <c r="I11" s="198">
        <v>189</v>
      </c>
      <c r="J11" s="195">
        <v>43</v>
      </c>
      <c r="K11" s="199">
        <v>25</v>
      </c>
      <c r="L11" s="197">
        <v>68</v>
      </c>
      <c r="M11" s="195">
        <v>225</v>
      </c>
      <c r="N11" s="200">
        <v>317</v>
      </c>
      <c r="O11" s="201">
        <v>372</v>
      </c>
      <c r="P11" s="195">
        <v>230</v>
      </c>
      <c r="Q11" s="199">
        <v>249</v>
      </c>
      <c r="R11" s="197">
        <v>281</v>
      </c>
      <c r="S11" s="198">
        <v>256</v>
      </c>
      <c r="T11" s="195">
        <v>68</v>
      </c>
      <c r="U11" s="199">
        <v>119</v>
      </c>
      <c r="V11" s="197">
        <v>308</v>
      </c>
      <c r="W11" s="198">
        <v>365</v>
      </c>
      <c r="X11" s="195">
        <v>266</v>
      </c>
      <c r="Y11" s="199">
        <v>221</v>
      </c>
      <c r="Z11" s="197">
        <v>731</v>
      </c>
      <c r="AA11" s="195">
        <v>566</v>
      </c>
      <c r="AB11" s="168">
        <f t="shared" si="3"/>
        <v>5032</v>
      </c>
      <c r="AC11" s="169">
        <f t="shared" si="4"/>
        <v>2633</v>
      </c>
      <c r="AE11" s="252" t="s">
        <v>24</v>
      </c>
      <c r="AF11" s="253">
        <f>SUMIF($A$9:$A$32,$AE11,B$9:B$32)</f>
        <v>2235</v>
      </c>
      <c r="AG11" s="272">
        <f t="shared" si="0"/>
        <v>1058</v>
      </c>
      <c r="AH11" s="273">
        <f t="shared" si="0"/>
        <v>762</v>
      </c>
      <c r="AI11" s="274">
        <f t="shared" si="0"/>
        <v>480</v>
      </c>
      <c r="AJ11" s="275">
        <f t="shared" si="0"/>
        <v>277</v>
      </c>
      <c r="AK11" s="276">
        <f t="shared" si="0"/>
        <v>178</v>
      </c>
      <c r="AL11" s="273">
        <f t="shared" si="0"/>
        <v>1297</v>
      </c>
      <c r="AM11" s="274">
        <f t="shared" si="0"/>
        <v>1260</v>
      </c>
      <c r="AN11" s="275">
        <f t="shared" si="0"/>
        <v>130</v>
      </c>
      <c r="AO11" s="276">
        <f t="shared" si="0"/>
        <v>298</v>
      </c>
      <c r="AP11" s="273">
        <f t="shared" si="0"/>
        <v>194</v>
      </c>
      <c r="AQ11" s="275">
        <f t="shared" si="0"/>
        <v>759</v>
      </c>
      <c r="AR11" s="277">
        <f t="shared" si="0"/>
        <v>898</v>
      </c>
      <c r="AS11" s="278">
        <f t="shared" si="0"/>
        <v>1503</v>
      </c>
      <c r="AT11" s="275">
        <f t="shared" si="0"/>
        <v>658</v>
      </c>
      <c r="AU11" s="276">
        <f t="shared" si="0"/>
        <v>616</v>
      </c>
      <c r="AV11" s="273">
        <f t="shared" si="0"/>
        <v>1098</v>
      </c>
      <c r="AW11" s="274">
        <f t="shared" si="1"/>
        <v>745</v>
      </c>
      <c r="AX11" s="275">
        <f t="shared" si="1"/>
        <v>166</v>
      </c>
      <c r="AY11" s="276">
        <f t="shared" si="1"/>
        <v>180</v>
      </c>
      <c r="AZ11" s="273">
        <f t="shared" si="1"/>
        <v>542</v>
      </c>
      <c r="BA11" s="274">
        <f t="shared" si="1"/>
        <v>1323</v>
      </c>
      <c r="BB11" s="275">
        <f t="shared" si="1"/>
        <v>632</v>
      </c>
      <c r="BC11" s="276">
        <f t="shared" si="1"/>
        <v>444</v>
      </c>
      <c r="BD11" s="273">
        <f t="shared" si="1"/>
        <v>2247</v>
      </c>
      <c r="BE11" s="275">
        <f t="shared" si="1"/>
        <v>1941</v>
      </c>
      <c r="BF11" s="271">
        <f>SUM(AF11,AH11,AJ11,AL11,AN11,AP11,AR11,AT11,AV11,AX11,AZ11,BB11,BD11)</f>
        <v>11136</v>
      </c>
      <c r="BG11" s="16">
        <f>SUM(AG11,AI11,AK11,AM11,AO11,AQ11,AS11,AU11,AW11,AY11,BA11,BC11,BE11)</f>
        <v>10785</v>
      </c>
      <c r="BH11" s="285"/>
      <c r="BI11" s="142" t="s">
        <v>23</v>
      </c>
      <c r="BJ11" s="125">
        <f t="shared" ref="BJ11:CK11" si="6">B11/B33</f>
        <v>4.3002078744066273E-2</v>
      </c>
      <c r="BK11" s="126">
        <f t="shared" si="6"/>
        <v>0</v>
      </c>
      <c r="BL11" s="127">
        <f t="shared" si="6"/>
        <v>4.4249372984593333E-2</v>
      </c>
      <c r="BM11" s="128">
        <f t="shared" si="6"/>
        <v>2.5415651805570263E-3</v>
      </c>
      <c r="BN11" s="125">
        <f t="shared" si="6"/>
        <v>2.6480139895078691E-2</v>
      </c>
      <c r="BO11" s="126">
        <f t="shared" si="6"/>
        <v>6.8599937636420333E-3</v>
      </c>
      <c r="BP11" s="127">
        <f t="shared" si="6"/>
        <v>3.1732307293242834E-2</v>
      </c>
      <c r="BQ11" s="128">
        <f t="shared" si="6"/>
        <v>7.1170356981473115E-3</v>
      </c>
      <c r="BR11" s="125">
        <f t="shared" si="6"/>
        <v>1.9724770642201836E-2</v>
      </c>
      <c r="BS11" s="126">
        <f t="shared" si="6"/>
        <v>8.5881140501545862E-3</v>
      </c>
      <c r="BT11" s="127">
        <f t="shared" si="6"/>
        <v>1.4604810996563574E-2</v>
      </c>
      <c r="BU11" s="125">
        <f t="shared" si="6"/>
        <v>2.1473563657186487E-2</v>
      </c>
      <c r="BV11" s="129">
        <f t="shared" si="6"/>
        <v>1.9710253062239631E-2</v>
      </c>
      <c r="BW11" s="130">
        <f t="shared" si="6"/>
        <v>1.8707568518984159E-2</v>
      </c>
      <c r="BX11" s="125">
        <f t="shared" si="6"/>
        <v>2.3856446426719219E-2</v>
      </c>
      <c r="BY11" s="126">
        <f t="shared" si="6"/>
        <v>2.271690539184381E-2</v>
      </c>
      <c r="BZ11" s="127">
        <f t="shared" si="6"/>
        <v>1.9713764557317243E-2</v>
      </c>
      <c r="CA11" s="128">
        <f t="shared" si="6"/>
        <v>1.7103153393907E-2</v>
      </c>
      <c r="CB11" s="125">
        <f t="shared" si="6"/>
        <v>2.4398995335486187E-2</v>
      </c>
      <c r="CC11" s="126">
        <f t="shared" si="6"/>
        <v>3.4724248613948058E-2</v>
      </c>
      <c r="CD11" s="127">
        <f t="shared" si="6"/>
        <v>2.0979497309447585E-2</v>
      </c>
      <c r="CE11" s="128">
        <f t="shared" si="6"/>
        <v>2.136001872659176E-2</v>
      </c>
      <c r="CF11" s="125">
        <f t="shared" si="6"/>
        <v>2.4781069498788895E-2</v>
      </c>
      <c r="CG11" s="126">
        <f t="shared" si="6"/>
        <v>3.1091727630838492E-2</v>
      </c>
      <c r="CH11" s="127">
        <f t="shared" si="6"/>
        <v>2.1307604861981518E-2</v>
      </c>
      <c r="CI11" s="125">
        <f t="shared" si="6"/>
        <v>1.7233504856438205E-2</v>
      </c>
      <c r="CJ11" s="131">
        <f t="shared" si="6"/>
        <v>2.7978560149456221E-2</v>
      </c>
      <c r="CK11" s="132">
        <f t="shared" si="6"/>
        <v>1.4660111468071247E-2</v>
      </c>
      <c r="CN11" s="229"/>
      <c r="CO11" s="229"/>
    </row>
    <row r="12" spans="1:93" ht="15" thickTop="1" thickBot="1">
      <c r="A12" s="133" t="s">
        <v>25</v>
      </c>
      <c r="B12" s="188">
        <v>1536</v>
      </c>
      <c r="C12" s="189">
        <v>508</v>
      </c>
      <c r="D12" s="190">
        <v>637</v>
      </c>
      <c r="E12" s="191">
        <v>382</v>
      </c>
      <c r="F12" s="188">
        <v>198</v>
      </c>
      <c r="G12" s="192">
        <v>127</v>
      </c>
      <c r="H12" s="190">
        <v>804</v>
      </c>
      <c r="I12" s="191">
        <v>820</v>
      </c>
      <c r="J12" s="188">
        <v>55</v>
      </c>
      <c r="K12" s="192">
        <v>89</v>
      </c>
      <c r="L12" s="190">
        <v>156</v>
      </c>
      <c r="M12" s="188">
        <v>441</v>
      </c>
      <c r="N12" s="193">
        <v>636</v>
      </c>
      <c r="O12" s="194">
        <v>867</v>
      </c>
      <c r="P12" s="188">
        <v>469</v>
      </c>
      <c r="Q12" s="192">
        <v>411</v>
      </c>
      <c r="R12" s="190">
        <v>597</v>
      </c>
      <c r="S12" s="191">
        <v>608</v>
      </c>
      <c r="T12" s="188">
        <v>172</v>
      </c>
      <c r="U12" s="192">
        <v>226</v>
      </c>
      <c r="V12" s="190">
        <v>641</v>
      </c>
      <c r="W12" s="191">
        <v>718</v>
      </c>
      <c r="X12" s="188">
        <v>657</v>
      </c>
      <c r="Y12" s="192">
        <v>450</v>
      </c>
      <c r="Z12" s="190">
        <v>1368</v>
      </c>
      <c r="AA12" s="188">
        <v>1328</v>
      </c>
      <c r="AB12" s="168">
        <f t="shared" si="3"/>
        <v>7926</v>
      </c>
      <c r="AC12" s="169">
        <f t="shared" si="4"/>
        <v>6975</v>
      </c>
      <c r="AE12" s="288" t="s">
        <v>26</v>
      </c>
      <c r="AF12" s="12">
        <f t="shared" ref="AF12:BG12" si="7">SUM(AF9:AF11)</f>
        <v>6078</v>
      </c>
      <c r="AG12" s="1">
        <f t="shared" si="7"/>
        <v>2616</v>
      </c>
      <c r="AH12" s="12">
        <f t="shared" si="7"/>
        <v>2108</v>
      </c>
      <c r="AI12" s="1">
        <f t="shared" si="7"/>
        <v>1443</v>
      </c>
      <c r="AJ12" s="12">
        <f t="shared" si="7"/>
        <v>737</v>
      </c>
      <c r="AK12" s="1">
        <f t="shared" si="7"/>
        <v>564</v>
      </c>
      <c r="AL12" s="12">
        <f t="shared" si="7"/>
        <v>3412</v>
      </c>
      <c r="AM12" s="1">
        <f t="shared" si="7"/>
        <v>3798</v>
      </c>
      <c r="AN12" s="12">
        <f t="shared" si="7"/>
        <v>333</v>
      </c>
      <c r="AO12" s="1">
        <f t="shared" si="7"/>
        <v>683</v>
      </c>
      <c r="AP12" s="12">
        <f t="shared" si="7"/>
        <v>536</v>
      </c>
      <c r="AQ12" s="1">
        <f t="shared" si="7"/>
        <v>1885</v>
      </c>
      <c r="AR12" s="12">
        <f t="shared" si="7"/>
        <v>2672</v>
      </c>
      <c r="AS12" s="1">
        <f t="shared" si="7"/>
        <v>3633</v>
      </c>
      <c r="AT12" s="12">
        <f t="shared" si="7"/>
        <v>1663</v>
      </c>
      <c r="AU12" s="1">
        <f t="shared" si="7"/>
        <v>1635</v>
      </c>
      <c r="AV12" s="12">
        <f t="shared" si="7"/>
        <v>2751</v>
      </c>
      <c r="AW12" s="1">
        <f t="shared" si="7"/>
        <v>2124</v>
      </c>
      <c r="AX12" s="12">
        <f t="shared" si="7"/>
        <v>560</v>
      </c>
      <c r="AY12" s="1">
        <f t="shared" si="7"/>
        <v>592</v>
      </c>
      <c r="AZ12" s="12">
        <f t="shared" si="7"/>
        <v>1868</v>
      </c>
      <c r="BA12" s="1">
        <f t="shared" si="7"/>
        <v>2923</v>
      </c>
      <c r="BB12" s="12">
        <f t="shared" si="7"/>
        <v>1933</v>
      </c>
      <c r="BC12" s="1">
        <f t="shared" si="7"/>
        <v>1238</v>
      </c>
      <c r="BD12" s="12">
        <f t="shared" si="7"/>
        <v>5843</v>
      </c>
      <c r="BE12" s="1">
        <f t="shared" si="7"/>
        <v>5913</v>
      </c>
      <c r="BF12" s="51">
        <f t="shared" si="7"/>
        <v>30494</v>
      </c>
      <c r="BG12" s="47">
        <f t="shared" si="7"/>
        <v>29047</v>
      </c>
      <c r="BH12" s="284"/>
      <c r="BI12" s="133" t="s">
        <v>25</v>
      </c>
      <c r="BJ12" s="125">
        <f t="shared" ref="BJ12:CK12" si="8">B12/B33</f>
        <v>4.7655983370047471E-2</v>
      </c>
      <c r="BK12" s="126">
        <f t="shared" si="8"/>
        <v>2.450791200308761E-2</v>
      </c>
      <c r="BL12" s="127">
        <f t="shared" si="8"/>
        <v>5.7058402006449301E-2</v>
      </c>
      <c r="BM12" s="128">
        <f t="shared" si="8"/>
        <v>4.0453245790532673E-2</v>
      </c>
      <c r="BN12" s="125">
        <f t="shared" si="8"/>
        <v>4.9462902822882841E-2</v>
      </c>
      <c r="BO12" s="126">
        <f t="shared" si="8"/>
        <v>3.9600873090115375E-2</v>
      </c>
      <c r="BP12" s="127">
        <f t="shared" si="8"/>
        <v>3.4758549133197876E-2</v>
      </c>
      <c r="BQ12" s="128">
        <f t="shared" si="8"/>
        <v>3.0878144298840188E-2</v>
      </c>
      <c r="BR12" s="125">
        <f t="shared" si="8"/>
        <v>2.5229357798165139E-2</v>
      </c>
      <c r="BS12" s="126">
        <f t="shared" si="8"/>
        <v>3.0573686018550327E-2</v>
      </c>
      <c r="BT12" s="127">
        <f t="shared" si="8"/>
        <v>3.3505154639175257E-2</v>
      </c>
      <c r="BU12" s="125">
        <f t="shared" si="8"/>
        <v>4.2088184768085513E-2</v>
      </c>
      <c r="BV12" s="129">
        <f t="shared" si="8"/>
        <v>3.9544861033389292E-2</v>
      </c>
      <c r="BW12" s="130">
        <f t="shared" si="8"/>
        <v>4.3600704048277594E-2</v>
      </c>
      <c r="BX12" s="125">
        <f t="shared" si="8"/>
        <v>4.8646405974483976E-2</v>
      </c>
      <c r="BY12" s="126">
        <f t="shared" si="8"/>
        <v>3.7496578779308461E-2</v>
      </c>
      <c r="BZ12" s="127">
        <f t="shared" si="8"/>
        <v>4.1882980216079696E-2</v>
      </c>
      <c r="CA12" s="128">
        <f t="shared" si="8"/>
        <v>4.0619989310529125E-2</v>
      </c>
      <c r="CB12" s="125">
        <f t="shared" si="8"/>
        <v>6.1715105848582703E-2</v>
      </c>
      <c r="CC12" s="126">
        <f t="shared" si="8"/>
        <v>6.5946892325649251E-2</v>
      </c>
      <c r="CD12" s="127">
        <f t="shared" si="8"/>
        <v>4.3661875894012672E-2</v>
      </c>
      <c r="CE12" s="128">
        <f t="shared" si="8"/>
        <v>4.2017790262172283E-2</v>
      </c>
      <c r="CF12" s="125">
        <f t="shared" si="8"/>
        <v>6.1207378423700394E-2</v>
      </c>
      <c r="CG12" s="126">
        <f t="shared" si="8"/>
        <v>6.3308947664603266E-2</v>
      </c>
      <c r="CH12" s="127">
        <f t="shared" si="8"/>
        <v>3.9875244119275947E-2</v>
      </c>
      <c r="CI12" s="125">
        <f t="shared" si="8"/>
        <v>4.0434795846908018E-2</v>
      </c>
      <c r="CJ12" s="131">
        <f t="shared" si="8"/>
        <v>4.406956831172297E-2</v>
      </c>
      <c r="CK12" s="132">
        <f t="shared" si="8"/>
        <v>3.8835654192858692E-2</v>
      </c>
      <c r="CN12" s="229"/>
      <c r="CO12" s="229"/>
    </row>
    <row r="13" spans="1:93" ht="14.1" thickTop="1">
      <c r="A13" s="142" t="s">
        <v>20</v>
      </c>
      <c r="B13" s="195">
        <v>1611</v>
      </c>
      <c r="C13" s="196">
        <v>672</v>
      </c>
      <c r="D13" s="197">
        <v>637</v>
      </c>
      <c r="E13" s="198">
        <v>496</v>
      </c>
      <c r="F13" s="195">
        <v>208</v>
      </c>
      <c r="G13" s="199">
        <v>165</v>
      </c>
      <c r="H13" s="197">
        <v>954</v>
      </c>
      <c r="I13" s="198">
        <v>1185</v>
      </c>
      <c r="J13" s="195">
        <v>94</v>
      </c>
      <c r="K13" s="199">
        <v>159</v>
      </c>
      <c r="L13" s="197">
        <v>188</v>
      </c>
      <c r="M13" s="195">
        <v>526</v>
      </c>
      <c r="N13" s="200">
        <v>886</v>
      </c>
      <c r="O13" s="201">
        <v>1027</v>
      </c>
      <c r="P13" s="195">
        <v>492</v>
      </c>
      <c r="Q13" s="199">
        <v>507</v>
      </c>
      <c r="R13" s="197">
        <v>757</v>
      </c>
      <c r="S13" s="198">
        <v>667</v>
      </c>
      <c r="T13" s="195">
        <v>209</v>
      </c>
      <c r="U13" s="199">
        <v>193</v>
      </c>
      <c r="V13" s="197">
        <v>750</v>
      </c>
      <c r="W13" s="198">
        <v>694</v>
      </c>
      <c r="X13" s="195">
        <v>664</v>
      </c>
      <c r="Y13" s="199">
        <v>396</v>
      </c>
      <c r="Z13" s="197">
        <v>1648</v>
      </c>
      <c r="AA13" s="195">
        <v>1929</v>
      </c>
      <c r="AB13" s="168">
        <f t="shared" si="3"/>
        <v>9098</v>
      </c>
      <c r="AC13" s="169">
        <f t="shared" si="4"/>
        <v>8616</v>
      </c>
      <c r="BI13" s="142" t="s">
        <v>20</v>
      </c>
      <c r="BJ13" s="125">
        <f t="shared" ref="BJ13:CK13" si="9">B13/B33</f>
        <v>4.998293568303807E-2</v>
      </c>
      <c r="BK13" s="126">
        <f t="shared" si="9"/>
        <v>3.2419915090698574E-2</v>
      </c>
      <c r="BL13" s="127">
        <f t="shared" si="9"/>
        <v>5.7058402006449301E-2</v>
      </c>
      <c r="BM13" s="128">
        <f t="shared" si="9"/>
        <v>5.2525680398178544E-2</v>
      </c>
      <c r="BN13" s="125">
        <f t="shared" si="9"/>
        <v>5.1961029228078943E-2</v>
      </c>
      <c r="BO13" s="126">
        <f t="shared" si="9"/>
        <v>5.144995322731525E-2</v>
      </c>
      <c r="BP13" s="127">
        <f t="shared" si="9"/>
        <v>4.1243353075958673E-2</v>
      </c>
      <c r="BQ13" s="128">
        <f t="shared" si="9"/>
        <v>4.4622684139177589E-2</v>
      </c>
      <c r="BR13" s="125">
        <f t="shared" si="9"/>
        <v>4.3119266055045874E-2</v>
      </c>
      <c r="BS13" s="126">
        <f t="shared" si="9"/>
        <v>5.4620405358983166E-2</v>
      </c>
      <c r="BT13" s="127">
        <f t="shared" si="9"/>
        <v>4.0378006872852236E-2</v>
      </c>
      <c r="BU13" s="125">
        <f t="shared" si="9"/>
        <v>5.0200419927467071E-2</v>
      </c>
      <c r="BV13" s="129">
        <f t="shared" si="9"/>
        <v>5.5089224647142943E-2</v>
      </c>
      <c r="BW13" s="130">
        <f t="shared" si="9"/>
        <v>5.1646970077948204E-2</v>
      </c>
      <c r="BX13" s="125">
        <f t="shared" si="9"/>
        <v>5.1032050617155898E-2</v>
      </c>
      <c r="BY13" s="126">
        <f t="shared" si="9"/>
        <v>4.6254903749657877E-2</v>
      </c>
      <c r="BZ13" s="127">
        <f t="shared" si="9"/>
        <v>5.3107899536972078E-2</v>
      </c>
      <c r="CA13" s="128">
        <f t="shared" si="9"/>
        <v>4.4561731694281133E-2</v>
      </c>
      <c r="CB13" s="125">
        <f t="shared" si="9"/>
        <v>7.4991029781126664E-2</v>
      </c>
      <c r="CC13" s="126">
        <f t="shared" si="9"/>
        <v>5.631747884447038E-2</v>
      </c>
      <c r="CD13" s="127">
        <f t="shared" si="9"/>
        <v>5.1086438253524963E-2</v>
      </c>
      <c r="CE13" s="128">
        <f t="shared" si="9"/>
        <v>4.0613295880149815E-2</v>
      </c>
      <c r="CF13" s="125">
        <f t="shared" si="9"/>
        <v>6.1859511831563255E-2</v>
      </c>
      <c r="CG13" s="126">
        <f t="shared" si="9"/>
        <v>5.5711873944850873E-2</v>
      </c>
      <c r="CH13" s="127">
        <f t="shared" si="9"/>
        <v>4.8036843792811965E-2</v>
      </c>
      <c r="CI13" s="125">
        <f t="shared" si="9"/>
        <v>5.8733976798709009E-2</v>
      </c>
      <c r="CJ13" s="131">
        <f t="shared" si="9"/>
        <v>5.0586037408535907E-2</v>
      </c>
      <c r="CK13" s="132">
        <f t="shared" si="9"/>
        <v>4.7972472620167815E-2</v>
      </c>
      <c r="CN13" s="229"/>
      <c r="CO13" s="229"/>
    </row>
    <row r="14" spans="1:93" ht="14.1" thickBot="1">
      <c r="A14" s="133" t="s">
        <v>22</v>
      </c>
      <c r="B14" s="188">
        <v>2232</v>
      </c>
      <c r="C14" s="189">
        <v>886</v>
      </c>
      <c r="D14" s="190">
        <v>709</v>
      </c>
      <c r="E14" s="191">
        <v>467</v>
      </c>
      <c r="F14" s="188">
        <v>252</v>
      </c>
      <c r="G14" s="192">
        <v>221</v>
      </c>
      <c r="H14" s="190">
        <v>1161</v>
      </c>
      <c r="I14" s="191">
        <v>1353</v>
      </c>
      <c r="J14" s="188">
        <v>109</v>
      </c>
      <c r="K14" s="192">
        <v>226</v>
      </c>
      <c r="L14" s="190">
        <v>154</v>
      </c>
      <c r="M14" s="188">
        <v>600</v>
      </c>
      <c r="N14" s="193">
        <v>888</v>
      </c>
      <c r="O14" s="194">
        <v>1103</v>
      </c>
      <c r="P14" s="188">
        <v>513</v>
      </c>
      <c r="Q14" s="192">
        <v>512</v>
      </c>
      <c r="R14" s="190">
        <v>896</v>
      </c>
      <c r="S14" s="191">
        <v>712</v>
      </c>
      <c r="T14" s="188">
        <v>185</v>
      </c>
      <c r="U14" s="192">
        <v>219</v>
      </c>
      <c r="V14" s="190">
        <v>576</v>
      </c>
      <c r="W14" s="191">
        <v>906</v>
      </c>
      <c r="X14" s="188">
        <v>637</v>
      </c>
      <c r="Y14" s="192">
        <v>398</v>
      </c>
      <c r="Z14" s="190">
        <v>1948</v>
      </c>
      <c r="AA14" s="188">
        <v>2043</v>
      </c>
      <c r="AB14" s="168">
        <f t="shared" si="3"/>
        <v>10260</v>
      </c>
      <c r="AC14" s="169">
        <f t="shared" si="4"/>
        <v>9646</v>
      </c>
      <c r="AE14" t="s">
        <v>27</v>
      </c>
      <c r="BI14" s="133" t="s">
        <v>22</v>
      </c>
      <c r="BJ14" s="125">
        <f t="shared" ref="BJ14:CK14" si="10">B14/B33</f>
        <v>6.9250100834600231E-2</v>
      </c>
      <c r="BK14" s="126">
        <f t="shared" si="10"/>
        <v>4.2744114241605555E-2</v>
      </c>
      <c r="BL14" s="127">
        <f t="shared" si="10"/>
        <v>6.3507703332139023E-2</v>
      </c>
      <c r="BM14" s="128">
        <f t="shared" si="10"/>
        <v>4.9454622471672136E-2</v>
      </c>
      <c r="BN14" s="125">
        <f t="shared" si="10"/>
        <v>6.2952785410941792E-2</v>
      </c>
      <c r="BO14" s="126">
        <f t="shared" si="10"/>
        <v>6.8911755534767694E-2</v>
      </c>
      <c r="BP14" s="127">
        <f t="shared" si="10"/>
        <v>5.0192382516968573E-2</v>
      </c>
      <c r="BQ14" s="128">
        <f t="shared" si="10"/>
        <v>5.0948938093086309E-2</v>
      </c>
      <c r="BR14" s="125">
        <f t="shared" si="10"/>
        <v>0.05</v>
      </c>
      <c r="BS14" s="126">
        <f t="shared" si="10"/>
        <v>7.7636551013397462E-2</v>
      </c>
      <c r="BT14" s="127">
        <f t="shared" si="10"/>
        <v>3.3075601374570447E-2</v>
      </c>
      <c r="BU14" s="125">
        <f t="shared" si="10"/>
        <v>5.7262836419163965E-2</v>
      </c>
      <c r="BV14" s="129">
        <f t="shared" si="10"/>
        <v>5.5213579556052973E-2</v>
      </c>
      <c r="BW14" s="130">
        <f t="shared" si="10"/>
        <v>5.5468946442041742E-2</v>
      </c>
      <c r="BX14" s="125">
        <f t="shared" si="10"/>
        <v>5.3210247899595477E-2</v>
      </c>
      <c r="BY14" s="126">
        <f t="shared" si="10"/>
        <v>4.6711066508530241E-2</v>
      </c>
      <c r="BZ14" s="127">
        <f t="shared" si="10"/>
        <v>6.2859548196997336E-2</v>
      </c>
      <c r="CA14" s="128">
        <f t="shared" si="10"/>
        <v>4.7568145376803851E-2</v>
      </c>
      <c r="CB14" s="125">
        <f t="shared" si="10"/>
        <v>6.6379619662719769E-2</v>
      </c>
      <c r="CC14" s="126">
        <f t="shared" si="10"/>
        <v>6.3904289466005251E-2</v>
      </c>
      <c r="CD14" s="127">
        <f t="shared" si="10"/>
        <v>3.923438457870717E-2</v>
      </c>
      <c r="CE14" s="128">
        <f t="shared" si="10"/>
        <v>5.3019662921348312E-2</v>
      </c>
      <c r="CF14" s="125">
        <f t="shared" si="10"/>
        <v>5.9344140115520777E-2</v>
      </c>
      <c r="CG14" s="126">
        <f t="shared" si="10"/>
        <v>5.5993247045582444E-2</v>
      </c>
      <c r="CH14" s="127">
        <f t="shared" si="10"/>
        <v>5.6781414871600551E-2</v>
      </c>
      <c r="CI14" s="125">
        <f t="shared" si="10"/>
        <v>6.2205036080747803E-2</v>
      </c>
      <c r="CJ14" s="131">
        <f t="shared" si="10"/>
        <v>5.7046905233191739E-2</v>
      </c>
      <c r="CK14" s="132">
        <f t="shared" si="10"/>
        <v>5.3707343418539777E-2</v>
      </c>
      <c r="CN14" s="229"/>
      <c r="CO14" s="229"/>
    </row>
    <row r="15" spans="1:93" ht="15" thickTop="1" thickBot="1">
      <c r="A15" s="142" t="s">
        <v>24</v>
      </c>
      <c r="B15" s="195">
        <v>2235</v>
      </c>
      <c r="C15" s="196">
        <v>1058</v>
      </c>
      <c r="D15" s="197">
        <v>762</v>
      </c>
      <c r="E15" s="198">
        <v>480</v>
      </c>
      <c r="F15" s="195">
        <v>277</v>
      </c>
      <c r="G15" s="199">
        <v>178</v>
      </c>
      <c r="H15" s="197">
        <v>1297</v>
      </c>
      <c r="I15" s="198">
        <v>1260</v>
      </c>
      <c r="J15" s="195">
        <v>130</v>
      </c>
      <c r="K15" s="199">
        <v>298</v>
      </c>
      <c r="L15" s="197">
        <v>194</v>
      </c>
      <c r="M15" s="195">
        <v>759</v>
      </c>
      <c r="N15" s="200">
        <v>898</v>
      </c>
      <c r="O15" s="201">
        <v>1503</v>
      </c>
      <c r="P15" s="195">
        <v>658</v>
      </c>
      <c r="Q15" s="199">
        <v>616</v>
      </c>
      <c r="R15" s="197">
        <v>1098</v>
      </c>
      <c r="S15" s="198">
        <v>745</v>
      </c>
      <c r="T15" s="195">
        <v>166</v>
      </c>
      <c r="U15" s="199">
        <v>180</v>
      </c>
      <c r="V15" s="197">
        <v>542</v>
      </c>
      <c r="W15" s="198">
        <v>1323</v>
      </c>
      <c r="X15" s="195">
        <v>632</v>
      </c>
      <c r="Y15" s="199">
        <v>444</v>
      </c>
      <c r="Z15" s="197">
        <v>2247</v>
      </c>
      <c r="AA15" s="195">
        <v>1941</v>
      </c>
      <c r="AB15" s="168">
        <f t="shared" si="3"/>
        <v>11136</v>
      </c>
      <c r="AC15" s="169">
        <f t="shared" si="4"/>
        <v>10785</v>
      </c>
      <c r="AE15" s="309" t="s">
        <v>2</v>
      </c>
      <c r="AF15" s="303" t="s">
        <v>3</v>
      </c>
      <c r="AG15" s="304"/>
      <c r="AH15" s="303" t="s">
        <v>4</v>
      </c>
      <c r="AI15" s="304"/>
      <c r="AJ15" s="303" t="s">
        <v>5</v>
      </c>
      <c r="AK15" s="304"/>
      <c r="AL15" s="303" t="s">
        <v>6</v>
      </c>
      <c r="AM15" s="304"/>
      <c r="AN15" s="303" t="s">
        <v>7</v>
      </c>
      <c r="AO15" s="304"/>
      <c r="AP15" s="303" t="s">
        <v>8</v>
      </c>
      <c r="AQ15" s="304"/>
      <c r="AR15" s="303" t="s">
        <v>9</v>
      </c>
      <c r="AS15" s="304"/>
      <c r="AT15" s="303" t="s">
        <v>10</v>
      </c>
      <c r="AU15" s="304"/>
      <c r="AV15" s="303" t="s">
        <v>11</v>
      </c>
      <c r="AW15" s="304"/>
      <c r="AX15" s="303" t="s">
        <v>12</v>
      </c>
      <c r="AY15" s="304"/>
      <c r="AZ15" s="303" t="s">
        <v>13</v>
      </c>
      <c r="BA15" s="304"/>
      <c r="BB15" s="303" t="s">
        <v>14</v>
      </c>
      <c r="BC15" s="304"/>
      <c r="BD15" s="305" t="s">
        <v>15</v>
      </c>
      <c r="BE15" s="306"/>
      <c r="BF15" s="307" t="s">
        <v>16</v>
      </c>
      <c r="BG15" s="308"/>
      <c r="BH15" s="286"/>
      <c r="BI15" s="142" t="s">
        <v>24</v>
      </c>
      <c r="BJ15" s="125">
        <f t="shared" ref="BJ15:CK15" si="11">B15/B33</f>
        <v>6.9343178927119858E-2</v>
      </c>
      <c r="BK15" s="126">
        <f t="shared" si="11"/>
        <v>5.1042068699343884E-2</v>
      </c>
      <c r="BL15" s="127">
        <f t="shared" si="11"/>
        <v>6.825510569688284E-2</v>
      </c>
      <c r="BM15" s="128">
        <f t="shared" si="11"/>
        <v>5.0831303611140528E-2</v>
      </c>
      <c r="BN15" s="125">
        <f t="shared" si="11"/>
        <v>6.9198101423932054E-2</v>
      </c>
      <c r="BO15" s="126">
        <f t="shared" si="11"/>
        <v>5.5503585905830995E-2</v>
      </c>
      <c r="BP15" s="127">
        <f t="shared" si="11"/>
        <v>5.6071938091738362E-2</v>
      </c>
      <c r="BQ15" s="128">
        <f t="shared" si="11"/>
        <v>4.7446904654315405E-2</v>
      </c>
      <c r="BR15" s="125">
        <f t="shared" si="11"/>
        <v>5.9633027522935783E-2</v>
      </c>
      <c r="BS15" s="126">
        <f t="shared" si="11"/>
        <v>0.10237031947784267</v>
      </c>
      <c r="BT15" s="127">
        <f t="shared" si="11"/>
        <v>4.1666666666666664E-2</v>
      </c>
      <c r="BU15" s="125">
        <f t="shared" si="11"/>
        <v>7.2437488070242417E-2</v>
      </c>
      <c r="BV15" s="129">
        <f t="shared" si="11"/>
        <v>5.583535410060312E-2</v>
      </c>
      <c r="BW15" s="130">
        <f t="shared" si="11"/>
        <v>7.5584611516218259E-2</v>
      </c>
      <c r="BX15" s="125">
        <f t="shared" si="11"/>
        <v>6.8250181516440203E-2</v>
      </c>
      <c r="BY15" s="126">
        <f t="shared" si="11"/>
        <v>5.6199251893075453E-2</v>
      </c>
      <c r="BZ15" s="127">
        <f t="shared" si="11"/>
        <v>7.7031008839623966E-2</v>
      </c>
      <c r="CA15" s="128">
        <f t="shared" si="11"/>
        <v>4.9772848743987172E-2</v>
      </c>
      <c r="CB15" s="125">
        <f t="shared" si="11"/>
        <v>5.9562253318980983E-2</v>
      </c>
      <c r="CC15" s="126">
        <f t="shared" si="11"/>
        <v>5.2524073533702947E-2</v>
      </c>
      <c r="CD15" s="127">
        <f t="shared" si="11"/>
        <v>3.6918466044547377E-2</v>
      </c>
      <c r="CE15" s="128">
        <f t="shared" si="11"/>
        <v>7.7422752808988762E-2</v>
      </c>
      <c r="CF15" s="125">
        <f t="shared" si="11"/>
        <v>5.8878330538475868E-2</v>
      </c>
      <c r="CG15" s="126">
        <f t="shared" si="11"/>
        <v>6.2464828362408555E-2</v>
      </c>
      <c r="CH15" s="127">
        <f t="shared" si="11"/>
        <v>6.5496837380126502E-2</v>
      </c>
      <c r="CI15" s="125">
        <f t="shared" si="11"/>
        <v>5.9099351459976253E-2</v>
      </c>
      <c r="CJ15" s="131">
        <f t="shared" si="11"/>
        <v>6.1917576674154304E-2</v>
      </c>
      <c r="CK15" s="132">
        <f t="shared" si="11"/>
        <v>6.0049108311108386E-2</v>
      </c>
      <c r="CN15" s="229"/>
      <c r="CO15" s="229"/>
    </row>
    <row r="16" spans="1:93" ht="15" thickTop="1" thickBot="1">
      <c r="A16" s="133" t="s">
        <v>28</v>
      </c>
      <c r="B16" s="188">
        <v>2192</v>
      </c>
      <c r="C16" s="189">
        <v>1065</v>
      </c>
      <c r="D16" s="190">
        <v>833</v>
      </c>
      <c r="E16" s="191">
        <v>449</v>
      </c>
      <c r="F16" s="188">
        <v>256</v>
      </c>
      <c r="G16" s="192">
        <v>186</v>
      </c>
      <c r="H16" s="190">
        <v>1540</v>
      </c>
      <c r="I16" s="191">
        <v>1630</v>
      </c>
      <c r="J16" s="188">
        <v>131</v>
      </c>
      <c r="K16" s="192">
        <v>330</v>
      </c>
      <c r="L16" s="190">
        <v>144</v>
      </c>
      <c r="M16" s="188">
        <v>810</v>
      </c>
      <c r="N16" s="193">
        <v>908</v>
      </c>
      <c r="O16" s="194">
        <v>1333</v>
      </c>
      <c r="P16" s="188">
        <v>637</v>
      </c>
      <c r="Q16" s="192">
        <v>543</v>
      </c>
      <c r="R16" s="190">
        <v>1099</v>
      </c>
      <c r="S16" s="191">
        <v>625</v>
      </c>
      <c r="T16" s="188">
        <v>127</v>
      </c>
      <c r="U16" s="192">
        <v>147</v>
      </c>
      <c r="V16" s="190">
        <v>575</v>
      </c>
      <c r="W16" s="191">
        <v>1192</v>
      </c>
      <c r="X16" s="188">
        <v>625</v>
      </c>
      <c r="Y16" s="192">
        <v>320</v>
      </c>
      <c r="Z16" s="190">
        <v>2348</v>
      </c>
      <c r="AA16" s="188">
        <v>1977</v>
      </c>
      <c r="AB16" s="168">
        <f t="shared" si="3"/>
        <v>11415</v>
      </c>
      <c r="AC16" s="169">
        <f t="shared" si="4"/>
        <v>10607</v>
      </c>
      <c r="AE16" s="310"/>
      <c r="AF16" s="242" t="s">
        <v>17</v>
      </c>
      <c r="AG16" s="243" t="s">
        <v>18</v>
      </c>
      <c r="AH16" s="244" t="s">
        <v>17</v>
      </c>
      <c r="AI16" s="245" t="s">
        <v>18</v>
      </c>
      <c r="AJ16" s="242" t="s">
        <v>17</v>
      </c>
      <c r="AK16" s="243" t="s">
        <v>18</v>
      </c>
      <c r="AL16" s="244" t="s">
        <v>17</v>
      </c>
      <c r="AM16" s="245" t="s">
        <v>18</v>
      </c>
      <c r="AN16" s="242" t="s">
        <v>17</v>
      </c>
      <c r="AO16" s="243" t="s">
        <v>18</v>
      </c>
      <c r="AP16" s="244" t="s">
        <v>17</v>
      </c>
      <c r="AQ16" s="242" t="s">
        <v>18</v>
      </c>
      <c r="AR16" s="246" t="s">
        <v>17</v>
      </c>
      <c r="AS16" s="247" t="s">
        <v>18</v>
      </c>
      <c r="AT16" s="242" t="s">
        <v>17</v>
      </c>
      <c r="AU16" s="243" t="s">
        <v>18</v>
      </c>
      <c r="AV16" s="244" t="s">
        <v>17</v>
      </c>
      <c r="AW16" s="245" t="s">
        <v>18</v>
      </c>
      <c r="AX16" s="242" t="s">
        <v>17</v>
      </c>
      <c r="AY16" s="243" t="s">
        <v>18</v>
      </c>
      <c r="AZ16" s="244" t="s">
        <v>17</v>
      </c>
      <c r="BA16" s="245" t="s">
        <v>18</v>
      </c>
      <c r="BB16" s="242" t="s">
        <v>17</v>
      </c>
      <c r="BC16" s="243" t="s">
        <v>18</v>
      </c>
      <c r="BD16" s="248" t="s">
        <v>17</v>
      </c>
      <c r="BE16" s="249" t="s">
        <v>18</v>
      </c>
      <c r="BF16" s="250" t="s">
        <v>17</v>
      </c>
      <c r="BG16" s="251" t="s">
        <v>18</v>
      </c>
      <c r="BH16" s="287"/>
      <c r="BI16" s="133" t="s">
        <v>28</v>
      </c>
      <c r="BJ16" s="125">
        <f t="shared" ref="BJ16:CK16" si="12">B16/B33</f>
        <v>6.8009059601005242E-2</v>
      </c>
      <c r="BK16" s="126">
        <f t="shared" si="12"/>
        <v>5.1379776148205325E-2</v>
      </c>
      <c r="BL16" s="127">
        <f t="shared" si="12"/>
        <v>7.4614833393049085E-2</v>
      </c>
      <c r="BM16" s="128">
        <f t="shared" si="12"/>
        <v>4.7548448586254372E-2</v>
      </c>
      <c r="BN16" s="125">
        <f t="shared" si="12"/>
        <v>6.3952035973020238E-2</v>
      </c>
      <c r="BO16" s="126">
        <f t="shared" si="12"/>
        <v>5.7998129092609915E-2</v>
      </c>
      <c r="BP16" s="127">
        <f t="shared" si="12"/>
        <v>6.6577320479010854E-2</v>
      </c>
      <c r="BQ16" s="128">
        <f t="shared" si="12"/>
        <v>6.1379725862328663E-2</v>
      </c>
      <c r="BR16" s="125">
        <f t="shared" si="12"/>
        <v>6.0091743119266058E-2</v>
      </c>
      <c r="BS16" s="126">
        <f t="shared" si="12"/>
        <v>0.11336310546204054</v>
      </c>
      <c r="BT16" s="127">
        <f t="shared" si="12"/>
        <v>3.0927835051546393E-2</v>
      </c>
      <c r="BU16" s="125">
        <f t="shared" si="12"/>
        <v>7.730482916587135E-2</v>
      </c>
      <c r="BV16" s="129">
        <f t="shared" si="12"/>
        <v>5.6457128645153266E-2</v>
      </c>
      <c r="BW16" s="130">
        <f t="shared" si="12"/>
        <v>6.7035453859693242E-2</v>
      </c>
      <c r="BX16" s="125">
        <f t="shared" si="12"/>
        <v>6.6071984234000625E-2</v>
      </c>
      <c r="BY16" s="126">
        <f t="shared" si="12"/>
        <v>4.9539275613538908E-2</v>
      </c>
      <c r="BZ16" s="127">
        <f t="shared" si="12"/>
        <v>7.7101164585379536E-2</v>
      </c>
      <c r="CA16" s="128">
        <f t="shared" si="12"/>
        <v>4.1755745590593266E-2</v>
      </c>
      <c r="CB16" s="125">
        <f t="shared" si="12"/>
        <v>4.5568711876569787E-2</v>
      </c>
      <c r="CC16" s="126">
        <f t="shared" si="12"/>
        <v>4.2894660052524076E-2</v>
      </c>
      <c r="CD16" s="127">
        <f t="shared" si="12"/>
        <v>3.9166269327702473E-2</v>
      </c>
      <c r="CE16" s="128">
        <f t="shared" si="12"/>
        <v>6.9756554307116109E-2</v>
      </c>
      <c r="CF16" s="125">
        <f t="shared" si="12"/>
        <v>5.8226197130613007E-2</v>
      </c>
      <c r="CG16" s="126">
        <f t="shared" si="12"/>
        <v>4.5019696117051207E-2</v>
      </c>
      <c r="CH16" s="127">
        <f t="shared" si="12"/>
        <v>6.8440842976651997E-2</v>
      </c>
      <c r="CI16" s="125">
        <f t="shared" si="12"/>
        <v>6.0195475443777971E-2</v>
      </c>
      <c r="CJ16" s="131">
        <f t="shared" si="12"/>
        <v>6.3468852167337594E-2</v>
      </c>
      <c r="CK16" s="132">
        <f t="shared" si="12"/>
        <v>5.9058033551778091E-2</v>
      </c>
      <c r="CN16" s="229"/>
      <c r="CO16" s="229"/>
    </row>
    <row r="17" spans="1:93" ht="14.1" thickTop="1">
      <c r="A17" s="142" t="s">
        <v>29</v>
      </c>
      <c r="B17" s="202">
        <v>2429</v>
      </c>
      <c r="C17" s="196">
        <v>1162</v>
      </c>
      <c r="D17" s="197">
        <v>833</v>
      </c>
      <c r="E17" s="198">
        <v>408</v>
      </c>
      <c r="F17" s="195">
        <v>319</v>
      </c>
      <c r="G17" s="199">
        <v>155</v>
      </c>
      <c r="H17" s="197">
        <v>1608</v>
      </c>
      <c r="I17" s="198">
        <v>1368</v>
      </c>
      <c r="J17" s="195">
        <v>139</v>
      </c>
      <c r="K17" s="199">
        <v>256</v>
      </c>
      <c r="L17" s="197">
        <v>178</v>
      </c>
      <c r="M17" s="195">
        <v>941</v>
      </c>
      <c r="N17" s="200">
        <v>956</v>
      </c>
      <c r="O17" s="203">
        <v>1596</v>
      </c>
      <c r="P17" s="195">
        <v>661</v>
      </c>
      <c r="Q17" s="199">
        <v>610</v>
      </c>
      <c r="R17" s="197">
        <v>1100</v>
      </c>
      <c r="S17" s="198">
        <v>973</v>
      </c>
      <c r="T17" s="195">
        <v>139</v>
      </c>
      <c r="U17" s="199">
        <v>236</v>
      </c>
      <c r="V17" s="197">
        <v>573</v>
      </c>
      <c r="W17" s="204">
        <v>1614</v>
      </c>
      <c r="X17" s="195">
        <v>616</v>
      </c>
      <c r="Y17" s="199">
        <v>431</v>
      </c>
      <c r="Z17" s="197">
        <v>2345</v>
      </c>
      <c r="AA17" s="195">
        <v>1891</v>
      </c>
      <c r="AB17" s="168">
        <f t="shared" si="3"/>
        <v>11896</v>
      </c>
      <c r="AC17" s="169">
        <f t="shared" si="4"/>
        <v>11641</v>
      </c>
      <c r="AE17" s="252" t="s">
        <v>30</v>
      </c>
      <c r="AF17" s="253">
        <f t="shared" ref="AF17:AU19" si="13">SUMIF($A$9:$A$32,$AE17,B$9:B$32)</f>
        <v>2100</v>
      </c>
      <c r="AG17" s="254">
        <f t="shared" si="13"/>
        <v>1612</v>
      </c>
      <c r="AH17" s="255">
        <f t="shared" si="13"/>
        <v>759</v>
      </c>
      <c r="AI17" s="256">
        <f t="shared" si="13"/>
        <v>776</v>
      </c>
      <c r="AJ17" s="253">
        <f t="shared" si="13"/>
        <v>288</v>
      </c>
      <c r="AK17" s="257">
        <f t="shared" si="13"/>
        <v>236</v>
      </c>
      <c r="AL17" s="255">
        <f t="shared" si="13"/>
        <v>1698</v>
      </c>
      <c r="AM17" s="256">
        <f t="shared" si="13"/>
        <v>2187</v>
      </c>
      <c r="AN17" s="253">
        <f t="shared" si="13"/>
        <v>155</v>
      </c>
      <c r="AO17" s="257">
        <f t="shared" si="13"/>
        <v>174</v>
      </c>
      <c r="AP17" s="255">
        <f t="shared" si="13"/>
        <v>503</v>
      </c>
      <c r="AQ17" s="253">
        <f t="shared" si="13"/>
        <v>658</v>
      </c>
      <c r="AR17" s="258">
        <f t="shared" si="13"/>
        <v>1324</v>
      </c>
      <c r="AS17" s="259">
        <f t="shared" si="13"/>
        <v>1331</v>
      </c>
      <c r="AT17" s="253">
        <f t="shared" si="13"/>
        <v>651</v>
      </c>
      <c r="AU17" s="257">
        <f t="shared" si="13"/>
        <v>812</v>
      </c>
      <c r="AV17" s="255">
        <f t="shared" ref="AP17:BE19" si="14">SUMIF($A$9:$A$32,$AE17,R$9:R$32)</f>
        <v>914</v>
      </c>
      <c r="AW17" s="256">
        <f t="shared" si="14"/>
        <v>1222</v>
      </c>
      <c r="AX17" s="253">
        <f t="shared" si="14"/>
        <v>211</v>
      </c>
      <c r="AY17" s="257">
        <f t="shared" si="14"/>
        <v>205</v>
      </c>
      <c r="AZ17" s="255">
        <f t="shared" si="14"/>
        <v>1234</v>
      </c>
      <c r="BA17" s="256">
        <f t="shared" si="14"/>
        <v>1050</v>
      </c>
      <c r="BB17" s="253">
        <f t="shared" si="14"/>
        <v>728</v>
      </c>
      <c r="BC17" s="257">
        <f t="shared" si="14"/>
        <v>402</v>
      </c>
      <c r="BD17" s="20">
        <f t="shared" si="14"/>
        <v>2543</v>
      </c>
      <c r="BE17" s="260">
        <f t="shared" si="14"/>
        <v>2108</v>
      </c>
      <c r="BF17" s="261">
        <f>AF17+AH17+AJ17+AL17+AN17+AP17+AR17+AT17+AV17+AX17+AZ17+BB17+BD17</f>
        <v>13108</v>
      </c>
      <c r="BG17" s="262">
        <f>AG17+AI17+AK17+AM17+AO17+AQ17+AS17+AU17+AW17+AY17+BA17+BC17+BE17</f>
        <v>12773</v>
      </c>
      <c r="BH17" s="283"/>
      <c r="BI17" s="142" t="s">
        <v>29</v>
      </c>
      <c r="BJ17" s="125">
        <f t="shared" ref="BJ17:CK17" si="15">B17/B33</f>
        <v>7.5362228910055534E-2</v>
      </c>
      <c r="BK17" s="126">
        <f t="shared" si="15"/>
        <v>5.6059436510999615E-2</v>
      </c>
      <c r="BL17" s="127">
        <f t="shared" si="15"/>
        <v>7.4614833393049085E-2</v>
      </c>
      <c r="BM17" s="128">
        <f t="shared" si="15"/>
        <v>4.3206608069469452E-2</v>
      </c>
      <c r="BN17" s="125">
        <f t="shared" si="15"/>
        <v>7.9690232325755686E-2</v>
      </c>
      <c r="BO17" s="126">
        <f t="shared" si="15"/>
        <v>4.8331774243841594E-2</v>
      </c>
      <c r="BP17" s="127">
        <f t="shared" si="15"/>
        <v>6.9517098266395752E-2</v>
      </c>
      <c r="BQ17" s="128">
        <f t="shared" si="15"/>
        <v>5.1513782196113869E-2</v>
      </c>
      <c r="BR17" s="125">
        <f t="shared" si="15"/>
        <v>6.376146788990826E-2</v>
      </c>
      <c r="BS17" s="126">
        <f t="shared" si="15"/>
        <v>8.7942287873582964E-2</v>
      </c>
      <c r="BT17" s="127">
        <f t="shared" si="15"/>
        <v>3.8230240549828182E-2</v>
      </c>
      <c r="BU17" s="125">
        <f t="shared" si="15"/>
        <v>8.9807215117388817E-2</v>
      </c>
      <c r="BV17" s="129">
        <f t="shared" si="15"/>
        <v>5.9441646458993969E-2</v>
      </c>
      <c r="BW17" s="130">
        <f t="shared" si="15"/>
        <v>8.0261503645964294E-2</v>
      </c>
      <c r="BX17" s="125">
        <f t="shared" si="15"/>
        <v>6.8561352556788718E-2</v>
      </c>
      <c r="BY17" s="126">
        <f t="shared" si="15"/>
        <v>5.5651856582428612E-2</v>
      </c>
      <c r="BZ17" s="127">
        <f t="shared" si="15"/>
        <v>7.7171320331135121E-2</v>
      </c>
      <c r="CA17" s="128">
        <f t="shared" si="15"/>
        <v>6.5005344735435594E-2</v>
      </c>
      <c r="CB17" s="125">
        <f t="shared" si="15"/>
        <v>4.9874416935773234E-2</v>
      </c>
      <c r="CC17" s="126">
        <f t="shared" si="15"/>
        <v>6.886489641085497E-2</v>
      </c>
      <c r="CD17" s="127">
        <f t="shared" si="15"/>
        <v>3.9030038825693072E-2</v>
      </c>
      <c r="CE17" s="128">
        <f t="shared" si="15"/>
        <v>9.4452247191011238E-2</v>
      </c>
      <c r="CF17" s="125">
        <f t="shared" si="15"/>
        <v>5.7387739891932181E-2</v>
      </c>
      <c r="CG17" s="126">
        <f t="shared" si="15"/>
        <v>6.0635903207653351E-2</v>
      </c>
      <c r="CH17" s="127">
        <f t="shared" si="15"/>
        <v>6.8353397265864105E-2</v>
      </c>
      <c r="CI17" s="125">
        <f t="shared" si="15"/>
        <v>5.7576957038029411E-2</v>
      </c>
      <c r="CJ17" s="131">
        <f t="shared" si="15"/>
        <v>6.6143273358094432E-2</v>
      </c>
      <c r="CK17" s="132">
        <f t="shared" si="15"/>
        <v>6.4815175693056351E-2</v>
      </c>
      <c r="CN17" s="229"/>
      <c r="CO17" s="229"/>
    </row>
    <row r="18" spans="1:93">
      <c r="A18" s="133" t="s">
        <v>31</v>
      </c>
      <c r="B18" s="205">
        <v>2231</v>
      </c>
      <c r="C18" s="189">
        <v>1505</v>
      </c>
      <c r="D18" s="190">
        <v>828</v>
      </c>
      <c r="E18" s="191">
        <v>572</v>
      </c>
      <c r="F18" s="188">
        <v>297</v>
      </c>
      <c r="G18" s="192">
        <v>197</v>
      </c>
      <c r="H18" s="190">
        <v>1718</v>
      </c>
      <c r="I18" s="191">
        <v>1716</v>
      </c>
      <c r="J18" s="188">
        <v>121</v>
      </c>
      <c r="K18" s="189">
        <v>240</v>
      </c>
      <c r="L18" s="190">
        <v>203</v>
      </c>
      <c r="M18" s="188">
        <v>949</v>
      </c>
      <c r="N18" s="193">
        <v>883</v>
      </c>
      <c r="O18" s="206">
        <v>1331</v>
      </c>
      <c r="P18" s="188">
        <v>588</v>
      </c>
      <c r="Q18" s="189">
        <v>602</v>
      </c>
      <c r="R18" s="190">
        <v>981</v>
      </c>
      <c r="S18" s="191">
        <v>842</v>
      </c>
      <c r="T18" s="197">
        <v>155</v>
      </c>
      <c r="U18" s="188">
        <v>259</v>
      </c>
      <c r="V18" s="190">
        <v>584</v>
      </c>
      <c r="W18" s="207">
        <v>1284</v>
      </c>
      <c r="X18" s="188">
        <v>603</v>
      </c>
      <c r="Y18" s="192">
        <v>367</v>
      </c>
      <c r="Z18" s="190">
        <v>2306</v>
      </c>
      <c r="AA18" s="188">
        <v>2026</v>
      </c>
      <c r="AB18" s="168">
        <f t="shared" si="3"/>
        <v>11498</v>
      </c>
      <c r="AC18" s="169">
        <f t="shared" si="4"/>
        <v>11890</v>
      </c>
      <c r="AE18" s="263" t="s">
        <v>32</v>
      </c>
      <c r="AF18" s="253">
        <f t="shared" si="13"/>
        <v>2188</v>
      </c>
      <c r="AG18" s="264">
        <f t="shared" si="13"/>
        <v>1789</v>
      </c>
      <c r="AH18" s="265">
        <f t="shared" si="13"/>
        <v>681</v>
      </c>
      <c r="AI18" s="266">
        <f t="shared" si="13"/>
        <v>705</v>
      </c>
      <c r="AJ18" s="267">
        <f t="shared" si="13"/>
        <v>311</v>
      </c>
      <c r="AK18" s="268">
        <f t="shared" si="13"/>
        <v>298</v>
      </c>
      <c r="AL18" s="265">
        <f t="shared" si="13"/>
        <v>1643</v>
      </c>
      <c r="AM18" s="266">
        <f t="shared" si="13"/>
        <v>2222</v>
      </c>
      <c r="AN18" s="267">
        <f t="shared" si="13"/>
        <v>132</v>
      </c>
      <c r="AO18" s="268">
        <f t="shared" si="13"/>
        <v>125</v>
      </c>
      <c r="AP18" s="265">
        <f t="shared" si="14"/>
        <v>468</v>
      </c>
      <c r="AQ18" s="267">
        <f t="shared" si="14"/>
        <v>528</v>
      </c>
      <c r="AR18" s="269">
        <f t="shared" si="14"/>
        <v>1136</v>
      </c>
      <c r="AS18" s="270">
        <f t="shared" si="14"/>
        <v>1235</v>
      </c>
      <c r="AT18" s="267">
        <f t="shared" si="14"/>
        <v>655</v>
      </c>
      <c r="AU18" s="268">
        <f t="shared" si="14"/>
        <v>805</v>
      </c>
      <c r="AV18" s="265">
        <f t="shared" si="14"/>
        <v>786</v>
      </c>
      <c r="AW18" s="266">
        <f t="shared" si="14"/>
        <v>1185</v>
      </c>
      <c r="AX18" s="267">
        <f t="shared" si="14"/>
        <v>174</v>
      </c>
      <c r="AY18" s="268">
        <f t="shared" si="14"/>
        <v>230</v>
      </c>
      <c r="AZ18" s="265">
        <f t="shared" si="14"/>
        <v>1164</v>
      </c>
      <c r="BA18" s="266">
        <f t="shared" si="14"/>
        <v>963</v>
      </c>
      <c r="BB18" s="267">
        <f t="shared" si="14"/>
        <v>750</v>
      </c>
      <c r="BC18" s="268">
        <f t="shared" si="14"/>
        <v>533</v>
      </c>
      <c r="BD18" s="265">
        <f t="shared" si="14"/>
        <v>2314</v>
      </c>
      <c r="BE18" s="267">
        <f t="shared" si="14"/>
        <v>2270</v>
      </c>
      <c r="BF18" s="271">
        <f>SUM(AF18,AH18,AJ18,AL18,AN18,AP18,AR18,AT18,AV18,AX18,AZ18,BB18,BD18)</f>
        <v>12402</v>
      </c>
      <c r="BG18" s="16">
        <f>SUM(AG18,AI18,AK18,AM18,AO18,AQ18,AS18,AU18,AW18,AY18,BA18,BC18,BE18)</f>
        <v>12888</v>
      </c>
      <c r="BH18" s="284"/>
      <c r="BI18" s="133" t="s">
        <v>31</v>
      </c>
      <c r="BJ18" s="125">
        <f t="shared" ref="BJ18:CK18" si="16">B18/B33</f>
        <v>6.9219074803760355E-2</v>
      </c>
      <c r="BK18" s="126">
        <f t="shared" si="16"/>
        <v>7.2607101505210339E-2</v>
      </c>
      <c r="BL18" s="127">
        <f t="shared" si="16"/>
        <v>7.4166965245431746E-2</v>
      </c>
      <c r="BM18" s="128">
        <f t="shared" si="16"/>
        <v>6.0573970136609132E-2</v>
      </c>
      <c r="BN18" s="125">
        <f t="shared" si="16"/>
        <v>7.4194354234324258E-2</v>
      </c>
      <c r="BO18" s="126">
        <f t="shared" si="16"/>
        <v>6.1428125974430932E-2</v>
      </c>
      <c r="BP18" s="127">
        <f t="shared" si="16"/>
        <v>7.4272621157753668E-2</v>
      </c>
      <c r="BQ18" s="128">
        <f t="shared" si="16"/>
        <v>6.4618165386353371E-2</v>
      </c>
      <c r="BR18" s="125">
        <f t="shared" si="16"/>
        <v>5.5504587155963306E-2</v>
      </c>
      <c r="BS18" s="126">
        <f t="shared" si="16"/>
        <v>8.244589488148403E-2</v>
      </c>
      <c r="BT18" s="127">
        <f t="shared" si="16"/>
        <v>4.3599656357388314E-2</v>
      </c>
      <c r="BU18" s="125">
        <f t="shared" si="16"/>
        <v>9.0570719602977662E-2</v>
      </c>
      <c r="BV18" s="129">
        <f t="shared" si="16"/>
        <v>5.49026922837779E-2</v>
      </c>
      <c r="BW18" s="130">
        <f t="shared" si="16"/>
        <v>6.6934875534322355E-2</v>
      </c>
      <c r="BX18" s="125">
        <f t="shared" si="16"/>
        <v>6.0989523908308266E-2</v>
      </c>
      <c r="BY18" s="126">
        <f t="shared" si="16"/>
        <v>5.4921996168232824E-2</v>
      </c>
      <c r="BZ18" s="127">
        <f t="shared" si="16"/>
        <v>6.8822786586221416E-2</v>
      </c>
      <c r="CA18" s="128">
        <f t="shared" si="16"/>
        <v>5.625334045964725E-2</v>
      </c>
      <c r="CB18" s="125">
        <f t="shared" si="16"/>
        <v>5.561535701471116E-2</v>
      </c>
      <c r="CC18" s="126">
        <f t="shared" si="16"/>
        <v>7.5576305806828128E-2</v>
      </c>
      <c r="CD18" s="127">
        <f t="shared" si="16"/>
        <v>3.9779306586744771E-2</v>
      </c>
      <c r="CE18" s="128">
        <f t="shared" si="16"/>
        <v>7.514044943820225E-2</v>
      </c>
      <c r="CF18" s="125">
        <f t="shared" si="16"/>
        <v>5.6176634991615425E-2</v>
      </c>
      <c r="CG18" s="126">
        <f t="shared" si="16"/>
        <v>5.1631963984243107E-2</v>
      </c>
      <c r="CH18" s="127">
        <f t="shared" si="16"/>
        <v>6.7216603025621588E-2</v>
      </c>
      <c r="CI18" s="125">
        <f t="shared" si="16"/>
        <v>6.1687421977285876E-2</v>
      </c>
      <c r="CJ18" s="131">
        <f t="shared" si="16"/>
        <v>6.3930342726241582E-2</v>
      </c>
      <c r="CK18" s="132">
        <f t="shared" si="16"/>
        <v>6.6201566788973459E-2</v>
      </c>
      <c r="CN18" s="229"/>
      <c r="CO18" s="229"/>
    </row>
    <row r="19" spans="1:93" ht="14.1" thickBot="1">
      <c r="A19" s="142" t="s">
        <v>33</v>
      </c>
      <c r="B19" s="202">
        <v>1865</v>
      </c>
      <c r="C19" s="196">
        <v>1281</v>
      </c>
      <c r="D19" s="197">
        <v>707</v>
      </c>
      <c r="E19" s="198">
        <v>567</v>
      </c>
      <c r="F19" s="195">
        <v>264</v>
      </c>
      <c r="G19" s="199">
        <v>180</v>
      </c>
      <c r="H19" s="197">
        <v>1716</v>
      </c>
      <c r="I19" s="198">
        <v>1596</v>
      </c>
      <c r="J19" s="195">
        <v>165</v>
      </c>
      <c r="K19" s="196">
        <v>187</v>
      </c>
      <c r="L19" s="197">
        <v>225</v>
      </c>
      <c r="M19" s="195">
        <v>921</v>
      </c>
      <c r="N19" s="200">
        <v>995</v>
      </c>
      <c r="O19" s="203">
        <v>1345</v>
      </c>
      <c r="P19" s="195">
        <v>626</v>
      </c>
      <c r="Q19" s="196">
        <v>567</v>
      </c>
      <c r="R19" s="197">
        <v>979</v>
      </c>
      <c r="S19" s="198">
        <v>914</v>
      </c>
      <c r="T19" s="195">
        <v>146</v>
      </c>
      <c r="U19" s="199">
        <v>208</v>
      </c>
      <c r="V19" s="197">
        <v>747</v>
      </c>
      <c r="W19" s="204">
        <v>1181</v>
      </c>
      <c r="X19" s="195">
        <v>555</v>
      </c>
      <c r="Y19" s="199">
        <v>464</v>
      </c>
      <c r="Z19" s="197">
        <v>2353</v>
      </c>
      <c r="AA19" s="195">
        <v>2044</v>
      </c>
      <c r="AB19" s="168">
        <f t="shared" si="3"/>
        <v>11343</v>
      </c>
      <c r="AC19" s="169">
        <f t="shared" si="4"/>
        <v>11455</v>
      </c>
      <c r="AE19" s="252" t="s">
        <v>34</v>
      </c>
      <c r="AF19" s="253">
        <f t="shared" si="13"/>
        <v>2253</v>
      </c>
      <c r="AG19" s="272">
        <f t="shared" si="13"/>
        <v>1407</v>
      </c>
      <c r="AH19" s="273">
        <f t="shared" si="13"/>
        <v>633</v>
      </c>
      <c r="AI19" s="274">
        <f t="shared" si="13"/>
        <v>694</v>
      </c>
      <c r="AJ19" s="275">
        <f t="shared" si="13"/>
        <v>201</v>
      </c>
      <c r="AK19" s="276">
        <f t="shared" si="13"/>
        <v>201</v>
      </c>
      <c r="AL19" s="273">
        <f t="shared" si="13"/>
        <v>1491</v>
      </c>
      <c r="AM19" s="274">
        <f t="shared" si="13"/>
        <v>1779</v>
      </c>
      <c r="AN19" s="275">
        <f t="shared" si="13"/>
        <v>164</v>
      </c>
      <c r="AO19" s="276">
        <f t="shared" si="13"/>
        <v>115</v>
      </c>
      <c r="AP19" s="273">
        <f t="shared" si="14"/>
        <v>406</v>
      </c>
      <c r="AQ19" s="275">
        <f t="shared" si="14"/>
        <v>489</v>
      </c>
      <c r="AR19" s="277">
        <f t="shared" si="14"/>
        <v>1030</v>
      </c>
      <c r="AS19" s="278">
        <f t="shared" si="14"/>
        <v>1263</v>
      </c>
      <c r="AT19" s="275">
        <f t="shared" si="14"/>
        <v>605</v>
      </c>
      <c r="AU19" s="276">
        <f t="shared" si="14"/>
        <v>981</v>
      </c>
      <c r="AV19" s="273">
        <f t="shared" si="14"/>
        <v>673</v>
      </c>
      <c r="AW19" s="274">
        <f t="shared" si="14"/>
        <v>1214</v>
      </c>
      <c r="AX19" s="275">
        <f t="shared" si="14"/>
        <v>130</v>
      </c>
      <c r="AY19" s="276">
        <f t="shared" si="14"/>
        <v>254</v>
      </c>
      <c r="AZ19" s="273">
        <f t="shared" si="14"/>
        <v>1168</v>
      </c>
      <c r="BA19" s="274">
        <f t="shared" si="14"/>
        <v>1097</v>
      </c>
      <c r="BB19" s="275">
        <f t="shared" si="14"/>
        <v>674</v>
      </c>
      <c r="BC19" s="276">
        <f t="shared" si="14"/>
        <v>583</v>
      </c>
      <c r="BD19" s="273">
        <f t="shared" si="14"/>
        <v>2024</v>
      </c>
      <c r="BE19" s="275">
        <f t="shared" si="14"/>
        <v>2210</v>
      </c>
      <c r="BF19" s="271">
        <f>SUM(AF19,AH19,AJ19,AL19,AN19,AP19,AR19,AT19,AV19,AX19,AZ19,BB19,BD19)</f>
        <v>11452</v>
      </c>
      <c r="BG19" s="16">
        <f>SUM(AG19,AI19,AK19,AM19,AO19,AQ19,AS19,AU19,AW19,AY19,BA19,BC19,BE19)</f>
        <v>12287</v>
      </c>
      <c r="BH19" s="285"/>
      <c r="BI19" s="142" t="s">
        <v>33</v>
      </c>
      <c r="BJ19" s="125">
        <f t="shared" ref="BJ19:CK19" si="17">B19/B33</f>
        <v>5.7863547516366229E-2</v>
      </c>
      <c r="BK19" s="126">
        <f t="shared" si="17"/>
        <v>6.1800463141644155E-2</v>
      </c>
      <c r="BL19" s="127">
        <f t="shared" si="17"/>
        <v>6.3328556073092082E-2</v>
      </c>
      <c r="BM19" s="128">
        <f t="shared" si="17"/>
        <v>6.0044477390659746E-2</v>
      </c>
      <c r="BN19" s="125">
        <f t="shared" si="17"/>
        <v>6.5950537097177117E-2</v>
      </c>
      <c r="BO19" s="126">
        <f t="shared" si="17"/>
        <v>5.6127221702525723E-2</v>
      </c>
      <c r="BP19" s="127">
        <f t="shared" si="17"/>
        <v>7.4186157105183517E-2</v>
      </c>
      <c r="BQ19" s="128">
        <f t="shared" si="17"/>
        <v>6.0099412562132852E-2</v>
      </c>
      <c r="BR19" s="125">
        <f t="shared" si="17"/>
        <v>7.5688073394495417E-2</v>
      </c>
      <c r="BS19" s="126">
        <f t="shared" si="17"/>
        <v>6.423909309515631E-2</v>
      </c>
      <c r="BT19" s="127">
        <f t="shared" si="17"/>
        <v>4.8324742268041239E-2</v>
      </c>
      <c r="BU19" s="125">
        <f t="shared" si="17"/>
        <v>8.7898453903416676E-2</v>
      </c>
      <c r="BV19" s="129">
        <f t="shared" si="17"/>
        <v>6.1866567182739536E-2</v>
      </c>
      <c r="BW19" s="130">
        <f t="shared" si="17"/>
        <v>6.7638923811918536E-2</v>
      </c>
      <c r="BX19" s="125">
        <f t="shared" si="17"/>
        <v>6.493102375272275E-2</v>
      </c>
      <c r="BY19" s="126">
        <f t="shared" si="17"/>
        <v>5.1728856856126264E-2</v>
      </c>
      <c r="BZ19" s="127">
        <f t="shared" si="17"/>
        <v>6.868247509471026E-2</v>
      </c>
      <c r="CA19" s="128">
        <f t="shared" si="17"/>
        <v>6.1063602351683594E-2</v>
      </c>
      <c r="CB19" s="125">
        <f t="shared" si="17"/>
        <v>5.2386078220308573E-2</v>
      </c>
      <c r="CC19" s="126">
        <f t="shared" si="17"/>
        <v>6.0694484972278959E-2</v>
      </c>
      <c r="CD19" s="127">
        <f t="shared" si="17"/>
        <v>5.0882092500510866E-2</v>
      </c>
      <c r="CE19" s="128">
        <f t="shared" si="17"/>
        <v>6.9112827715355804E-2</v>
      </c>
      <c r="CF19" s="125">
        <f t="shared" si="17"/>
        <v>5.1704863051984351E-2</v>
      </c>
      <c r="CG19" s="126">
        <f t="shared" si="17"/>
        <v>6.5278559369724251E-2</v>
      </c>
      <c r="CH19" s="127">
        <f t="shared" si="17"/>
        <v>6.8586585827965132E-2</v>
      </c>
      <c r="CI19" s="125">
        <f t="shared" si="17"/>
        <v>6.2235483969186739E-2</v>
      </c>
      <c r="CJ19" s="131">
        <f t="shared" si="17"/>
        <v>6.3068523007806424E-2</v>
      </c>
      <c r="CK19" s="132">
        <f t="shared" si="17"/>
        <v>6.3779558247913454E-2</v>
      </c>
      <c r="CN19" s="229"/>
      <c r="CO19" s="229"/>
    </row>
    <row r="20" spans="1:93" ht="15" thickTop="1" thickBot="1">
      <c r="A20" s="133" t="s">
        <v>35</v>
      </c>
      <c r="B20" s="205">
        <v>1785</v>
      </c>
      <c r="C20" s="189">
        <v>1361</v>
      </c>
      <c r="D20" s="190">
        <v>616</v>
      </c>
      <c r="E20" s="191">
        <v>524</v>
      </c>
      <c r="F20" s="188">
        <v>228</v>
      </c>
      <c r="G20" s="192">
        <v>157</v>
      </c>
      <c r="H20" s="190">
        <v>1584</v>
      </c>
      <c r="I20" s="191">
        <v>1465</v>
      </c>
      <c r="J20" s="188">
        <v>141</v>
      </c>
      <c r="K20" s="189">
        <v>173</v>
      </c>
      <c r="L20" s="190">
        <v>305</v>
      </c>
      <c r="M20" s="188">
        <v>722</v>
      </c>
      <c r="N20" s="193">
        <v>1036</v>
      </c>
      <c r="O20" s="206">
        <v>1133</v>
      </c>
      <c r="P20" s="188">
        <v>695</v>
      </c>
      <c r="Q20" s="189">
        <v>719</v>
      </c>
      <c r="R20" s="190">
        <v>971</v>
      </c>
      <c r="S20" s="191">
        <v>1027</v>
      </c>
      <c r="T20" s="188">
        <v>183</v>
      </c>
      <c r="U20" s="192">
        <v>197</v>
      </c>
      <c r="V20" s="190">
        <v>847</v>
      </c>
      <c r="W20" s="207">
        <v>1244</v>
      </c>
      <c r="X20" s="188">
        <v>667</v>
      </c>
      <c r="Y20" s="192">
        <v>369</v>
      </c>
      <c r="Z20" s="190">
        <v>2162</v>
      </c>
      <c r="AA20" s="188">
        <v>2460</v>
      </c>
      <c r="AB20" s="168">
        <f t="shared" si="3"/>
        <v>11220</v>
      </c>
      <c r="AC20" s="169">
        <f t="shared" si="4"/>
        <v>11551</v>
      </c>
      <c r="AE20" s="288" t="s">
        <v>26</v>
      </c>
      <c r="AF20" s="12">
        <f t="shared" ref="AF20:BG20" si="18">SUM(AF17:AF19)</f>
        <v>6541</v>
      </c>
      <c r="AG20" s="1">
        <f t="shared" si="18"/>
        <v>4808</v>
      </c>
      <c r="AH20" s="12">
        <f t="shared" si="18"/>
        <v>2073</v>
      </c>
      <c r="AI20" s="1">
        <f t="shared" si="18"/>
        <v>2175</v>
      </c>
      <c r="AJ20" s="12">
        <f t="shared" si="18"/>
        <v>800</v>
      </c>
      <c r="AK20" s="1">
        <f t="shared" si="18"/>
        <v>735</v>
      </c>
      <c r="AL20" s="12">
        <f t="shared" si="18"/>
        <v>4832</v>
      </c>
      <c r="AM20" s="1">
        <f t="shared" si="18"/>
        <v>6188</v>
      </c>
      <c r="AN20" s="12">
        <f t="shared" si="18"/>
        <v>451</v>
      </c>
      <c r="AO20" s="1">
        <f t="shared" si="18"/>
        <v>414</v>
      </c>
      <c r="AP20" s="12">
        <f t="shared" si="18"/>
        <v>1377</v>
      </c>
      <c r="AQ20" s="1">
        <f t="shared" si="18"/>
        <v>1675</v>
      </c>
      <c r="AR20" s="12">
        <f t="shared" si="18"/>
        <v>3490</v>
      </c>
      <c r="AS20" s="1">
        <f t="shared" si="18"/>
        <v>3829</v>
      </c>
      <c r="AT20" s="12">
        <f t="shared" si="18"/>
        <v>1911</v>
      </c>
      <c r="AU20" s="1">
        <f t="shared" si="18"/>
        <v>2598</v>
      </c>
      <c r="AV20" s="12">
        <f t="shared" si="18"/>
        <v>2373</v>
      </c>
      <c r="AW20" s="1">
        <f t="shared" si="18"/>
        <v>3621</v>
      </c>
      <c r="AX20" s="12">
        <f t="shared" si="18"/>
        <v>515</v>
      </c>
      <c r="AY20" s="1">
        <f t="shared" si="18"/>
        <v>689</v>
      </c>
      <c r="AZ20" s="12">
        <f t="shared" si="18"/>
        <v>3566</v>
      </c>
      <c r="BA20" s="1">
        <f t="shared" si="18"/>
        <v>3110</v>
      </c>
      <c r="BB20" s="12">
        <f t="shared" si="18"/>
        <v>2152</v>
      </c>
      <c r="BC20" s="1">
        <f t="shared" si="18"/>
        <v>1518</v>
      </c>
      <c r="BD20" s="12">
        <f t="shared" si="18"/>
        <v>6881</v>
      </c>
      <c r="BE20" s="1">
        <f t="shared" si="18"/>
        <v>6588</v>
      </c>
      <c r="BF20" s="51">
        <f t="shared" si="18"/>
        <v>36962</v>
      </c>
      <c r="BG20" s="47">
        <f t="shared" si="18"/>
        <v>37948</v>
      </c>
      <c r="BH20" s="284"/>
      <c r="BI20" s="133" t="s">
        <v>35</v>
      </c>
      <c r="BJ20" s="125">
        <f t="shared" ref="BJ20:CK20" si="19">B20/B33</f>
        <v>5.5381465049176258E-2</v>
      </c>
      <c r="BK20" s="126">
        <f t="shared" si="19"/>
        <v>6.5659976842917786E-2</v>
      </c>
      <c r="BL20" s="127">
        <f t="shared" si="19"/>
        <v>5.5177355786456467E-2</v>
      </c>
      <c r="BM20" s="128">
        <f t="shared" si="19"/>
        <v>5.5490839775495078E-2</v>
      </c>
      <c r="BN20" s="125">
        <f t="shared" si="19"/>
        <v>5.6957282038471148E-2</v>
      </c>
      <c r="BO20" s="126">
        <f t="shared" si="19"/>
        <v>4.8955410040536329E-2</v>
      </c>
      <c r="BP20" s="127">
        <f t="shared" si="19"/>
        <v>6.8479529635554023E-2</v>
      </c>
      <c r="BQ20" s="128">
        <f t="shared" si="19"/>
        <v>5.5166440729025455E-2</v>
      </c>
      <c r="BR20" s="125">
        <f t="shared" si="19"/>
        <v>6.4678899082568811E-2</v>
      </c>
      <c r="BS20" s="126">
        <f t="shared" si="19"/>
        <v>5.9429749227069735E-2</v>
      </c>
      <c r="BT20" s="127">
        <f t="shared" si="19"/>
        <v>6.550687285223368E-2</v>
      </c>
      <c r="BU20" s="125">
        <f t="shared" si="19"/>
        <v>6.8906279824393971E-2</v>
      </c>
      <c r="BV20" s="129">
        <f t="shared" si="19"/>
        <v>6.4415842815395141E-2</v>
      </c>
      <c r="BW20" s="130">
        <f t="shared" si="19"/>
        <v>5.6977621322604977E-2</v>
      </c>
      <c r="BX20" s="125">
        <f t="shared" si="19"/>
        <v>7.2087957680738515E-2</v>
      </c>
      <c r="BY20" s="126">
        <f t="shared" si="19"/>
        <v>6.559620472584618E-2</v>
      </c>
      <c r="BZ20" s="127">
        <f t="shared" si="19"/>
        <v>6.8121229128665639E-2</v>
      </c>
      <c r="CA20" s="128">
        <f t="shared" si="19"/>
        <v>6.8613041154462859E-2</v>
      </c>
      <c r="CB20" s="125">
        <f t="shared" si="19"/>
        <v>6.5662002152852533E-2</v>
      </c>
      <c r="CC20" s="126">
        <f t="shared" si="19"/>
        <v>5.7484680478552673E-2</v>
      </c>
      <c r="CD20" s="127">
        <f t="shared" si="19"/>
        <v>5.7693617600980858E-2</v>
      </c>
      <c r="CE20" s="128">
        <f t="shared" si="19"/>
        <v>7.2799625468164791E-2</v>
      </c>
      <c r="CF20" s="125">
        <f t="shared" si="19"/>
        <v>6.2138997577790199E-2</v>
      </c>
      <c r="CG20" s="126">
        <f t="shared" si="19"/>
        <v>5.1913337084974677E-2</v>
      </c>
      <c r="CH20" s="127">
        <f t="shared" si="19"/>
        <v>6.3019208907803076E-2</v>
      </c>
      <c r="CI20" s="125">
        <f t="shared" si="19"/>
        <v>7.4901805559784429E-2</v>
      </c>
      <c r="CJ20" s="131">
        <f t="shared" si="19"/>
        <v>6.2384627360274003E-2</v>
      </c>
      <c r="CK20" s="132">
        <f t="shared" si="19"/>
        <v>6.4314070477664631E-2</v>
      </c>
      <c r="CN20" s="229"/>
      <c r="CO20" s="229"/>
    </row>
    <row r="21" spans="1:93" ht="14.1" thickTop="1">
      <c r="A21" s="142" t="s">
        <v>36</v>
      </c>
      <c r="B21" s="202">
        <v>1679</v>
      </c>
      <c r="C21" s="196">
        <v>1767</v>
      </c>
      <c r="D21" s="197">
        <v>659</v>
      </c>
      <c r="E21" s="198">
        <v>597</v>
      </c>
      <c r="F21" s="195">
        <v>237</v>
      </c>
      <c r="G21" s="199">
        <v>211</v>
      </c>
      <c r="H21" s="197">
        <v>1638</v>
      </c>
      <c r="I21" s="198">
        <v>2056</v>
      </c>
      <c r="J21" s="195">
        <v>167</v>
      </c>
      <c r="K21" s="196">
        <v>145</v>
      </c>
      <c r="L21" s="197">
        <v>393</v>
      </c>
      <c r="M21" s="195">
        <v>572</v>
      </c>
      <c r="N21" s="200">
        <v>1222</v>
      </c>
      <c r="O21" s="203">
        <v>1194</v>
      </c>
      <c r="P21" s="195">
        <v>695</v>
      </c>
      <c r="Q21" s="196">
        <v>712</v>
      </c>
      <c r="R21" s="197">
        <v>1026</v>
      </c>
      <c r="S21" s="198">
        <v>997</v>
      </c>
      <c r="T21" s="195">
        <v>245</v>
      </c>
      <c r="U21" s="199">
        <v>146</v>
      </c>
      <c r="V21" s="197">
        <v>1225</v>
      </c>
      <c r="W21" s="204">
        <v>1036</v>
      </c>
      <c r="X21" s="195">
        <v>709</v>
      </c>
      <c r="Y21" s="199">
        <v>297</v>
      </c>
      <c r="Z21" s="197">
        <v>2320</v>
      </c>
      <c r="AA21" s="195">
        <v>2101</v>
      </c>
      <c r="AB21" s="168">
        <f t="shared" si="3"/>
        <v>12215</v>
      </c>
      <c r="AC21" s="169">
        <f t="shared" si="4"/>
        <v>11831</v>
      </c>
      <c r="BI21" s="142" t="s">
        <v>36</v>
      </c>
      <c r="BJ21" s="125">
        <f t="shared" ref="BJ21:CK21" si="20">B21/B33</f>
        <v>5.2092705780149545E-2</v>
      </c>
      <c r="BK21" s="126">
        <f t="shared" si="20"/>
        <v>8.5247008876881511E-2</v>
      </c>
      <c r="BL21" s="127">
        <f t="shared" si="20"/>
        <v>5.9029021855965605E-2</v>
      </c>
      <c r="BM21" s="128">
        <f t="shared" si="20"/>
        <v>6.3221433866356036E-2</v>
      </c>
      <c r="BN21" s="125">
        <f t="shared" si="20"/>
        <v>5.9205595803147638E-2</v>
      </c>
      <c r="BO21" s="126">
        <f t="shared" si="20"/>
        <v>6.5793576551294045E-2</v>
      </c>
      <c r="BP21" s="127">
        <f t="shared" si="20"/>
        <v>7.0814059054947906E-2</v>
      </c>
      <c r="BQ21" s="128">
        <f t="shared" si="20"/>
        <v>7.7421298388311494E-2</v>
      </c>
      <c r="BR21" s="125">
        <f t="shared" si="20"/>
        <v>7.6605504587155968E-2</v>
      </c>
      <c r="BS21" s="126">
        <f t="shared" si="20"/>
        <v>4.9811061490896598E-2</v>
      </c>
      <c r="BT21" s="127">
        <f t="shared" si="20"/>
        <v>8.4407216494845366E-2</v>
      </c>
      <c r="BU21" s="125">
        <f t="shared" si="20"/>
        <v>5.4590570719602979E-2</v>
      </c>
      <c r="BV21" s="129">
        <f t="shared" si="20"/>
        <v>7.5980849344027851E-2</v>
      </c>
      <c r="BW21" s="130">
        <f t="shared" si="20"/>
        <v>6.0045260246416897E-2</v>
      </c>
      <c r="BX21" s="125">
        <f t="shared" si="20"/>
        <v>7.2087957680738515E-2</v>
      </c>
      <c r="BY21" s="126">
        <f t="shared" si="20"/>
        <v>6.4957576863424876E-2</v>
      </c>
      <c r="BZ21" s="127">
        <f t="shared" si="20"/>
        <v>7.1979795145222389E-2</v>
      </c>
      <c r="CA21" s="128">
        <f t="shared" si="20"/>
        <v>6.6608765366114375E-2</v>
      </c>
      <c r="CB21" s="125">
        <f t="shared" si="20"/>
        <v>8.7908144958737E-2</v>
      </c>
      <c r="CC21" s="126">
        <f t="shared" si="20"/>
        <v>4.2602859644003503E-2</v>
      </c>
      <c r="CD21" s="127">
        <f t="shared" si="20"/>
        <v>8.3441182480757436E-2</v>
      </c>
      <c r="CE21" s="128">
        <f t="shared" si="20"/>
        <v>6.062734082397004E-2</v>
      </c>
      <c r="CF21" s="125">
        <f t="shared" si="20"/>
        <v>6.6051798024967398E-2</v>
      </c>
      <c r="CG21" s="126">
        <f t="shared" si="20"/>
        <v>4.1783905458638151E-2</v>
      </c>
      <c r="CH21" s="127">
        <f t="shared" si="20"/>
        <v>6.76246830092984E-2</v>
      </c>
      <c r="CI21" s="125">
        <f t="shared" si="20"/>
        <v>6.3971013610206129E-2</v>
      </c>
      <c r="CJ21" s="131">
        <f t="shared" si="20"/>
        <v>6.7916953939906141E-2</v>
      </c>
      <c r="CK21" s="132">
        <f t="shared" si="20"/>
        <v>6.5873064481105553E-2</v>
      </c>
      <c r="CN21" s="229"/>
      <c r="CO21" s="229"/>
    </row>
    <row r="22" spans="1:93">
      <c r="A22" s="133" t="s">
        <v>37</v>
      </c>
      <c r="B22" s="205">
        <v>1759</v>
      </c>
      <c r="C22" s="189">
        <v>1885</v>
      </c>
      <c r="D22" s="190">
        <v>643</v>
      </c>
      <c r="E22" s="191">
        <v>908</v>
      </c>
      <c r="F22" s="188">
        <v>314</v>
      </c>
      <c r="G22" s="192">
        <v>219</v>
      </c>
      <c r="H22" s="190">
        <v>1731</v>
      </c>
      <c r="I22" s="191">
        <v>2239</v>
      </c>
      <c r="J22" s="188">
        <v>158</v>
      </c>
      <c r="K22" s="189">
        <v>162</v>
      </c>
      <c r="L22" s="190">
        <v>543</v>
      </c>
      <c r="M22" s="188">
        <v>541</v>
      </c>
      <c r="N22" s="193">
        <v>1216</v>
      </c>
      <c r="O22" s="206">
        <v>1091</v>
      </c>
      <c r="P22" s="188">
        <v>643</v>
      </c>
      <c r="Q22" s="189">
        <v>708</v>
      </c>
      <c r="R22" s="190">
        <v>1028</v>
      </c>
      <c r="S22" s="191">
        <v>1163</v>
      </c>
      <c r="T22" s="188">
        <v>286</v>
      </c>
      <c r="U22" s="192">
        <v>122</v>
      </c>
      <c r="V22" s="190">
        <v>1237</v>
      </c>
      <c r="W22" s="207">
        <v>884</v>
      </c>
      <c r="X22" s="188">
        <v>807</v>
      </c>
      <c r="Y22" s="192">
        <v>340</v>
      </c>
      <c r="Z22" s="190">
        <v>2569</v>
      </c>
      <c r="AA22" s="188">
        <v>2450</v>
      </c>
      <c r="AB22" s="168">
        <f t="shared" si="3"/>
        <v>12934</v>
      </c>
      <c r="AC22" s="169">
        <f t="shared" si="4"/>
        <v>12712</v>
      </c>
      <c r="BI22" s="133" t="s">
        <v>37</v>
      </c>
      <c r="BJ22" s="125">
        <f t="shared" ref="BJ22:CK22" si="21">B22/B33</f>
        <v>5.4574788247339516E-2</v>
      </c>
      <c r="BK22" s="126">
        <f t="shared" si="21"/>
        <v>9.093979158626013E-2</v>
      </c>
      <c r="BL22" s="127">
        <f t="shared" si="21"/>
        <v>5.759584378359011E-2</v>
      </c>
      <c r="BM22" s="128">
        <f t="shared" si="21"/>
        <v>9.6155882664407499E-2</v>
      </c>
      <c r="BN22" s="125">
        <f t="shared" si="21"/>
        <v>7.8441169123157628E-2</v>
      </c>
      <c r="BO22" s="126">
        <f t="shared" si="21"/>
        <v>6.8288119738072972E-2</v>
      </c>
      <c r="BP22" s="127">
        <f t="shared" si="21"/>
        <v>7.4834637499459594E-2</v>
      </c>
      <c r="BQ22" s="128">
        <f t="shared" si="21"/>
        <v>8.4312396445247781E-2</v>
      </c>
      <c r="BR22" s="125">
        <f t="shared" si="21"/>
        <v>7.247706422018349E-2</v>
      </c>
      <c r="BS22" s="126">
        <f t="shared" si="21"/>
        <v>5.5650979045001721E-2</v>
      </c>
      <c r="BT22" s="127">
        <f t="shared" si="21"/>
        <v>0.11662371134020619</v>
      </c>
      <c r="BU22" s="125">
        <f t="shared" si="21"/>
        <v>5.1631990837946173E-2</v>
      </c>
      <c r="BV22" s="129">
        <f t="shared" si="21"/>
        <v>7.5607784617297766E-2</v>
      </c>
      <c r="BW22" s="130">
        <f t="shared" si="21"/>
        <v>5.4865476489816448E-2</v>
      </c>
      <c r="BX22" s="125">
        <f t="shared" si="21"/>
        <v>6.6694326314697641E-2</v>
      </c>
      <c r="BY22" s="126">
        <f t="shared" si="21"/>
        <v>6.4592646656326982E-2</v>
      </c>
      <c r="BZ22" s="127">
        <f t="shared" si="21"/>
        <v>7.2120106636733544E-2</v>
      </c>
      <c r="CA22" s="128">
        <f t="shared" si="21"/>
        <v>7.7699091394975953E-2</v>
      </c>
      <c r="CB22" s="125">
        <f t="shared" si="21"/>
        <v>0.10261930391101542</v>
      </c>
      <c r="CC22" s="126">
        <f t="shared" si="21"/>
        <v>3.5599649839509778E-2</v>
      </c>
      <c r="CD22" s="127">
        <f t="shared" si="21"/>
        <v>8.4258565492813839E-2</v>
      </c>
      <c r="CE22" s="128">
        <f t="shared" si="21"/>
        <v>5.1732209737827717E-2</v>
      </c>
      <c r="CF22" s="125">
        <f t="shared" si="21"/>
        <v>7.5181665735047518E-2</v>
      </c>
      <c r="CG22" s="126">
        <f t="shared" si="21"/>
        <v>4.783342712436691E-2</v>
      </c>
      <c r="CH22" s="127">
        <f t="shared" si="21"/>
        <v>7.4882677004692921E-2</v>
      </c>
      <c r="CI22" s="125">
        <f t="shared" si="21"/>
        <v>7.4597326675395065E-2</v>
      </c>
      <c r="CJ22" s="131">
        <f t="shared" si="21"/>
        <v>7.1914685408002138E-2</v>
      </c>
      <c r="CK22" s="132">
        <f t="shared" si="21"/>
        <v>7.0778327756217882E-2</v>
      </c>
      <c r="CN22" s="229"/>
      <c r="CO22" s="229"/>
    </row>
    <row r="23" spans="1:93">
      <c r="A23" s="142" t="s">
        <v>30</v>
      </c>
      <c r="B23" s="202">
        <v>2100</v>
      </c>
      <c r="C23" s="196">
        <v>1612</v>
      </c>
      <c r="D23" s="197">
        <v>759</v>
      </c>
      <c r="E23" s="198">
        <v>776</v>
      </c>
      <c r="F23" s="195">
        <v>288</v>
      </c>
      <c r="G23" s="199">
        <v>236</v>
      </c>
      <c r="H23" s="197">
        <v>1698</v>
      </c>
      <c r="I23" s="198">
        <v>2187</v>
      </c>
      <c r="J23" s="195">
        <v>155</v>
      </c>
      <c r="K23" s="196">
        <v>174</v>
      </c>
      <c r="L23" s="197">
        <v>503</v>
      </c>
      <c r="M23" s="195">
        <v>658</v>
      </c>
      <c r="N23" s="200">
        <v>1324</v>
      </c>
      <c r="O23" s="203">
        <v>1331</v>
      </c>
      <c r="P23" s="195">
        <v>651</v>
      </c>
      <c r="Q23" s="196">
        <v>812</v>
      </c>
      <c r="R23" s="197">
        <v>914</v>
      </c>
      <c r="S23" s="198">
        <v>1222</v>
      </c>
      <c r="T23" s="195">
        <v>211</v>
      </c>
      <c r="U23" s="199">
        <v>205</v>
      </c>
      <c r="V23" s="197">
        <v>1234</v>
      </c>
      <c r="W23" s="204">
        <v>1050</v>
      </c>
      <c r="X23" s="195">
        <v>728</v>
      </c>
      <c r="Y23" s="199">
        <v>402</v>
      </c>
      <c r="Z23" s="197">
        <v>2543</v>
      </c>
      <c r="AA23" s="195">
        <v>2108</v>
      </c>
      <c r="AB23" s="168">
        <f t="shared" si="3"/>
        <v>13108</v>
      </c>
      <c r="AC23" s="169">
        <f t="shared" si="4"/>
        <v>12773</v>
      </c>
      <c r="BI23" s="142" t="s">
        <v>30</v>
      </c>
      <c r="BJ23" s="125">
        <f t="shared" ref="BJ23:CK23" si="22">B23/B33</f>
        <v>6.5154664763736769E-2</v>
      </c>
      <c r="BK23" s="126">
        <f t="shared" si="22"/>
        <v>7.7769201080663833E-2</v>
      </c>
      <c r="BL23" s="127">
        <f t="shared" si="22"/>
        <v>6.7986384808312428E-2</v>
      </c>
      <c r="BM23" s="128">
        <f t="shared" si="22"/>
        <v>8.217727417134385E-2</v>
      </c>
      <c r="BN23" s="125">
        <f t="shared" si="22"/>
        <v>7.1946040469647768E-2</v>
      </c>
      <c r="BO23" s="126">
        <f t="shared" si="22"/>
        <v>7.3589024009978174E-2</v>
      </c>
      <c r="BP23" s="127">
        <f t="shared" si="22"/>
        <v>7.3407980632052228E-2</v>
      </c>
      <c r="BQ23" s="128">
        <f t="shared" si="22"/>
        <v>8.235427022141889E-2</v>
      </c>
      <c r="BR23" s="125">
        <f t="shared" si="22"/>
        <v>7.1100917431192664E-2</v>
      </c>
      <c r="BS23" s="126">
        <f t="shared" si="22"/>
        <v>5.9773273789075917E-2</v>
      </c>
      <c r="BT23" s="127">
        <f t="shared" si="22"/>
        <v>0.10803264604810997</v>
      </c>
      <c r="BU23" s="125">
        <f t="shared" si="22"/>
        <v>6.279824393968314E-2</v>
      </c>
      <c r="BV23" s="129">
        <f t="shared" si="22"/>
        <v>8.2322949698439341E-2</v>
      </c>
      <c r="BW23" s="130">
        <f t="shared" si="22"/>
        <v>6.6934875534322355E-2</v>
      </c>
      <c r="BX23" s="125">
        <f t="shared" si="22"/>
        <v>6.7524115755627015E-2</v>
      </c>
      <c r="BY23" s="126">
        <f t="shared" si="22"/>
        <v>7.408083204087218E-2</v>
      </c>
      <c r="BZ23" s="127">
        <f t="shared" si="22"/>
        <v>6.412235162059772E-2</v>
      </c>
      <c r="CA23" s="128">
        <f t="shared" si="22"/>
        <v>8.1640833778727953E-2</v>
      </c>
      <c r="CB23" s="125">
        <f t="shared" si="22"/>
        <v>7.57086472909939E-2</v>
      </c>
      <c r="CC23" s="126">
        <f t="shared" si="22"/>
        <v>5.9819083746717246E-2</v>
      </c>
      <c r="CD23" s="127">
        <f t="shared" si="22"/>
        <v>8.4054219739799735E-2</v>
      </c>
      <c r="CE23" s="128">
        <f t="shared" si="22"/>
        <v>6.1446629213483143E-2</v>
      </c>
      <c r="CF23" s="125">
        <f t="shared" si="22"/>
        <v>6.7821874417738029E-2</v>
      </c>
      <c r="CG23" s="126">
        <f t="shared" si="22"/>
        <v>5.6555993247045584E-2</v>
      </c>
      <c r="CH23" s="127">
        <f t="shared" si="22"/>
        <v>7.4124814177864581E-2</v>
      </c>
      <c r="CI23" s="125">
        <f t="shared" si="22"/>
        <v>6.4184148829278684E-2</v>
      </c>
      <c r="CJ23" s="131">
        <f t="shared" si="22"/>
        <v>7.2882147543535794E-2</v>
      </c>
      <c r="CK23" s="132">
        <f t="shared" si="22"/>
        <v>7.1117965735538941E-2</v>
      </c>
      <c r="CN23" s="229"/>
      <c r="CO23" s="229"/>
    </row>
    <row r="24" spans="1:93">
      <c r="A24" s="133" t="s">
        <v>32</v>
      </c>
      <c r="B24" s="205">
        <v>2188</v>
      </c>
      <c r="C24" s="189">
        <v>1789</v>
      </c>
      <c r="D24" s="190">
        <v>681</v>
      </c>
      <c r="E24" s="191">
        <v>705</v>
      </c>
      <c r="F24" s="188">
        <v>311</v>
      </c>
      <c r="G24" s="192">
        <v>298</v>
      </c>
      <c r="H24" s="190">
        <v>1643</v>
      </c>
      <c r="I24" s="191">
        <v>2222</v>
      </c>
      <c r="J24" s="188">
        <v>132</v>
      </c>
      <c r="K24" s="189">
        <v>125</v>
      </c>
      <c r="L24" s="190">
        <v>468</v>
      </c>
      <c r="M24" s="188">
        <v>528</v>
      </c>
      <c r="N24" s="193">
        <v>1136</v>
      </c>
      <c r="O24" s="206">
        <v>1235</v>
      </c>
      <c r="P24" s="188">
        <v>655</v>
      </c>
      <c r="Q24" s="189">
        <v>805</v>
      </c>
      <c r="R24" s="190">
        <v>786</v>
      </c>
      <c r="S24" s="191">
        <v>1185</v>
      </c>
      <c r="T24" s="188">
        <v>174</v>
      </c>
      <c r="U24" s="192">
        <v>230</v>
      </c>
      <c r="V24" s="190">
        <v>1164</v>
      </c>
      <c r="W24" s="207">
        <v>963</v>
      </c>
      <c r="X24" s="188">
        <v>750</v>
      </c>
      <c r="Y24" s="192">
        <v>533</v>
      </c>
      <c r="Z24" s="190">
        <v>2314</v>
      </c>
      <c r="AA24" s="188">
        <v>2270</v>
      </c>
      <c r="AB24" s="168">
        <f t="shared" si="3"/>
        <v>12402</v>
      </c>
      <c r="AC24" s="169">
        <f t="shared" si="4"/>
        <v>12888</v>
      </c>
      <c r="BI24" s="133" t="s">
        <v>32</v>
      </c>
      <c r="BJ24" s="125">
        <f t="shared" ref="BJ24:CK24" si="23">B24/B33</f>
        <v>6.7884955477645739E-2</v>
      </c>
      <c r="BK24" s="126">
        <f t="shared" si="23"/>
        <v>8.6308375144731761E-2</v>
      </c>
      <c r="BL24" s="127">
        <f t="shared" si="23"/>
        <v>6.0999641705481909E-2</v>
      </c>
      <c r="BM24" s="128">
        <f t="shared" si="23"/>
        <v>7.4658477178862648E-2</v>
      </c>
      <c r="BN24" s="125">
        <f t="shared" si="23"/>
        <v>7.7691731201598807E-2</v>
      </c>
      <c r="BO24" s="126">
        <f t="shared" si="23"/>
        <v>9.2921733707514817E-2</v>
      </c>
      <c r="BP24" s="127">
        <f t="shared" si="23"/>
        <v>7.103021918637327E-2</v>
      </c>
      <c r="BQ24" s="128">
        <f t="shared" si="23"/>
        <v>8.3672239795149872E-2</v>
      </c>
      <c r="BR24" s="125">
        <f t="shared" si="23"/>
        <v>6.0550458715596334E-2</v>
      </c>
      <c r="BS24" s="126">
        <f t="shared" si="23"/>
        <v>4.2940570250772928E-2</v>
      </c>
      <c r="BT24" s="127">
        <f t="shared" si="23"/>
        <v>0.10051546391752578</v>
      </c>
      <c r="BU24" s="125">
        <f t="shared" si="23"/>
        <v>5.039129604886429E-2</v>
      </c>
      <c r="BV24" s="129">
        <f t="shared" si="23"/>
        <v>7.0633588260896593E-2</v>
      </c>
      <c r="BW24" s="130">
        <f t="shared" si="23"/>
        <v>6.2107115916519989E-2</v>
      </c>
      <c r="BX24" s="125">
        <f t="shared" si="23"/>
        <v>6.7939010476091688E-2</v>
      </c>
      <c r="BY24" s="126">
        <f t="shared" si="23"/>
        <v>7.3442204178450876E-2</v>
      </c>
      <c r="BZ24" s="127">
        <f t="shared" si="23"/>
        <v>5.5142416163883823E-2</v>
      </c>
      <c r="CA24" s="128">
        <f t="shared" si="23"/>
        <v>7.9168893639764829E-2</v>
      </c>
      <c r="CB24" s="125">
        <f t="shared" si="23"/>
        <v>6.2432723358449946E-2</v>
      </c>
      <c r="CC24" s="126">
        <f t="shared" si="23"/>
        <v>6.7114093959731544E-2</v>
      </c>
      <c r="CD24" s="127">
        <f t="shared" si="23"/>
        <v>7.9286152169470742E-2</v>
      </c>
      <c r="CE24" s="128">
        <f t="shared" si="23"/>
        <v>5.6355337078651688E-2</v>
      </c>
      <c r="CF24" s="125">
        <f t="shared" si="23"/>
        <v>6.9871436556735611E-2</v>
      </c>
      <c r="CG24" s="126">
        <f t="shared" si="23"/>
        <v>7.4985931344963425E-2</v>
      </c>
      <c r="CH24" s="127">
        <f t="shared" si="23"/>
        <v>6.7449791587722616E-2</v>
      </c>
      <c r="CI24" s="125">
        <f t="shared" si="23"/>
        <v>6.911670675638644E-2</v>
      </c>
      <c r="CJ24" s="131">
        <f t="shared" si="23"/>
        <v>6.8956697729244051E-2</v>
      </c>
      <c r="CK24" s="132">
        <f t="shared" si="23"/>
        <v>7.1758266844095031E-2</v>
      </c>
      <c r="CN24" s="229"/>
      <c r="CO24" s="229"/>
    </row>
    <row r="25" spans="1:93">
      <c r="A25" s="142" t="s">
        <v>34</v>
      </c>
      <c r="B25" s="202">
        <v>2253</v>
      </c>
      <c r="C25" s="196">
        <v>1407</v>
      </c>
      <c r="D25" s="197">
        <v>633</v>
      </c>
      <c r="E25" s="198">
        <v>694</v>
      </c>
      <c r="F25" s="195">
        <v>201</v>
      </c>
      <c r="G25" s="199">
        <v>201</v>
      </c>
      <c r="H25" s="197">
        <v>1491</v>
      </c>
      <c r="I25" s="198">
        <v>1779</v>
      </c>
      <c r="J25" s="195">
        <v>164</v>
      </c>
      <c r="K25" s="196">
        <v>115</v>
      </c>
      <c r="L25" s="197">
        <v>406</v>
      </c>
      <c r="M25" s="195">
        <v>489</v>
      </c>
      <c r="N25" s="200">
        <v>1030</v>
      </c>
      <c r="O25" s="203">
        <v>1263</v>
      </c>
      <c r="P25" s="195">
        <v>605</v>
      </c>
      <c r="Q25" s="196">
        <v>981</v>
      </c>
      <c r="R25" s="197">
        <v>673</v>
      </c>
      <c r="S25" s="198">
        <v>1214</v>
      </c>
      <c r="T25" s="195">
        <v>130</v>
      </c>
      <c r="U25" s="199">
        <v>254</v>
      </c>
      <c r="V25" s="197">
        <v>1168</v>
      </c>
      <c r="W25" s="204">
        <v>1097</v>
      </c>
      <c r="X25" s="195">
        <v>674</v>
      </c>
      <c r="Y25" s="199">
        <v>583</v>
      </c>
      <c r="Z25" s="197">
        <v>2024</v>
      </c>
      <c r="AA25" s="195">
        <v>2210</v>
      </c>
      <c r="AB25" s="168">
        <f t="shared" si="3"/>
        <v>11452</v>
      </c>
      <c r="AC25" s="169">
        <f t="shared" si="4"/>
        <v>12287</v>
      </c>
      <c r="BI25" s="142" t="s">
        <v>34</v>
      </c>
      <c r="BJ25" s="125">
        <f t="shared" ref="BJ25:CK25" si="24">B25/B33</f>
        <v>6.9901647482237594E-2</v>
      </c>
      <c r="BK25" s="126">
        <f t="shared" si="24"/>
        <v>6.7879197221150128E-2</v>
      </c>
      <c r="BL25" s="127">
        <f t="shared" si="24"/>
        <v>5.6700107488355425E-2</v>
      </c>
      <c r="BM25" s="128">
        <f t="shared" si="24"/>
        <v>7.349359313777401E-2</v>
      </c>
      <c r="BN25" s="125">
        <f t="shared" si="24"/>
        <v>5.0212340744441669E-2</v>
      </c>
      <c r="BO25" s="126">
        <f t="shared" si="24"/>
        <v>6.2675397567820396E-2</v>
      </c>
      <c r="BP25" s="127">
        <f t="shared" si="24"/>
        <v>6.4458951191042321E-2</v>
      </c>
      <c r="BQ25" s="128">
        <f t="shared" si="24"/>
        <v>6.6990510619069132E-2</v>
      </c>
      <c r="BR25" s="125">
        <f t="shared" si="24"/>
        <v>7.5229357798165142E-2</v>
      </c>
      <c r="BS25" s="126">
        <f t="shared" si="24"/>
        <v>3.9505324630711096E-2</v>
      </c>
      <c r="BT25" s="127">
        <f t="shared" si="24"/>
        <v>8.7199312714776628E-2</v>
      </c>
      <c r="BU25" s="125">
        <f t="shared" si="24"/>
        <v>4.6669211681618632E-2</v>
      </c>
      <c r="BV25" s="129">
        <f t="shared" si="24"/>
        <v>6.4042778088665056E-2</v>
      </c>
      <c r="BW25" s="130">
        <f t="shared" si="24"/>
        <v>6.3515212471712351E-2</v>
      </c>
      <c r="BX25" s="125">
        <f t="shared" si="24"/>
        <v>6.2752826470283171E-2</v>
      </c>
      <c r="BY25" s="126">
        <f t="shared" si="24"/>
        <v>8.9499133290758148E-2</v>
      </c>
      <c r="BZ25" s="127">
        <f t="shared" si="24"/>
        <v>4.7214816893503576E-2</v>
      </c>
      <c r="CA25" s="128">
        <f t="shared" si="24"/>
        <v>8.1106360235168359E-2</v>
      </c>
      <c r="CB25" s="125">
        <f t="shared" si="24"/>
        <v>4.6645138141370647E-2</v>
      </c>
      <c r="CC25" s="126">
        <f t="shared" si="24"/>
        <v>7.4117303764225276E-2</v>
      </c>
      <c r="CD25" s="127">
        <f t="shared" si="24"/>
        <v>7.9558613173489542E-2</v>
      </c>
      <c r="CE25" s="128">
        <f t="shared" si="24"/>
        <v>6.4197097378277154E-2</v>
      </c>
      <c r="CF25" s="125">
        <f t="shared" si="24"/>
        <v>6.279113098565306E-2</v>
      </c>
      <c r="CG25" s="126">
        <f t="shared" si="24"/>
        <v>8.2020258863252676E-2</v>
      </c>
      <c r="CH25" s="127">
        <f t="shared" si="24"/>
        <v>5.8996706211560321E-2</v>
      </c>
      <c r="CI25" s="125">
        <f t="shared" si="24"/>
        <v>6.728983345005024E-2</v>
      </c>
      <c r="CJ25" s="131">
        <f t="shared" si="24"/>
        <v>6.3674576874318878E-2</v>
      </c>
      <c r="CK25" s="132">
        <f t="shared" si="24"/>
        <v>6.8411997572423625E-2</v>
      </c>
      <c r="CN25" s="229"/>
      <c r="CO25" s="229"/>
    </row>
    <row r="26" spans="1:93">
      <c r="A26" s="133" t="s">
        <v>38</v>
      </c>
      <c r="B26" s="205">
        <v>2083</v>
      </c>
      <c r="C26" s="189">
        <v>1070</v>
      </c>
      <c r="D26" s="190">
        <v>517</v>
      </c>
      <c r="E26" s="191">
        <v>620</v>
      </c>
      <c r="F26" s="188">
        <v>174</v>
      </c>
      <c r="G26" s="192">
        <v>208</v>
      </c>
      <c r="H26" s="190">
        <v>1230</v>
      </c>
      <c r="I26" s="191">
        <v>1645</v>
      </c>
      <c r="J26" s="188">
        <v>160</v>
      </c>
      <c r="K26" s="189">
        <v>97</v>
      </c>
      <c r="L26" s="190">
        <v>332</v>
      </c>
      <c r="M26" s="188">
        <v>448</v>
      </c>
      <c r="N26" s="193">
        <v>960</v>
      </c>
      <c r="O26" s="206">
        <v>1182</v>
      </c>
      <c r="P26" s="188">
        <v>422</v>
      </c>
      <c r="Q26" s="189">
        <v>869</v>
      </c>
      <c r="R26" s="190">
        <v>584</v>
      </c>
      <c r="S26" s="191">
        <v>1044</v>
      </c>
      <c r="T26" s="188">
        <v>100</v>
      </c>
      <c r="U26" s="192">
        <v>295</v>
      </c>
      <c r="V26" s="190">
        <v>1273</v>
      </c>
      <c r="W26" s="207">
        <v>797</v>
      </c>
      <c r="X26" s="188">
        <v>621</v>
      </c>
      <c r="Y26" s="192">
        <v>446</v>
      </c>
      <c r="Z26" s="190">
        <v>1827</v>
      </c>
      <c r="AA26" s="188">
        <v>1637</v>
      </c>
      <c r="AB26" s="168">
        <f t="shared" si="3"/>
        <v>10283</v>
      </c>
      <c r="AC26" s="169">
        <f t="shared" si="4"/>
        <v>10358</v>
      </c>
      <c r="BI26" s="133" t="s">
        <v>38</v>
      </c>
      <c r="BJ26" s="125">
        <f t="shared" ref="BJ26:CK26" si="25">B26/B33</f>
        <v>6.4627222239458909E-2</v>
      </c>
      <c r="BK26" s="126">
        <f t="shared" si="25"/>
        <v>5.162099575453493E-2</v>
      </c>
      <c r="BL26" s="127">
        <f t="shared" si="25"/>
        <v>4.6309566463633108E-2</v>
      </c>
      <c r="BM26" s="128">
        <f t="shared" si="25"/>
        <v>6.5657100497723178E-2</v>
      </c>
      <c r="BN26" s="125">
        <f t="shared" si="25"/>
        <v>4.346739945041219E-2</v>
      </c>
      <c r="BO26" s="126">
        <f t="shared" si="25"/>
        <v>6.4858122856251949E-2</v>
      </c>
      <c r="BP26" s="127">
        <f t="shared" si="25"/>
        <v>5.3175392330638539E-2</v>
      </c>
      <c r="BQ26" s="128">
        <f t="shared" si="25"/>
        <v>6.194456996535623E-2</v>
      </c>
      <c r="BR26" s="125">
        <f t="shared" si="25"/>
        <v>7.3394495412844041E-2</v>
      </c>
      <c r="BS26" s="126">
        <f t="shared" si="25"/>
        <v>3.332188251459979E-2</v>
      </c>
      <c r="BT26" s="127">
        <f t="shared" si="25"/>
        <v>7.1305841924398622E-2</v>
      </c>
      <c r="BU26" s="125">
        <f t="shared" si="25"/>
        <v>4.2756251192975755E-2</v>
      </c>
      <c r="BV26" s="129">
        <f t="shared" si="25"/>
        <v>5.969035627681403E-2</v>
      </c>
      <c r="BW26" s="130">
        <f t="shared" si="25"/>
        <v>5.9441790294191603E-2</v>
      </c>
      <c r="BX26" s="125">
        <f t="shared" si="25"/>
        <v>4.3771393009023961E-2</v>
      </c>
      <c r="BY26" s="126">
        <f t="shared" si="25"/>
        <v>7.9281087492017149E-2</v>
      </c>
      <c r="BZ26" s="127">
        <f t="shared" si="25"/>
        <v>4.0970955521257194E-2</v>
      </c>
      <c r="CA26" s="128">
        <f t="shared" si="25"/>
        <v>6.9748797434526985E-2</v>
      </c>
      <c r="CB26" s="125">
        <f t="shared" si="25"/>
        <v>3.5880875493362038E-2</v>
      </c>
      <c r="CC26" s="126">
        <f t="shared" si="25"/>
        <v>8.6081120513568712E-2</v>
      </c>
      <c r="CD26" s="127">
        <f t="shared" si="25"/>
        <v>8.6710714528983046E-2</v>
      </c>
      <c r="CE26" s="128">
        <f t="shared" si="25"/>
        <v>4.6640917602996254E-2</v>
      </c>
      <c r="CF26" s="125">
        <f t="shared" si="25"/>
        <v>5.7853549468977084E-2</v>
      </c>
      <c r="CG26" s="126">
        <f t="shared" si="25"/>
        <v>6.2746201463140125E-2</v>
      </c>
      <c r="CH26" s="127">
        <f t="shared" si="25"/>
        <v>5.3254437869822487E-2</v>
      </c>
      <c r="CI26" s="125">
        <f t="shared" si="25"/>
        <v>4.9843193374539477E-2</v>
      </c>
      <c r="CJ26" s="131">
        <f t="shared" si="25"/>
        <v>5.7174788159153084E-2</v>
      </c>
      <c r="CK26" s="132">
        <f t="shared" si="25"/>
        <v>5.7671642455860983E-2</v>
      </c>
      <c r="CN26" s="229"/>
      <c r="CO26" s="229"/>
    </row>
    <row r="27" spans="1:93">
      <c r="A27" s="142" t="s">
        <v>39</v>
      </c>
      <c r="B27" s="202">
        <v>382</v>
      </c>
      <c r="C27" s="196">
        <v>1051</v>
      </c>
      <c r="D27" s="197">
        <v>104</v>
      </c>
      <c r="E27" s="198">
        <v>551</v>
      </c>
      <c r="F27" s="195">
        <v>49</v>
      </c>
      <c r="G27" s="199">
        <v>165</v>
      </c>
      <c r="H27" s="197">
        <v>400</v>
      </c>
      <c r="I27" s="198">
        <v>1342</v>
      </c>
      <c r="J27" s="195">
        <v>103</v>
      </c>
      <c r="K27" s="196">
        <v>87</v>
      </c>
      <c r="L27" s="197">
        <v>163</v>
      </c>
      <c r="M27" s="195">
        <v>301</v>
      </c>
      <c r="N27" s="200">
        <v>697</v>
      </c>
      <c r="O27" s="203">
        <v>880</v>
      </c>
      <c r="P27" s="195">
        <v>336</v>
      </c>
      <c r="Q27" s="196">
        <v>674</v>
      </c>
      <c r="R27" s="197">
        <v>432</v>
      </c>
      <c r="S27" s="198">
        <v>738</v>
      </c>
      <c r="T27" s="195">
        <v>82</v>
      </c>
      <c r="U27" s="199">
        <v>184</v>
      </c>
      <c r="V27" s="197">
        <v>1223</v>
      </c>
      <c r="W27" s="204">
        <v>730</v>
      </c>
      <c r="X27" s="195">
        <v>495</v>
      </c>
      <c r="Y27" s="199">
        <v>640</v>
      </c>
      <c r="Z27" s="197">
        <v>1254</v>
      </c>
      <c r="AA27" s="195">
        <v>1860</v>
      </c>
      <c r="AB27" s="168">
        <f t="shared" si="3"/>
        <v>5720</v>
      </c>
      <c r="AC27" s="169">
        <f t="shared" si="4"/>
        <v>9203</v>
      </c>
      <c r="BI27" s="142" t="s">
        <v>39</v>
      </c>
      <c r="BJ27" s="125">
        <f t="shared" ref="BJ27:CK27" si="26">B27/B33</f>
        <v>1.1851943780832118E-2</v>
      </c>
      <c r="BK27" s="126">
        <f t="shared" si="26"/>
        <v>5.0704361250482437E-2</v>
      </c>
      <c r="BL27" s="127">
        <f t="shared" si="26"/>
        <v>9.3156574704407018E-3</v>
      </c>
      <c r="BM27" s="128">
        <f t="shared" si="26"/>
        <v>5.8350100603621731E-2</v>
      </c>
      <c r="BN27" s="125">
        <f t="shared" si="26"/>
        <v>1.2240819385460905E-2</v>
      </c>
      <c r="BO27" s="126">
        <f t="shared" si="26"/>
        <v>5.144995322731525E-2</v>
      </c>
      <c r="BP27" s="127">
        <f t="shared" si="26"/>
        <v>1.7292810514028794E-2</v>
      </c>
      <c r="BQ27" s="128">
        <f t="shared" si="26"/>
        <v>5.0534719084199431E-2</v>
      </c>
      <c r="BR27" s="125">
        <f t="shared" si="26"/>
        <v>4.7247706422018351E-2</v>
      </c>
      <c r="BS27" s="126">
        <f t="shared" si="26"/>
        <v>2.9886636894537959E-2</v>
      </c>
      <c r="BT27" s="127">
        <f t="shared" si="26"/>
        <v>3.5008591065292097E-2</v>
      </c>
      <c r="BU27" s="125">
        <f t="shared" si="26"/>
        <v>2.8726856270280588E-2</v>
      </c>
      <c r="BV27" s="129">
        <f t="shared" si="26"/>
        <v>4.3337685755145183E-2</v>
      </c>
      <c r="BW27" s="130">
        <f t="shared" si="26"/>
        <v>4.4254463163188332E-2</v>
      </c>
      <c r="BX27" s="125">
        <f t="shared" si="26"/>
        <v>3.4851156519033297E-2</v>
      </c>
      <c r="BY27" s="126">
        <f t="shared" si="26"/>
        <v>6.1490739895994892E-2</v>
      </c>
      <c r="BZ27" s="127">
        <f t="shared" si="26"/>
        <v>3.0307282166409429E-2</v>
      </c>
      <c r="CA27" s="128">
        <f t="shared" si="26"/>
        <v>4.9305184393372531E-2</v>
      </c>
      <c r="CB27" s="125">
        <f t="shared" si="26"/>
        <v>2.942231790455687E-2</v>
      </c>
      <c r="CC27" s="126">
        <f t="shared" si="26"/>
        <v>5.3691275167785234E-2</v>
      </c>
      <c r="CD27" s="127">
        <f t="shared" si="26"/>
        <v>8.3304951978748043E-2</v>
      </c>
      <c r="CE27" s="128">
        <f t="shared" si="26"/>
        <v>4.2720037453183521E-2</v>
      </c>
      <c r="CF27" s="125">
        <f t="shared" si="26"/>
        <v>4.61151481274455E-2</v>
      </c>
      <c r="CG27" s="126">
        <f t="shared" si="26"/>
        <v>9.0039392234102414E-2</v>
      </c>
      <c r="CH27" s="127">
        <f t="shared" si="26"/>
        <v>3.6552307109336289E-2</v>
      </c>
      <c r="CI27" s="125">
        <f t="shared" si="26"/>
        <v>5.6633072496422375E-2</v>
      </c>
      <c r="CJ27" s="131">
        <f t="shared" si="26"/>
        <v>3.1803927673865175E-2</v>
      </c>
      <c r="CK27" s="132">
        <f t="shared" si="26"/>
        <v>5.1240792191667175E-2</v>
      </c>
      <c r="CN27" s="229"/>
      <c r="CO27" s="229"/>
    </row>
    <row r="28" spans="1:93">
      <c r="A28" s="133" t="s">
        <v>40</v>
      </c>
      <c r="B28" s="205">
        <v>0</v>
      </c>
      <c r="C28" s="189">
        <v>649</v>
      </c>
      <c r="D28" s="190">
        <v>0</v>
      </c>
      <c r="E28" s="191">
        <v>223</v>
      </c>
      <c r="F28" s="188">
        <v>1</v>
      </c>
      <c r="G28" s="192">
        <v>81</v>
      </c>
      <c r="H28" s="190">
        <v>25</v>
      </c>
      <c r="I28" s="191">
        <v>495</v>
      </c>
      <c r="J28" s="188">
        <v>11</v>
      </c>
      <c r="K28" s="189">
        <v>21</v>
      </c>
      <c r="L28" s="190">
        <v>28</v>
      </c>
      <c r="M28" s="188">
        <v>42</v>
      </c>
      <c r="N28" s="193">
        <v>74</v>
      </c>
      <c r="O28" s="206">
        <v>89</v>
      </c>
      <c r="P28" s="188">
        <v>59</v>
      </c>
      <c r="Q28" s="189">
        <v>59</v>
      </c>
      <c r="R28" s="190">
        <v>44</v>
      </c>
      <c r="S28" s="191">
        <v>36</v>
      </c>
      <c r="T28" s="188">
        <v>8</v>
      </c>
      <c r="U28" s="192">
        <v>7</v>
      </c>
      <c r="V28" s="190">
        <v>8</v>
      </c>
      <c r="W28" s="207">
        <v>10</v>
      </c>
      <c r="X28" s="188">
        <v>28</v>
      </c>
      <c r="Y28" s="192">
        <v>7</v>
      </c>
      <c r="Z28" s="190">
        <v>0</v>
      </c>
      <c r="AA28" s="188">
        <v>2</v>
      </c>
      <c r="AB28" s="168">
        <f t="shared" si="3"/>
        <v>286</v>
      </c>
      <c r="AC28" s="169">
        <f t="shared" si="4"/>
        <v>1721</v>
      </c>
      <c r="BI28" s="133" t="s">
        <v>40</v>
      </c>
      <c r="BJ28" s="125">
        <f t="shared" ref="BJ28:CK28" si="27">B28/B33</f>
        <v>0</v>
      </c>
      <c r="BK28" s="126">
        <f t="shared" si="27"/>
        <v>3.1310304901582403E-2</v>
      </c>
      <c r="BL28" s="127">
        <f t="shared" si="27"/>
        <v>0</v>
      </c>
      <c r="BM28" s="128">
        <f t="shared" si="27"/>
        <v>2.3615376469342371E-2</v>
      </c>
      <c r="BN28" s="125">
        <f t="shared" si="27"/>
        <v>2.4981264051961031E-4</v>
      </c>
      <c r="BO28" s="126">
        <f t="shared" si="27"/>
        <v>2.5257249766136577E-2</v>
      </c>
      <c r="BP28" s="127">
        <f t="shared" si="27"/>
        <v>1.0808006571267996E-3</v>
      </c>
      <c r="BQ28" s="128">
        <f t="shared" si="27"/>
        <v>1.8639855399909627E-2</v>
      </c>
      <c r="BR28" s="125">
        <f t="shared" si="27"/>
        <v>5.0458715596330278E-3</v>
      </c>
      <c r="BS28" s="126">
        <f t="shared" si="27"/>
        <v>7.214015802129852E-3</v>
      </c>
      <c r="BT28" s="127">
        <f t="shared" si="27"/>
        <v>6.0137457044673543E-3</v>
      </c>
      <c r="BU28" s="125">
        <f t="shared" si="27"/>
        <v>4.0083985493414775E-3</v>
      </c>
      <c r="BV28" s="129">
        <f t="shared" si="27"/>
        <v>4.6011316296710814E-3</v>
      </c>
      <c r="BW28" s="130">
        <f t="shared" si="27"/>
        <v>4.4757354790042744E-3</v>
      </c>
      <c r="BX28" s="125">
        <f t="shared" si="27"/>
        <v>6.1196971268540606E-3</v>
      </c>
      <c r="BY28" s="126">
        <f t="shared" si="27"/>
        <v>5.3827205546939146E-3</v>
      </c>
      <c r="BZ28" s="127">
        <f t="shared" si="27"/>
        <v>3.0868528132454048E-3</v>
      </c>
      <c r="CA28" s="128">
        <f t="shared" si="27"/>
        <v>2.4051309460181719E-3</v>
      </c>
      <c r="CB28" s="125">
        <f t="shared" si="27"/>
        <v>2.8704700394689632E-3</v>
      </c>
      <c r="CC28" s="126">
        <f t="shared" si="27"/>
        <v>2.0426028596440037E-3</v>
      </c>
      <c r="CD28" s="127">
        <f t="shared" si="27"/>
        <v>5.4492200803759965E-4</v>
      </c>
      <c r="CE28" s="128">
        <f t="shared" si="27"/>
        <v>5.8520599250936332E-4</v>
      </c>
      <c r="CF28" s="125">
        <f t="shared" si="27"/>
        <v>2.6085336314514629E-3</v>
      </c>
      <c r="CG28" s="126">
        <f t="shared" si="27"/>
        <v>9.8480585256049513E-4</v>
      </c>
      <c r="CH28" s="127">
        <f t="shared" si="27"/>
        <v>0</v>
      </c>
      <c r="CI28" s="125">
        <f t="shared" si="27"/>
        <v>6.089577687787352E-5</v>
      </c>
      <c r="CJ28" s="131">
        <f t="shared" si="27"/>
        <v>1.5901963836932589E-3</v>
      </c>
      <c r="CK28" s="132">
        <f t="shared" si="27"/>
        <v>9.5822452854350988E-3</v>
      </c>
      <c r="CN28" s="229"/>
      <c r="CO28" s="229"/>
    </row>
    <row r="29" spans="1:93">
      <c r="A29" s="142" t="s">
        <v>41</v>
      </c>
      <c r="B29" s="202">
        <v>0</v>
      </c>
      <c r="C29" s="196">
        <v>0</v>
      </c>
      <c r="D29" s="197">
        <v>0</v>
      </c>
      <c r="E29" s="198">
        <v>0</v>
      </c>
      <c r="F29" s="195">
        <v>0</v>
      </c>
      <c r="G29" s="199">
        <v>0</v>
      </c>
      <c r="H29" s="197">
        <v>0</v>
      </c>
      <c r="I29" s="198">
        <v>0</v>
      </c>
      <c r="J29" s="195">
        <v>0</v>
      </c>
      <c r="K29" s="199">
        <v>0</v>
      </c>
      <c r="L29" s="197">
        <v>0</v>
      </c>
      <c r="M29" s="195">
        <v>0</v>
      </c>
      <c r="N29" s="200">
        <v>0</v>
      </c>
      <c r="O29" s="203">
        <v>0</v>
      </c>
      <c r="P29" s="195">
        <v>0</v>
      </c>
      <c r="Q29" s="199">
        <v>0</v>
      </c>
      <c r="R29" s="197">
        <v>0</v>
      </c>
      <c r="S29" s="198">
        <v>0</v>
      </c>
      <c r="T29" s="195">
        <v>0</v>
      </c>
      <c r="U29" s="199">
        <v>0</v>
      </c>
      <c r="V29" s="197">
        <v>0</v>
      </c>
      <c r="W29" s="198">
        <v>0</v>
      </c>
      <c r="X29" s="195">
        <v>0</v>
      </c>
      <c r="Y29" s="199">
        <v>0</v>
      </c>
      <c r="Z29" s="197">
        <v>0</v>
      </c>
      <c r="AA29" s="195">
        <v>0</v>
      </c>
      <c r="AB29" s="168">
        <f t="shared" si="3"/>
        <v>0</v>
      </c>
      <c r="AC29" s="169">
        <f t="shared" si="4"/>
        <v>0</v>
      </c>
      <c r="BI29" s="142" t="s">
        <v>41</v>
      </c>
      <c r="BJ29" s="125">
        <f t="shared" ref="BJ29:CK29" si="28">B29/B33</f>
        <v>0</v>
      </c>
      <c r="BK29" s="126">
        <f t="shared" si="28"/>
        <v>0</v>
      </c>
      <c r="BL29" s="127">
        <f t="shared" si="28"/>
        <v>0</v>
      </c>
      <c r="BM29" s="128">
        <f t="shared" si="28"/>
        <v>0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0</v>
      </c>
      <c r="CN29" s="229"/>
      <c r="CO29" s="229"/>
    </row>
    <row r="30" spans="1:93">
      <c r="A30" s="133" t="s">
        <v>42</v>
      </c>
      <c r="B30" s="57"/>
      <c r="C30" s="58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141"/>
      <c r="AB30" s="168"/>
      <c r="AC30" s="169"/>
      <c r="BI30" s="133" t="s">
        <v>42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9"/>
      <c r="CO30" s="229"/>
    </row>
    <row r="31" spans="1:93">
      <c r="A31" s="142" t="s">
        <v>43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/>
      <c r="AC31" s="169"/>
      <c r="BI31" s="142" t="s">
        <v>43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9"/>
      <c r="CO31" s="229"/>
    </row>
    <row r="32" spans="1:93" ht="14.1" thickBot="1">
      <c r="A32" s="133" t="s">
        <v>44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/>
      <c r="AC32" s="169"/>
      <c r="BI32" s="133" t="s">
        <v>44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9"/>
      <c r="CO32" s="229"/>
    </row>
    <row r="33" spans="1:93" ht="15" thickTop="1" thickBot="1">
      <c r="A33" s="290" t="s">
        <v>26</v>
      </c>
      <c r="B33" s="17">
        <f>SUM(B10:B32)</f>
        <v>32231</v>
      </c>
      <c r="C33" s="18">
        <f t="shared" ref="C33:AA33" si="32">SUM(C10:C32)</f>
        <v>20728</v>
      </c>
      <c r="D33" s="17">
        <f t="shared" si="32"/>
        <v>11164</v>
      </c>
      <c r="E33" s="18">
        <f t="shared" si="32"/>
        <v>9443</v>
      </c>
      <c r="F33" s="17">
        <f t="shared" si="32"/>
        <v>4003</v>
      </c>
      <c r="G33" s="18">
        <f t="shared" si="32"/>
        <v>3207</v>
      </c>
      <c r="H33" s="17">
        <f t="shared" si="32"/>
        <v>23131</v>
      </c>
      <c r="I33" s="18">
        <f t="shared" si="32"/>
        <v>26556</v>
      </c>
      <c r="J33" s="17">
        <f t="shared" si="32"/>
        <v>2180</v>
      </c>
      <c r="K33" s="18">
        <f t="shared" si="32"/>
        <v>2911</v>
      </c>
      <c r="L33" s="17">
        <f t="shared" si="32"/>
        <v>4656</v>
      </c>
      <c r="M33" s="18">
        <f t="shared" si="32"/>
        <v>10478</v>
      </c>
      <c r="N33" s="17">
        <f t="shared" si="32"/>
        <v>16083</v>
      </c>
      <c r="O33" s="18">
        <f t="shared" si="32"/>
        <v>19885</v>
      </c>
      <c r="P33" s="17">
        <f t="shared" si="32"/>
        <v>9641</v>
      </c>
      <c r="Q33" s="18">
        <f t="shared" si="32"/>
        <v>10961</v>
      </c>
      <c r="R33" s="17">
        <f t="shared" si="32"/>
        <v>14254</v>
      </c>
      <c r="S33" s="18">
        <f t="shared" si="32"/>
        <v>14968</v>
      </c>
      <c r="T33" s="17">
        <f t="shared" si="32"/>
        <v>2787</v>
      </c>
      <c r="U33" s="18">
        <f t="shared" si="32"/>
        <v>3427</v>
      </c>
      <c r="V33" s="17">
        <f t="shared" si="32"/>
        <v>14681</v>
      </c>
      <c r="W33" s="18">
        <f t="shared" si="32"/>
        <v>17088</v>
      </c>
      <c r="X33" s="17">
        <f t="shared" si="32"/>
        <v>10734</v>
      </c>
      <c r="Y33" s="18">
        <f t="shared" si="32"/>
        <v>7108</v>
      </c>
      <c r="Z33" s="17">
        <f t="shared" si="32"/>
        <v>34307</v>
      </c>
      <c r="AA33" s="18">
        <f t="shared" si="32"/>
        <v>32843</v>
      </c>
      <c r="AB33" s="170">
        <f t="shared" ref="AB33:AC33" si="33">SUM(AB9:AB32)</f>
        <v>179852</v>
      </c>
      <c r="AC33" s="171">
        <f t="shared" si="33"/>
        <v>179603</v>
      </c>
      <c r="BI33" s="290" t="s">
        <v>26</v>
      </c>
      <c r="BJ33" s="151">
        <f>SUM(BJ9:BJ32)</f>
        <v>1</v>
      </c>
      <c r="BK33" s="152">
        <f t="shared" ref="BK33:CK33" si="34">SUM(BK9:BK32)</f>
        <v>0.99999999999999989</v>
      </c>
      <c r="BL33" s="151">
        <f t="shared" si="34"/>
        <v>0.99999999999999989</v>
      </c>
      <c r="BM33" s="152">
        <f t="shared" si="34"/>
        <v>1</v>
      </c>
      <c r="BN33" s="151">
        <f t="shared" si="34"/>
        <v>1.0000000000000002</v>
      </c>
      <c r="BO33" s="152">
        <f t="shared" si="34"/>
        <v>0.99999999999999978</v>
      </c>
      <c r="BP33" s="151">
        <f t="shared" si="34"/>
        <v>1</v>
      </c>
      <c r="BQ33" s="152">
        <f t="shared" si="34"/>
        <v>1</v>
      </c>
      <c r="BR33" s="151">
        <f t="shared" si="34"/>
        <v>1</v>
      </c>
      <c r="BS33" s="152">
        <f t="shared" si="34"/>
        <v>1</v>
      </c>
      <c r="BT33" s="151">
        <f t="shared" si="34"/>
        <v>0.99999999999999989</v>
      </c>
      <c r="BU33" s="152">
        <f t="shared" si="34"/>
        <v>0.99999999999999989</v>
      </c>
      <c r="BV33" s="151">
        <f t="shared" si="34"/>
        <v>1</v>
      </c>
      <c r="BW33" s="152">
        <f t="shared" si="34"/>
        <v>0.99999999999999989</v>
      </c>
      <c r="BX33" s="151">
        <f t="shared" si="34"/>
        <v>0.99999999999999989</v>
      </c>
      <c r="BY33" s="152">
        <f t="shared" si="34"/>
        <v>0.99999999999999989</v>
      </c>
      <c r="BZ33" s="151">
        <f t="shared" si="34"/>
        <v>1</v>
      </c>
      <c r="CA33" s="152">
        <f t="shared" si="34"/>
        <v>1.0000000000000002</v>
      </c>
      <c r="CB33" s="151">
        <f t="shared" si="34"/>
        <v>0.99999999999999989</v>
      </c>
      <c r="CC33" s="152">
        <f t="shared" si="34"/>
        <v>1.0000000000000002</v>
      </c>
      <c r="CD33" s="151">
        <f t="shared" si="34"/>
        <v>1</v>
      </c>
      <c r="CE33" s="152">
        <f t="shared" si="34"/>
        <v>0.99999999999999989</v>
      </c>
      <c r="CF33" s="151">
        <f t="shared" si="34"/>
        <v>1</v>
      </c>
      <c r="CG33" s="152">
        <f t="shared" si="34"/>
        <v>1.0000000000000002</v>
      </c>
      <c r="CH33" s="151">
        <f t="shared" si="34"/>
        <v>0.99999999999999989</v>
      </c>
      <c r="CI33" s="152">
        <f t="shared" si="34"/>
        <v>0.99999999999999989</v>
      </c>
      <c r="CJ33" s="151">
        <f t="shared" si="34"/>
        <v>1.0000000000000002</v>
      </c>
      <c r="CK33" s="152">
        <f t="shared" si="34"/>
        <v>1</v>
      </c>
      <c r="CM33" s="119"/>
      <c r="CN33" s="119"/>
      <c r="CO33" s="229"/>
    </row>
    <row r="34" spans="1:93" ht="14.1" thickTop="1">
      <c r="A34" s="186"/>
    </row>
    <row r="35" spans="1:93">
      <c r="A35" s="187"/>
    </row>
    <row r="36" spans="1:93">
      <c r="A36" s="301">
        <f>+A5+1</f>
        <v>43587</v>
      </c>
      <c r="B36" s="301"/>
      <c r="C36" s="301"/>
      <c r="D36" s="301"/>
      <c r="BI36" s="298">
        <f>+BI5+1</f>
        <v>43587</v>
      </c>
      <c r="BJ36" s="298"/>
      <c r="BK36" s="298"/>
      <c r="BL36" s="298"/>
    </row>
    <row r="37" spans="1:93" ht="14.1" thickBot="1">
      <c r="AE37" t="s">
        <v>1</v>
      </c>
    </row>
    <row r="38" spans="1:93" ht="15" thickTop="1" thickBot="1">
      <c r="A38" s="296" t="s">
        <v>2</v>
      </c>
      <c r="B38" s="292" t="s">
        <v>3</v>
      </c>
      <c r="C38" s="293"/>
      <c r="D38" s="292" t="s">
        <v>4</v>
      </c>
      <c r="E38" s="293"/>
      <c r="F38" s="292" t="s">
        <v>5</v>
      </c>
      <c r="G38" s="293"/>
      <c r="H38" s="292" t="s">
        <v>6</v>
      </c>
      <c r="I38" s="293"/>
      <c r="J38" s="292" t="s">
        <v>7</v>
      </c>
      <c r="K38" s="293"/>
      <c r="L38" s="292" t="s">
        <v>8</v>
      </c>
      <c r="M38" s="293"/>
      <c r="N38" s="292" t="s">
        <v>9</v>
      </c>
      <c r="O38" s="293"/>
      <c r="P38" s="292" t="s">
        <v>10</v>
      </c>
      <c r="Q38" s="293"/>
      <c r="R38" s="292" t="s">
        <v>11</v>
      </c>
      <c r="S38" s="293"/>
      <c r="T38" s="292" t="s">
        <v>12</v>
      </c>
      <c r="U38" s="293"/>
      <c r="V38" s="292" t="s">
        <v>13</v>
      </c>
      <c r="W38" s="293"/>
      <c r="X38" s="292" t="s">
        <v>14</v>
      </c>
      <c r="Y38" s="293"/>
      <c r="Z38" s="294" t="s">
        <v>15</v>
      </c>
      <c r="AA38" s="295"/>
      <c r="AB38" s="299" t="s">
        <v>16</v>
      </c>
      <c r="AC38" s="300"/>
      <c r="AE38" s="309" t="s">
        <v>2</v>
      </c>
      <c r="AF38" s="303" t="s">
        <v>3</v>
      </c>
      <c r="AG38" s="304"/>
      <c r="AH38" s="303" t="s">
        <v>4</v>
      </c>
      <c r="AI38" s="304"/>
      <c r="AJ38" s="303" t="s">
        <v>5</v>
      </c>
      <c r="AK38" s="304"/>
      <c r="AL38" s="303" t="s">
        <v>6</v>
      </c>
      <c r="AM38" s="304"/>
      <c r="AN38" s="303" t="s">
        <v>7</v>
      </c>
      <c r="AO38" s="304"/>
      <c r="AP38" s="303" t="s">
        <v>8</v>
      </c>
      <c r="AQ38" s="304"/>
      <c r="AR38" s="303" t="s">
        <v>9</v>
      </c>
      <c r="AS38" s="304"/>
      <c r="AT38" s="303" t="s">
        <v>10</v>
      </c>
      <c r="AU38" s="304"/>
      <c r="AV38" s="303" t="s">
        <v>11</v>
      </c>
      <c r="AW38" s="304"/>
      <c r="AX38" s="303" t="s">
        <v>12</v>
      </c>
      <c r="AY38" s="304"/>
      <c r="AZ38" s="303" t="s">
        <v>13</v>
      </c>
      <c r="BA38" s="304"/>
      <c r="BB38" s="303" t="s">
        <v>14</v>
      </c>
      <c r="BC38" s="304"/>
      <c r="BD38" s="305" t="s">
        <v>15</v>
      </c>
      <c r="BE38" s="306"/>
      <c r="BF38" s="307" t="s">
        <v>16</v>
      </c>
      <c r="BG38" s="308"/>
      <c r="BH38" s="281"/>
      <c r="BI38" s="296" t="s">
        <v>2</v>
      </c>
      <c r="BJ38" s="292" t="s">
        <v>3</v>
      </c>
      <c r="BK38" s="293"/>
      <c r="BL38" s="292" t="s">
        <v>4</v>
      </c>
      <c r="BM38" s="293"/>
      <c r="BN38" s="292" t="s">
        <v>5</v>
      </c>
      <c r="BO38" s="293"/>
      <c r="BP38" s="292" t="s">
        <v>6</v>
      </c>
      <c r="BQ38" s="293"/>
      <c r="BR38" s="292" t="s">
        <v>7</v>
      </c>
      <c r="BS38" s="293"/>
      <c r="BT38" s="292" t="s">
        <v>8</v>
      </c>
      <c r="BU38" s="293"/>
      <c r="BV38" s="292" t="s">
        <v>9</v>
      </c>
      <c r="BW38" s="293"/>
      <c r="BX38" s="292" t="s">
        <v>10</v>
      </c>
      <c r="BY38" s="293"/>
      <c r="BZ38" s="292" t="s">
        <v>11</v>
      </c>
      <c r="CA38" s="293"/>
      <c r="CB38" s="292" t="s">
        <v>12</v>
      </c>
      <c r="CC38" s="293"/>
      <c r="CD38" s="292" t="s">
        <v>13</v>
      </c>
      <c r="CE38" s="293"/>
      <c r="CF38" s="292" t="s">
        <v>14</v>
      </c>
      <c r="CG38" s="293"/>
      <c r="CH38" s="294" t="s">
        <v>15</v>
      </c>
      <c r="CI38" s="295"/>
      <c r="CJ38" s="292" t="s">
        <v>16</v>
      </c>
      <c r="CK38" s="293"/>
    </row>
    <row r="39" spans="1:93" ht="15" thickTop="1" thickBot="1">
      <c r="A39" s="297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5" t="s">
        <v>17</v>
      </c>
      <c r="AA39" s="118" t="s">
        <v>18</v>
      </c>
      <c r="AB39" s="172" t="s">
        <v>17</v>
      </c>
      <c r="AC39" s="173" t="s">
        <v>18</v>
      </c>
      <c r="AE39" s="310"/>
      <c r="AF39" s="242" t="s">
        <v>17</v>
      </c>
      <c r="AG39" s="243" t="s">
        <v>18</v>
      </c>
      <c r="AH39" s="244" t="s">
        <v>17</v>
      </c>
      <c r="AI39" s="245" t="s">
        <v>18</v>
      </c>
      <c r="AJ39" s="242" t="s">
        <v>17</v>
      </c>
      <c r="AK39" s="243" t="s">
        <v>18</v>
      </c>
      <c r="AL39" s="244" t="s">
        <v>17</v>
      </c>
      <c r="AM39" s="245" t="s">
        <v>18</v>
      </c>
      <c r="AN39" s="242" t="s">
        <v>17</v>
      </c>
      <c r="AO39" s="243" t="s">
        <v>18</v>
      </c>
      <c r="AP39" s="244" t="s">
        <v>17</v>
      </c>
      <c r="AQ39" s="242" t="s">
        <v>18</v>
      </c>
      <c r="AR39" s="246" t="s">
        <v>17</v>
      </c>
      <c r="AS39" s="247" t="s">
        <v>18</v>
      </c>
      <c r="AT39" s="242" t="s">
        <v>17</v>
      </c>
      <c r="AU39" s="243" t="s">
        <v>18</v>
      </c>
      <c r="AV39" s="244" t="s">
        <v>17</v>
      </c>
      <c r="AW39" s="245" t="s">
        <v>18</v>
      </c>
      <c r="AX39" s="242" t="s">
        <v>17</v>
      </c>
      <c r="AY39" s="243" t="s">
        <v>18</v>
      </c>
      <c r="AZ39" s="244" t="s">
        <v>17</v>
      </c>
      <c r="BA39" s="245" t="s">
        <v>18</v>
      </c>
      <c r="BB39" s="242" t="s">
        <v>17</v>
      </c>
      <c r="BC39" s="243" t="s">
        <v>18</v>
      </c>
      <c r="BD39" s="248" t="s">
        <v>17</v>
      </c>
      <c r="BE39" s="249" t="s">
        <v>18</v>
      </c>
      <c r="BF39" s="250" t="s">
        <v>17</v>
      </c>
      <c r="BG39" s="251" t="s">
        <v>18</v>
      </c>
      <c r="BH39" s="282"/>
      <c r="BI39" s="297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5" t="s">
        <v>17</v>
      </c>
      <c r="CI39" s="118" t="s">
        <v>18</v>
      </c>
      <c r="CJ39" s="116" t="s">
        <v>17</v>
      </c>
      <c r="CK39" s="117" t="s">
        <v>18</v>
      </c>
    </row>
    <row r="40" spans="1:93" ht="14.1" thickTop="1">
      <c r="A40" s="121" t="s">
        <v>19</v>
      </c>
      <c r="B40" s="122"/>
      <c r="C40" s="185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2"/>
      <c r="AA40" s="183"/>
      <c r="AB40" s="166">
        <f t="shared" ref="AB40:AB60" si="35">B40+D40+F40+H40+J40+L40+N40+P40+R40+T40+V40+X40+Z40</f>
        <v>0</v>
      </c>
      <c r="AC40" s="167">
        <f t="shared" ref="AC40:AC61" si="36">C40+E40+G40+I40+K40+M40+O40+Q40+S40+U40+W40+Y40+AA40</f>
        <v>0</v>
      </c>
      <c r="AE40" s="252" t="str">
        <f>$AE$9</f>
        <v>07:00 - 07:59</v>
      </c>
      <c r="AF40" s="253">
        <f>SUMIF($A$9:$A$32,$AE40,B$40:B$63)</f>
        <v>6078</v>
      </c>
      <c r="AG40" s="254">
        <f t="shared" ref="AG40:AV42" si="37">SUMIF($A$9:$A$32,$AE40,C$40:C$63)</f>
        <v>1011</v>
      </c>
      <c r="AH40" s="255">
        <f t="shared" si="37"/>
        <v>1620</v>
      </c>
      <c r="AI40" s="256">
        <f t="shared" si="37"/>
        <v>1347</v>
      </c>
      <c r="AJ40" s="253">
        <f t="shared" si="37"/>
        <v>744</v>
      </c>
      <c r="AK40" s="257">
        <f t="shared" si="37"/>
        <v>662</v>
      </c>
      <c r="AL40" s="255">
        <f t="shared" si="37"/>
        <v>1402</v>
      </c>
      <c r="AM40" s="256">
        <f t="shared" si="37"/>
        <v>1791</v>
      </c>
      <c r="AN40" s="253">
        <f t="shared" si="37"/>
        <v>349</v>
      </c>
      <c r="AO40" s="257">
        <f t="shared" si="37"/>
        <v>853</v>
      </c>
      <c r="AP40" s="255">
        <f t="shared" si="37"/>
        <v>485</v>
      </c>
      <c r="AQ40" s="253">
        <f t="shared" si="37"/>
        <v>2108</v>
      </c>
      <c r="AR40" s="258">
        <f t="shared" si="37"/>
        <v>1651</v>
      </c>
      <c r="AS40" s="259">
        <f t="shared" si="37"/>
        <v>2769</v>
      </c>
      <c r="AT40" s="253">
        <f t="shared" si="37"/>
        <v>1341</v>
      </c>
      <c r="AU40" s="257">
        <f t="shared" si="37"/>
        <v>1531</v>
      </c>
      <c r="AV40" s="255">
        <f t="shared" si="37"/>
        <v>1688</v>
      </c>
      <c r="AW40" s="256">
        <f t="shared" ref="AW40:BE42" si="38">SUMIF($A$9:$A$32,$AE40,S$40:S$63)</f>
        <v>1623</v>
      </c>
      <c r="AX40" s="253">
        <f t="shared" si="38"/>
        <v>334</v>
      </c>
      <c r="AY40" s="257">
        <f t="shared" si="38"/>
        <v>1772</v>
      </c>
      <c r="AZ40" s="255">
        <f t="shared" si="38"/>
        <v>977</v>
      </c>
      <c r="BA40" s="256">
        <f t="shared" si="38"/>
        <v>2449</v>
      </c>
      <c r="BB40" s="253">
        <f t="shared" si="38"/>
        <v>1347</v>
      </c>
      <c r="BC40" s="257">
        <f t="shared" si="38"/>
        <v>1634</v>
      </c>
      <c r="BD40" s="20">
        <f t="shared" si="38"/>
        <v>4525</v>
      </c>
      <c r="BE40" s="260">
        <f t="shared" si="38"/>
        <v>2523</v>
      </c>
      <c r="BF40" s="261">
        <f>AF40+AH40+AJ40+AL40+AN40+AP40+AR40+AT40+AV40+AX40+AZ40+BB40+BD40</f>
        <v>22541</v>
      </c>
      <c r="BG40" s="262">
        <f>AG40+AI40+AK40+AM40+AO40+AQ40+AS40+AU40+AW40+AY40+BA40+BC40+BE40</f>
        <v>22073</v>
      </c>
      <c r="BH40" s="283"/>
      <c r="BI40" s="121" t="s">
        <v>19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>
      <c r="A41" s="133" t="s">
        <v>21</v>
      </c>
      <c r="B41" s="188">
        <v>720</v>
      </c>
      <c r="C41" s="189">
        <v>0</v>
      </c>
      <c r="D41" s="190">
        <v>165</v>
      </c>
      <c r="E41" s="191">
        <v>1</v>
      </c>
      <c r="F41" s="188">
        <v>54</v>
      </c>
      <c r="G41" s="192">
        <v>1</v>
      </c>
      <c r="H41" s="190">
        <v>326</v>
      </c>
      <c r="I41" s="191">
        <v>14</v>
      </c>
      <c r="J41" s="188">
        <v>16</v>
      </c>
      <c r="K41" s="192">
        <v>6</v>
      </c>
      <c r="L41" s="190">
        <v>6</v>
      </c>
      <c r="M41" s="188">
        <v>16</v>
      </c>
      <c r="N41" s="193">
        <v>45</v>
      </c>
      <c r="O41" s="194">
        <v>23</v>
      </c>
      <c r="P41" s="188">
        <v>15</v>
      </c>
      <c r="Q41" s="192">
        <v>5</v>
      </c>
      <c r="R41" s="190">
        <v>11</v>
      </c>
      <c r="S41" s="191">
        <v>15</v>
      </c>
      <c r="T41" s="188">
        <v>2</v>
      </c>
      <c r="U41" s="192">
        <v>0</v>
      </c>
      <c r="V41" s="190">
        <v>1</v>
      </c>
      <c r="W41" s="191">
        <v>0</v>
      </c>
      <c r="X41" s="188">
        <v>0</v>
      </c>
      <c r="Y41" s="192">
        <v>0</v>
      </c>
      <c r="Z41" s="190">
        <v>0</v>
      </c>
      <c r="AA41" s="188">
        <v>0</v>
      </c>
      <c r="AB41" s="168">
        <f t="shared" si="35"/>
        <v>1361</v>
      </c>
      <c r="AC41" s="169">
        <f t="shared" si="36"/>
        <v>81</v>
      </c>
      <c r="AE41" s="263" t="str">
        <f>$AE$10</f>
        <v>08:00 - 08:59</v>
      </c>
      <c r="AF41" s="253">
        <f>SUMIF($A$9:$A$32,$AE41,B$40:B$63)</f>
        <v>5128</v>
      </c>
      <c r="AG41" s="264">
        <f t="shared" si="37"/>
        <v>1117</v>
      </c>
      <c r="AH41" s="265">
        <f t="shared" si="37"/>
        <v>1776</v>
      </c>
      <c r="AI41" s="266">
        <f t="shared" si="37"/>
        <v>1314</v>
      </c>
      <c r="AJ41" s="267">
        <f t="shared" si="37"/>
        <v>675</v>
      </c>
      <c r="AK41" s="268">
        <f t="shared" si="37"/>
        <v>615</v>
      </c>
      <c r="AL41" s="265">
        <f t="shared" si="37"/>
        <v>1628</v>
      </c>
      <c r="AM41" s="266">
        <f t="shared" si="37"/>
        <v>1896</v>
      </c>
      <c r="AN41" s="267">
        <f t="shared" si="37"/>
        <v>387</v>
      </c>
      <c r="AO41" s="268">
        <f t="shared" si="37"/>
        <v>925</v>
      </c>
      <c r="AP41" s="265">
        <f t="shared" si="37"/>
        <v>436</v>
      </c>
      <c r="AQ41" s="267">
        <f t="shared" si="37"/>
        <v>2541</v>
      </c>
      <c r="AR41" s="269">
        <f t="shared" si="37"/>
        <v>1502</v>
      </c>
      <c r="AS41" s="270">
        <f t="shared" si="37"/>
        <v>3294</v>
      </c>
      <c r="AT41" s="267">
        <f t="shared" si="37"/>
        <v>1222</v>
      </c>
      <c r="AU41" s="268">
        <f t="shared" si="37"/>
        <v>1643</v>
      </c>
      <c r="AV41" s="265">
        <f t="shared" si="37"/>
        <v>1687</v>
      </c>
      <c r="AW41" s="266">
        <f t="shared" si="38"/>
        <v>1317</v>
      </c>
      <c r="AX41" s="267">
        <f t="shared" si="38"/>
        <v>323</v>
      </c>
      <c r="AY41" s="268">
        <f t="shared" si="38"/>
        <v>1402</v>
      </c>
      <c r="AZ41" s="265">
        <f t="shared" si="38"/>
        <v>791</v>
      </c>
      <c r="BA41" s="266">
        <f t="shared" si="38"/>
        <v>2706</v>
      </c>
      <c r="BB41" s="267">
        <f t="shared" si="38"/>
        <v>1229</v>
      </c>
      <c r="BC41" s="268">
        <f t="shared" si="38"/>
        <v>1691</v>
      </c>
      <c r="BD41" s="265">
        <f t="shared" si="38"/>
        <v>4535</v>
      </c>
      <c r="BE41" s="267">
        <f t="shared" si="38"/>
        <v>2095</v>
      </c>
      <c r="BF41" s="271">
        <f>SUM(AF41,AH41,AJ41,AL41,AN41,AP41,AR41,AT41,AV41,AX41,AZ41,BB41,BD41)</f>
        <v>21319</v>
      </c>
      <c r="BG41" s="16">
        <f>SUM(AG41,AI41,AK41,AM41,AO41,AQ41,AS41,AU41,AW41,AY41,BA41,BC41,BE41)</f>
        <v>22556</v>
      </c>
      <c r="BH41" s="284"/>
      <c r="BI41" s="133" t="s">
        <v>21</v>
      </c>
      <c r="BJ41" s="125">
        <f t="shared" ref="BJ41:CI41" si="66">B41/B64</f>
        <v>1.3085912651533051E-2</v>
      </c>
      <c r="BK41" s="126">
        <f t="shared" si="66"/>
        <v>0</v>
      </c>
      <c r="BL41" s="127">
        <f t="shared" si="66"/>
        <v>7.4387989720932331E-3</v>
      </c>
      <c r="BM41" s="128">
        <f t="shared" si="66"/>
        <v>5.1253139254779358E-5</v>
      </c>
      <c r="BN41" s="125">
        <f t="shared" si="66"/>
        <v>5.3212455656286954E-3</v>
      </c>
      <c r="BO41" s="126">
        <f t="shared" si="66"/>
        <v>1.3061650992685477E-4</v>
      </c>
      <c r="BP41" s="127">
        <f t="shared" si="66"/>
        <v>1.080973539359374E-2</v>
      </c>
      <c r="BQ41" s="128">
        <f t="shared" si="66"/>
        <v>3.5776346723908822E-4</v>
      </c>
      <c r="BR41" s="125">
        <f t="shared" si="66"/>
        <v>2.6354801515401085E-3</v>
      </c>
      <c r="BS41" s="126">
        <f t="shared" si="66"/>
        <v>8.055853920515575E-4</v>
      </c>
      <c r="BT41" s="127">
        <f t="shared" si="66"/>
        <v>5.2151238591916557E-4</v>
      </c>
      <c r="BU41" s="125">
        <f t="shared" si="66"/>
        <v>7.6332236057440007E-4</v>
      </c>
      <c r="BV41" s="129">
        <f t="shared" si="66"/>
        <v>1.7270494319926312E-3</v>
      </c>
      <c r="BW41" s="130">
        <f t="shared" si="66"/>
        <v>6.6399145471866968E-4</v>
      </c>
      <c r="BX41" s="125">
        <f t="shared" si="66"/>
        <v>9.2604025188294846E-4</v>
      </c>
      <c r="BY41" s="126">
        <f t="shared" si="66"/>
        <v>2.4729215094712896E-4</v>
      </c>
      <c r="BZ41" s="127">
        <f t="shared" si="66"/>
        <v>5.4014240117849252E-4</v>
      </c>
      <c r="CA41" s="128">
        <f t="shared" si="66"/>
        <v>6.5248597155161169E-4</v>
      </c>
      <c r="CB41" s="125">
        <f t="shared" si="66"/>
        <v>2.2119000221190003E-4</v>
      </c>
      <c r="CC41" s="126">
        <f t="shared" si="66"/>
        <v>0</v>
      </c>
      <c r="CD41" s="127">
        <f t="shared" si="66"/>
        <v>4.0695071826801772E-5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4.3967901170754399E-3</v>
      </c>
      <c r="CK41" s="132">
        <f t="shared" ref="CK41" si="68">AC41/AC64</f>
        <v>2.620799440896119E-4</v>
      </c>
    </row>
    <row r="42" spans="1:93" ht="14.1" thickBot="1">
      <c r="A42" s="142" t="s">
        <v>23</v>
      </c>
      <c r="B42" s="195">
        <v>3570</v>
      </c>
      <c r="C42" s="196">
        <v>71</v>
      </c>
      <c r="D42" s="197">
        <v>1280</v>
      </c>
      <c r="E42" s="198">
        <v>79</v>
      </c>
      <c r="F42" s="195">
        <v>392</v>
      </c>
      <c r="G42" s="199">
        <v>37</v>
      </c>
      <c r="H42" s="197">
        <v>1409</v>
      </c>
      <c r="I42" s="198">
        <v>262</v>
      </c>
      <c r="J42" s="195">
        <v>111</v>
      </c>
      <c r="K42" s="199">
        <v>82</v>
      </c>
      <c r="L42" s="197">
        <v>92</v>
      </c>
      <c r="M42" s="195">
        <v>449</v>
      </c>
      <c r="N42" s="200">
        <v>563</v>
      </c>
      <c r="O42" s="201">
        <v>702</v>
      </c>
      <c r="P42" s="195">
        <v>363</v>
      </c>
      <c r="Q42" s="199">
        <v>499</v>
      </c>
      <c r="R42" s="197">
        <v>485</v>
      </c>
      <c r="S42" s="198">
        <v>650</v>
      </c>
      <c r="T42" s="195">
        <v>103</v>
      </c>
      <c r="U42" s="199">
        <v>409</v>
      </c>
      <c r="V42" s="197">
        <v>303</v>
      </c>
      <c r="W42" s="198">
        <v>831</v>
      </c>
      <c r="X42" s="195">
        <v>488</v>
      </c>
      <c r="Y42" s="199">
        <v>596</v>
      </c>
      <c r="Z42" s="197">
        <v>1418</v>
      </c>
      <c r="AA42" s="195">
        <v>815</v>
      </c>
      <c r="AB42" s="168">
        <f t="shared" si="35"/>
        <v>10577</v>
      </c>
      <c r="AC42" s="169">
        <f t="shared" si="36"/>
        <v>5482</v>
      </c>
      <c r="AE42" s="252" t="str">
        <f>$AE$11</f>
        <v>09:00 - 09:59</v>
      </c>
      <c r="AF42" s="253">
        <f>SUMIF($A$9:$A$32,$AE42,B$40:B$63)</f>
        <v>4386</v>
      </c>
      <c r="AG42" s="272">
        <f t="shared" si="37"/>
        <v>1080</v>
      </c>
      <c r="AH42" s="273">
        <f t="shared" si="37"/>
        <v>1487</v>
      </c>
      <c r="AI42" s="274">
        <f t="shared" si="37"/>
        <v>1014</v>
      </c>
      <c r="AJ42" s="275">
        <f t="shared" si="37"/>
        <v>626</v>
      </c>
      <c r="AK42" s="276">
        <f t="shared" si="37"/>
        <v>579</v>
      </c>
      <c r="AL42" s="273">
        <f t="shared" si="37"/>
        <v>1930</v>
      </c>
      <c r="AM42" s="274">
        <f t="shared" si="37"/>
        <v>1789</v>
      </c>
      <c r="AN42" s="275">
        <f t="shared" si="37"/>
        <v>373</v>
      </c>
      <c r="AO42" s="276">
        <f t="shared" si="37"/>
        <v>908</v>
      </c>
      <c r="AP42" s="273">
        <f t="shared" si="37"/>
        <v>392</v>
      </c>
      <c r="AQ42" s="275">
        <f t="shared" si="37"/>
        <v>2121</v>
      </c>
      <c r="AR42" s="277">
        <f t="shared" si="37"/>
        <v>1434</v>
      </c>
      <c r="AS42" s="278">
        <f t="shared" si="37"/>
        <v>2917</v>
      </c>
      <c r="AT42" s="275">
        <f t="shared" si="37"/>
        <v>891</v>
      </c>
      <c r="AU42" s="276">
        <f t="shared" si="37"/>
        <v>1544</v>
      </c>
      <c r="AV42" s="273">
        <f t="shared" si="37"/>
        <v>1457</v>
      </c>
      <c r="AW42" s="274">
        <f t="shared" si="38"/>
        <v>1432</v>
      </c>
      <c r="AX42" s="275">
        <f t="shared" si="38"/>
        <v>327</v>
      </c>
      <c r="AY42" s="276">
        <f t="shared" si="38"/>
        <v>1127</v>
      </c>
      <c r="AZ42" s="273">
        <f t="shared" si="38"/>
        <v>780</v>
      </c>
      <c r="BA42" s="274">
        <f t="shared" si="38"/>
        <v>2519</v>
      </c>
      <c r="BB42" s="275">
        <f t="shared" si="38"/>
        <v>1250</v>
      </c>
      <c r="BC42" s="276">
        <f t="shared" si="38"/>
        <v>1374</v>
      </c>
      <c r="BD42" s="273">
        <f t="shared" si="38"/>
        <v>4214</v>
      </c>
      <c r="BE42" s="275">
        <f t="shared" si="38"/>
        <v>2582</v>
      </c>
      <c r="BF42" s="271">
        <f>SUM(AF42,AH42,AJ42,AL42,AN42,AP42,AR42,AT42,AV42,AX42,AZ42,BB42,BD42)</f>
        <v>19547</v>
      </c>
      <c r="BG42" s="16">
        <f>SUM(AG42,AI42,AK42,AM42,AO42,AQ42,AS42,AU42,AW42,AY42,BA42,BC42,BE42)</f>
        <v>20986</v>
      </c>
      <c r="BH42" s="285"/>
      <c r="BI42" s="142" t="s">
        <v>23</v>
      </c>
      <c r="BJ42" s="125">
        <f t="shared" ref="BJ42:CI42" si="69">B42/B64</f>
        <v>6.4884316897184713E-2</v>
      </c>
      <c r="BK42" s="126">
        <f t="shared" si="69"/>
        <v>2.1427493586841707E-3</v>
      </c>
      <c r="BL42" s="127">
        <f t="shared" si="69"/>
        <v>5.7707046571389926E-2</v>
      </c>
      <c r="BM42" s="128">
        <f t="shared" si="69"/>
        <v>4.0489980011275692E-3</v>
      </c>
      <c r="BN42" s="125">
        <f t="shared" si="69"/>
        <v>3.8628301143082383E-2</v>
      </c>
      <c r="BO42" s="126">
        <f t="shared" si="69"/>
        <v>4.8328108672936257E-3</v>
      </c>
      <c r="BP42" s="127">
        <f t="shared" si="69"/>
        <v>4.672060481464288E-2</v>
      </c>
      <c r="BQ42" s="128">
        <f t="shared" si="69"/>
        <v>6.695287744045794E-3</v>
      </c>
      <c r="BR42" s="125">
        <f t="shared" si="69"/>
        <v>1.8283643551309504E-2</v>
      </c>
      <c r="BS42" s="126">
        <f t="shared" si="69"/>
        <v>1.1009667024704619E-2</v>
      </c>
      <c r="BT42" s="127">
        <f t="shared" si="69"/>
        <v>7.9965232507605392E-3</v>
      </c>
      <c r="BU42" s="125">
        <f t="shared" si="69"/>
        <v>2.1420733743619101E-2</v>
      </c>
      <c r="BV42" s="129">
        <f t="shared" si="69"/>
        <v>2.1607307338041143E-2</v>
      </c>
      <c r="BW42" s="130">
        <f t="shared" si="69"/>
        <v>2.0266173965761136E-2</v>
      </c>
      <c r="BX42" s="125">
        <f t="shared" si="69"/>
        <v>2.2410174095567354E-2</v>
      </c>
      <c r="BY42" s="126">
        <f t="shared" si="69"/>
        <v>2.4679756664523468E-2</v>
      </c>
      <c r="BZ42" s="127">
        <f t="shared" si="69"/>
        <v>2.381536950650626E-2</v>
      </c>
      <c r="CA42" s="128">
        <f t="shared" si="69"/>
        <v>2.8274392100569836E-2</v>
      </c>
      <c r="CB42" s="125">
        <f t="shared" si="69"/>
        <v>1.1391285113912851E-2</v>
      </c>
      <c r="CC42" s="126">
        <f t="shared" si="69"/>
        <v>3.6140319872757801E-2</v>
      </c>
      <c r="CD42" s="127">
        <f t="shared" si="69"/>
        <v>1.2330606763520938E-2</v>
      </c>
      <c r="CE42" s="128">
        <f t="shared" si="69"/>
        <v>2.8559645324260231E-2</v>
      </c>
      <c r="CF42" s="125">
        <f t="shared" si="69"/>
        <v>2.0752711035509248E-2</v>
      </c>
      <c r="CG42" s="126">
        <f t="shared" si="69"/>
        <v>3.7956948159470129E-2</v>
      </c>
      <c r="CH42" s="127">
        <f t="shared" si="69"/>
        <v>2.5918005519913728E-2</v>
      </c>
      <c r="CI42" s="125">
        <f t="shared" si="69"/>
        <v>1.7245027507405839E-2</v>
      </c>
      <c r="CJ42" s="131">
        <f t="shared" ref="CJ42" si="70">AB42/AB64</f>
        <v>3.4169617243429047E-2</v>
      </c>
      <c r="CK42" s="132">
        <f t="shared" ref="CK42" si="71">AC42/AC64</f>
        <v>1.773731177159571E-2</v>
      </c>
    </row>
    <row r="43" spans="1:93" ht="15" thickTop="1" thickBot="1">
      <c r="A43" s="133" t="s">
        <v>25</v>
      </c>
      <c r="B43" s="188">
        <v>5748</v>
      </c>
      <c r="C43" s="189">
        <v>647</v>
      </c>
      <c r="D43" s="190">
        <v>2244</v>
      </c>
      <c r="E43" s="191">
        <v>755</v>
      </c>
      <c r="F43" s="188">
        <v>708</v>
      </c>
      <c r="G43" s="192">
        <v>381</v>
      </c>
      <c r="H43" s="190">
        <v>1549</v>
      </c>
      <c r="I43" s="191">
        <v>1009</v>
      </c>
      <c r="J43" s="188">
        <v>222</v>
      </c>
      <c r="K43" s="192">
        <v>435</v>
      </c>
      <c r="L43" s="190">
        <v>317</v>
      </c>
      <c r="M43" s="188">
        <v>1167</v>
      </c>
      <c r="N43" s="193">
        <v>1278</v>
      </c>
      <c r="O43" s="194">
        <v>1898</v>
      </c>
      <c r="P43" s="188">
        <v>998</v>
      </c>
      <c r="Q43" s="192">
        <v>976</v>
      </c>
      <c r="R43" s="190">
        <v>1281</v>
      </c>
      <c r="S43" s="191">
        <v>1285</v>
      </c>
      <c r="T43" s="188">
        <v>228</v>
      </c>
      <c r="U43" s="192">
        <v>1025</v>
      </c>
      <c r="V43" s="190">
        <v>722</v>
      </c>
      <c r="W43" s="191">
        <v>2144</v>
      </c>
      <c r="X43" s="188">
        <v>1238</v>
      </c>
      <c r="Y43" s="192">
        <v>1377</v>
      </c>
      <c r="Z43" s="190">
        <v>3410</v>
      </c>
      <c r="AA43" s="188">
        <v>1859</v>
      </c>
      <c r="AB43" s="168">
        <f t="shared" si="35"/>
        <v>19943</v>
      </c>
      <c r="AC43" s="169">
        <f t="shared" si="36"/>
        <v>14958</v>
      </c>
      <c r="AE43" s="288" t="s">
        <v>26</v>
      </c>
      <c r="AF43" s="12">
        <f t="shared" ref="AF43:BG43" si="72">SUM(AF40:AF42)</f>
        <v>15592</v>
      </c>
      <c r="AG43" s="1">
        <f t="shared" si="72"/>
        <v>3208</v>
      </c>
      <c r="AH43" s="12">
        <f t="shared" si="72"/>
        <v>4883</v>
      </c>
      <c r="AI43" s="1">
        <f t="shared" si="72"/>
        <v>3675</v>
      </c>
      <c r="AJ43" s="12">
        <f t="shared" si="72"/>
        <v>2045</v>
      </c>
      <c r="AK43" s="1">
        <f t="shared" si="72"/>
        <v>1856</v>
      </c>
      <c r="AL43" s="12">
        <f t="shared" si="72"/>
        <v>4960</v>
      </c>
      <c r="AM43" s="1">
        <f t="shared" si="72"/>
        <v>5476</v>
      </c>
      <c r="AN43" s="12">
        <f t="shared" si="72"/>
        <v>1109</v>
      </c>
      <c r="AO43" s="1">
        <f t="shared" si="72"/>
        <v>2686</v>
      </c>
      <c r="AP43" s="12">
        <f t="shared" si="72"/>
        <v>1313</v>
      </c>
      <c r="AQ43" s="1">
        <f t="shared" si="72"/>
        <v>6770</v>
      </c>
      <c r="AR43" s="12">
        <f t="shared" si="72"/>
        <v>4587</v>
      </c>
      <c r="AS43" s="1">
        <f t="shared" si="72"/>
        <v>8980</v>
      </c>
      <c r="AT43" s="12">
        <f t="shared" si="72"/>
        <v>3454</v>
      </c>
      <c r="AU43" s="1">
        <f t="shared" si="72"/>
        <v>4718</v>
      </c>
      <c r="AV43" s="12">
        <f t="shared" si="72"/>
        <v>4832</v>
      </c>
      <c r="AW43" s="1">
        <f t="shared" si="72"/>
        <v>4372</v>
      </c>
      <c r="AX43" s="12">
        <f t="shared" si="72"/>
        <v>984</v>
      </c>
      <c r="AY43" s="1">
        <f t="shared" si="72"/>
        <v>4301</v>
      </c>
      <c r="AZ43" s="12">
        <f t="shared" si="72"/>
        <v>2548</v>
      </c>
      <c r="BA43" s="1">
        <f t="shared" si="72"/>
        <v>7674</v>
      </c>
      <c r="BB43" s="12">
        <f t="shared" si="72"/>
        <v>3826</v>
      </c>
      <c r="BC43" s="1">
        <f t="shared" si="72"/>
        <v>4699</v>
      </c>
      <c r="BD43" s="12">
        <f t="shared" si="72"/>
        <v>13274</v>
      </c>
      <c r="BE43" s="1">
        <f t="shared" si="72"/>
        <v>7200</v>
      </c>
      <c r="BF43" s="51">
        <f t="shared" si="72"/>
        <v>63407</v>
      </c>
      <c r="BG43" s="47">
        <f t="shared" si="72"/>
        <v>65615</v>
      </c>
      <c r="BH43" s="284"/>
      <c r="BI43" s="133" t="s">
        <v>25</v>
      </c>
      <c r="BJ43" s="125">
        <f t="shared" ref="BJ43:CI43" si="73">B43/B64</f>
        <v>0.10446920266807219</v>
      </c>
      <c r="BK43" s="126">
        <f t="shared" si="73"/>
        <v>1.952618077561491E-2</v>
      </c>
      <c r="BL43" s="127">
        <f t="shared" si="73"/>
        <v>0.10116766602046796</v>
      </c>
      <c r="BM43" s="128">
        <f t="shared" si="73"/>
        <v>3.869612013735841E-2</v>
      </c>
      <c r="BN43" s="125">
        <f t="shared" si="73"/>
        <v>6.9767441860465115E-2</v>
      </c>
      <c r="BO43" s="126">
        <f t="shared" si="73"/>
        <v>4.9764890282131664E-2</v>
      </c>
      <c r="BP43" s="127">
        <f t="shared" si="73"/>
        <v>5.1362822468333444E-2</v>
      </c>
      <c r="BQ43" s="128">
        <f t="shared" si="73"/>
        <v>2.5784524174588572E-2</v>
      </c>
      <c r="BR43" s="125">
        <f t="shared" si="73"/>
        <v>3.6567287102619007E-2</v>
      </c>
      <c r="BS43" s="126">
        <f t="shared" si="73"/>
        <v>5.8404940923737915E-2</v>
      </c>
      <c r="BT43" s="127">
        <f t="shared" si="73"/>
        <v>2.7553237722729249E-2</v>
      </c>
      <c r="BU43" s="125">
        <f t="shared" si="73"/>
        <v>5.5674824674395308E-2</v>
      </c>
      <c r="BV43" s="129">
        <f t="shared" si="73"/>
        <v>4.9048203868590726E-2</v>
      </c>
      <c r="BW43" s="130">
        <f t="shared" si="73"/>
        <v>5.4793729611131964E-2</v>
      </c>
      <c r="BX43" s="125">
        <f t="shared" si="73"/>
        <v>6.1612544758612171E-2</v>
      </c>
      <c r="BY43" s="126">
        <f t="shared" si="73"/>
        <v>4.8271427864879569E-2</v>
      </c>
      <c r="BZ43" s="127">
        <f t="shared" si="73"/>
        <v>6.2902037809968087E-2</v>
      </c>
      <c r="CA43" s="128">
        <f t="shared" si="73"/>
        <v>5.5896298229588061E-2</v>
      </c>
      <c r="CB43" s="125">
        <f t="shared" si="73"/>
        <v>2.5215660252156602E-2</v>
      </c>
      <c r="CC43" s="126">
        <f t="shared" si="73"/>
        <v>9.0571706282583722E-2</v>
      </c>
      <c r="CD43" s="127">
        <f t="shared" si="73"/>
        <v>2.9381841858950881E-2</v>
      </c>
      <c r="CE43" s="128">
        <f t="shared" si="73"/>
        <v>7.368457229267622E-2</v>
      </c>
      <c r="CF43" s="125">
        <f t="shared" si="73"/>
        <v>5.2647246438443547E-2</v>
      </c>
      <c r="CG43" s="126">
        <f t="shared" si="73"/>
        <v>8.7695834925487201E-2</v>
      </c>
      <c r="CH43" s="127">
        <f t="shared" si="73"/>
        <v>6.2327502695984353E-2</v>
      </c>
      <c r="CI43" s="125">
        <f t="shared" si="73"/>
        <v>3.9335590351248416E-2</v>
      </c>
      <c r="CJ43" s="131">
        <f t="shared" ref="CJ43" si="74">AB43/AB64</f>
        <v>6.4427028144625642E-2</v>
      </c>
      <c r="CK43" s="132">
        <f t="shared" ref="CK43" si="75">AC43/AC64</f>
        <v>4.8397429675215001E-2</v>
      </c>
    </row>
    <row r="44" spans="1:93" ht="14.1" thickTop="1">
      <c r="A44" s="142" t="s">
        <v>20</v>
      </c>
      <c r="B44" s="195">
        <v>6078</v>
      </c>
      <c r="C44" s="196">
        <v>1011</v>
      </c>
      <c r="D44" s="197">
        <v>1620</v>
      </c>
      <c r="E44" s="198">
        <v>1347</v>
      </c>
      <c r="F44" s="195">
        <v>744</v>
      </c>
      <c r="G44" s="199">
        <v>662</v>
      </c>
      <c r="H44" s="197">
        <v>1402</v>
      </c>
      <c r="I44" s="198">
        <v>1791</v>
      </c>
      <c r="J44" s="195">
        <v>349</v>
      </c>
      <c r="K44" s="199">
        <v>853</v>
      </c>
      <c r="L44" s="197">
        <v>485</v>
      </c>
      <c r="M44" s="195">
        <v>2108</v>
      </c>
      <c r="N44" s="200">
        <v>1651</v>
      </c>
      <c r="O44" s="201">
        <v>2769</v>
      </c>
      <c r="P44" s="195">
        <v>1341</v>
      </c>
      <c r="Q44" s="199">
        <v>1531</v>
      </c>
      <c r="R44" s="197">
        <v>1688</v>
      </c>
      <c r="S44" s="198">
        <v>1623</v>
      </c>
      <c r="T44" s="195">
        <v>334</v>
      </c>
      <c r="U44" s="199">
        <v>1772</v>
      </c>
      <c r="V44" s="197">
        <v>977</v>
      </c>
      <c r="W44" s="198">
        <v>2449</v>
      </c>
      <c r="X44" s="195">
        <v>1347</v>
      </c>
      <c r="Y44" s="199">
        <v>1634</v>
      </c>
      <c r="Z44" s="197">
        <v>4525</v>
      </c>
      <c r="AA44" s="195">
        <v>2523</v>
      </c>
      <c r="AB44" s="168">
        <f t="shared" si="35"/>
        <v>22541</v>
      </c>
      <c r="AC44" s="169">
        <f t="shared" si="36"/>
        <v>22073</v>
      </c>
      <c r="BI44" s="142" t="s">
        <v>20</v>
      </c>
      <c r="BJ44" s="125">
        <f t="shared" ref="BJ44:CI44" si="76">B44/B64</f>
        <v>0.11046691263335817</v>
      </c>
      <c r="BK44" s="126">
        <f t="shared" si="76"/>
        <v>3.0511543684925306E-2</v>
      </c>
      <c r="BL44" s="127">
        <f t="shared" si="76"/>
        <v>7.3035480816915382E-2</v>
      </c>
      <c r="BM44" s="128">
        <f t="shared" si="76"/>
        <v>6.9037978576187792E-2</v>
      </c>
      <c r="BN44" s="125">
        <f t="shared" si="76"/>
        <v>7.3314938904217586E-2</v>
      </c>
      <c r="BO44" s="126">
        <f t="shared" si="76"/>
        <v>8.6468129571577845E-2</v>
      </c>
      <c r="BP44" s="127">
        <f t="shared" si="76"/>
        <v>4.648849393195835E-2</v>
      </c>
      <c r="BQ44" s="128">
        <f t="shared" si="76"/>
        <v>4.5768169273229069E-2</v>
      </c>
      <c r="BR44" s="125">
        <f t="shared" si="76"/>
        <v>5.7486410805468624E-2</v>
      </c>
      <c r="BS44" s="126">
        <f t="shared" si="76"/>
        <v>0.11452738990332975</v>
      </c>
      <c r="BT44" s="127">
        <f t="shared" si="76"/>
        <v>4.2155584528465885E-2</v>
      </c>
      <c r="BU44" s="125">
        <f t="shared" si="76"/>
        <v>0.10056772100567721</v>
      </c>
      <c r="BV44" s="129">
        <f t="shared" si="76"/>
        <v>6.3363524715996322E-2</v>
      </c>
      <c r="BW44" s="130">
        <f t="shared" si="76"/>
        <v>7.9938797309391144E-2</v>
      </c>
      <c r="BX44" s="125">
        <f t="shared" si="76"/>
        <v>8.2787998518335598E-2</v>
      </c>
      <c r="BY44" s="126">
        <f t="shared" si="76"/>
        <v>7.5720856620010879E-2</v>
      </c>
      <c r="BZ44" s="127">
        <f t="shared" si="76"/>
        <v>8.2887306653572301E-2</v>
      </c>
      <c r="CA44" s="128">
        <f t="shared" si="76"/>
        <v>7.0598982121884382E-2</v>
      </c>
      <c r="CB44" s="125">
        <f t="shared" si="76"/>
        <v>3.6938730369387301E-2</v>
      </c>
      <c r="CC44" s="126">
        <f t="shared" si="76"/>
        <v>0.15657859856852524</v>
      </c>
      <c r="CD44" s="127">
        <f t="shared" si="76"/>
        <v>3.9759085174785332E-2</v>
      </c>
      <c r="CE44" s="128">
        <f t="shared" si="76"/>
        <v>8.4166752586177271E-2</v>
      </c>
      <c r="CF44" s="125">
        <f t="shared" si="76"/>
        <v>5.7282585583669998E-2</v>
      </c>
      <c r="CG44" s="126">
        <f t="shared" si="76"/>
        <v>0.10406317666539294</v>
      </c>
      <c r="CH44" s="127">
        <f t="shared" si="76"/>
        <v>8.2707316627369271E-2</v>
      </c>
      <c r="CI44" s="125">
        <f t="shared" si="76"/>
        <v>5.3385526872619549E-2</v>
      </c>
      <c r="CJ44" s="131">
        <f t="shared" ref="CJ44" si="77">AB44/AB64</f>
        <v>7.2820019124906307E-2</v>
      </c>
      <c r="CK44" s="132">
        <f t="shared" ref="CK44" si="78">AC44/AC64</f>
        <v>7.1418402541851903E-2</v>
      </c>
    </row>
    <row r="45" spans="1:93" ht="14.1" thickBot="1">
      <c r="A45" s="133" t="s">
        <v>22</v>
      </c>
      <c r="B45" s="188">
        <v>5128</v>
      </c>
      <c r="C45" s="189">
        <v>1117</v>
      </c>
      <c r="D45" s="190">
        <v>1776</v>
      </c>
      <c r="E45" s="191">
        <v>1314</v>
      </c>
      <c r="F45" s="188">
        <v>675</v>
      </c>
      <c r="G45" s="192">
        <v>615</v>
      </c>
      <c r="H45" s="190">
        <v>1628</v>
      </c>
      <c r="I45" s="191">
        <v>1896</v>
      </c>
      <c r="J45" s="188">
        <v>387</v>
      </c>
      <c r="K45" s="192">
        <v>925</v>
      </c>
      <c r="L45" s="190">
        <v>436</v>
      </c>
      <c r="M45" s="188">
        <v>2541</v>
      </c>
      <c r="N45" s="193">
        <v>1502</v>
      </c>
      <c r="O45" s="194">
        <v>3294</v>
      </c>
      <c r="P45" s="188">
        <v>1222</v>
      </c>
      <c r="Q45" s="192">
        <v>1643</v>
      </c>
      <c r="R45" s="190">
        <v>1687</v>
      </c>
      <c r="S45" s="191">
        <v>1317</v>
      </c>
      <c r="T45" s="188">
        <v>323</v>
      </c>
      <c r="U45" s="192">
        <v>1402</v>
      </c>
      <c r="V45" s="190">
        <v>791</v>
      </c>
      <c r="W45" s="191">
        <v>2706</v>
      </c>
      <c r="X45" s="188">
        <v>1229</v>
      </c>
      <c r="Y45" s="192">
        <v>1691</v>
      </c>
      <c r="Z45" s="190">
        <v>4535</v>
      </c>
      <c r="AA45" s="188">
        <v>2095</v>
      </c>
      <c r="AB45" s="168">
        <f t="shared" si="35"/>
        <v>21319</v>
      </c>
      <c r="AC45" s="169">
        <f t="shared" si="36"/>
        <v>22556</v>
      </c>
      <c r="AE45" t="s">
        <v>27</v>
      </c>
      <c r="BI45" s="133" t="s">
        <v>22</v>
      </c>
      <c r="BJ45" s="125">
        <f t="shared" ref="BJ45:CI45" si="79">B45/B64</f>
        <v>9.3200777884807615E-2</v>
      </c>
      <c r="BK45" s="126">
        <f t="shared" si="79"/>
        <v>3.3710577938735477E-2</v>
      </c>
      <c r="BL45" s="127">
        <f t="shared" si="79"/>
        <v>8.0068527117803531E-2</v>
      </c>
      <c r="BM45" s="128">
        <f t="shared" si="79"/>
        <v>6.7346624980780076E-2</v>
      </c>
      <c r="BN45" s="125">
        <f t="shared" si="79"/>
        <v>6.6515569570358687E-2</v>
      </c>
      <c r="BO45" s="126">
        <f t="shared" si="79"/>
        <v>8.0329153605015677E-2</v>
      </c>
      <c r="BP45" s="127">
        <f t="shared" si="79"/>
        <v>5.3982359572915979E-2</v>
      </c>
      <c r="BQ45" s="128">
        <f t="shared" si="79"/>
        <v>4.8451395277522236E-2</v>
      </c>
      <c r="BR45" s="125">
        <f t="shared" si="79"/>
        <v>6.374567616537638E-2</v>
      </c>
      <c r="BS45" s="126">
        <f t="shared" si="79"/>
        <v>0.12419441460794844</v>
      </c>
      <c r="BT45" s="127">
        <f t="shared" si="79"/>
        <v>3.7896566710126034E-2</v>
      </c>
      <c r="BU45" s="125">
        <f t="shared" si="79"/>
        <v>0.12122513238872192</v>
      </c>
      <c r="BV45" s="129">
        <f t="shared" si="79"/>
        <v>5.7645072152287383E-2</v>
      </c>
      <c r="BW45" s="130">
        <f t="shared" si="79"/>
        <v>9.509512399318687E-2</v>
      </c>
      <c r="BX45" s="125">
        <f t="shared" si="79"/>
        <v>7.5441412520064199E-2</v>
      </c>
      <c r="BY45" s="126">
        <f t="shared" si="79"/>
        <v>8.1260200801226576E-2</v>
      </c>
      <c r="BZ45" s="127">
        <f t="shared" si="79"/>
        <v>8.2838202798919722E-2</v>
      </c>
      <c r="CA45" s="128">
        <f t="shared" si="79"/>
        <v>5.72882683022315E-2</v>
      </c>
      <c r="CB45" s="125">
        <f t="shared" si="79"/>
        <v>3.5722185357221853E-2</v>
      </c>
      <c r="CC45" s="126">
        <f t="shared" si="79"/>
        <v>0.12388442166651939</v>
      </c>
      <c r="CD45" s="127">
        <f t="shared" si="79"/>
        <v>3.2189801815000203E-2</v>
      </c>
      <c r="CE45" s="128">
        <f t="shared" si="79"/>
        <v>9.2999278276110944E-2</v>
      </c>
      <c r="CF45" s="125">
        <f t="shared" si="79"/>
        <v>5.2264512013608336E-2</v>
      </c>
      <c r="CG45" s="126">
        <f t="shared" si="79"/>
        <v>0.107693287479302</v>
      </c>
      <c r="CH45" s="127">
        <f t="shared" si="79"/>
        <v>8.2890095227650742E-2</v>
      </c>
      <c r="CI45" s="125">
        <f t="shared" si="79"/>
        <v>4.4329242488362251E-2</v>
      </c>
      <c r="CJ45" s="131">
        <f t="shared" ref="CJ45" si="80">AB45/AB64</f>
        <v>6.8872276639185381E-2</v>
      </c>
      <c r="CK45" s="132">
        <f t="shared" ref="CK45" si="81">AC45/AC64</f>
        <v>7.2981175541793661E-2</v>
      </c>
    </row>
    <row r="46" spans="1:93" ht="15" thickTop="1" thickBot="1">
      <c r="A46" s="142" t="s">
        <v>24</v>
      </c>
      <c r="B46" s="195">
        <v>4386</v>
      </c>
      <c r="C46" s="196">
        <v>1080</v>
      </c>
      <c r="D46" s="197">
        <v>1487</v>
      </c>
      <c r="E46" s="198">
        <v>1014</v>
      </c>
      <c r="F46" s="195">
        <v>626</v>
      </c>
      <c r="G46" s="199">
        <v>579</v>
      </c>
      <c r="H46" s="197">
        <v>1930</v>
      </c>
      <c r="I46" s="198">
        <v>1789</v>
      </c>
      <c r="J46" s="195">
        <v>373</v>
      </c>
      <c r="K46" s="199">
        <v>908</v>
      </c>
      <c r="L46" s="197">
        <v>392</v>
      </c>
      <c r="M46" s="195">
        <v>2121</v>
      </c>
      <c r="N46" s="200">
        <v>1434</v>
      </c>
      <c r="O46" s="201">
        <v>2917</v>
      </c>
      <c r="P46" s="195">
        <v>891</v>
      </c>
      <c r="Q46" s="199">
        <v>1544</v>
      </c>
      <c r="R46" s="197">
        <v>1457</v>
      </c>
      <c r="S46" s="198">
        <v>1432</v>
      </c>
      <c r="T46" s="195">
        <v>327</v>
      </c>
      <c r="U46" s="199">
        <v>1127</v>
      </c>
      <c r="V46" s="197">
        <v>780</v>
      </c>
      <c r="W46" s="198">
        <v>2519</v>
      </c>
      <c r="X46" s="195">
        <v>1250</v>
      </c>
      <c r="Y46" s="199">
        <v>1374</v>
      </c>
      <c r="Z46" s="197">
        <v>4214</v>
      </c>
      <c r="AA46" s="195">
        <v>2582</v>
      </c>
      <c r="AB46" s="168">
        <f t="shared" si="35"/>
        <v>19547</v>
      </c>
      <c r="AC46" s="169">
        <f t="shared" si="36"/>
        <v>20986</v>
      </c>
      <c r="AE46" s="309" t="s">
        <v>2</v>
      </c>
      <c r="AF46" s="303" t="s">
        <v>3</v>
      </c>
      <c r="AG46" s="304"/>
      <c r="AH46" s="303" t="s">
        <v>4</v>
      </c>
      <c r="AI46" s="304"/>
      <c r="AJ46" s="303" t="s">
        <v>5</v>
      </c>
      <c r="AK46" s="304"/>
      <c r="AL46" s="303" t="s">
        <v>6</v>
      </c>
      <c r="AM46" s="304"/>
      <c r="AN46" s="303" t="s">
        <v>7</v>
      </c>
      <c r="AO46" s="304"/>
      <c r="AP46" s="303" t="s">
        <v>8</v>
      </c>
      <c r="AQ46" s="304"/>
      <c r="AR46" s="303" t="s">
        <v>9</v>
      </c>
      <c r="AS46" s="304"/>
      <c r="AT46" s="303" t="s">
        <v>10</v>
      </c>
      <c r="AU46" s="304"/>
      <c r="AV46" s="303" t="s">
        <v>11</v>
      </c>
      <c r="AW46" s="304"/>
      <c r="AX46" s="303" t="s">
        <v>12</v>
      </c>
      <c r="AY46" s="304"/>
      <c r="AZ46" s="303" t="s">
        <v>13</v>
      </c>
      <c r="BA46" s="304"/>
      <c r="BB46" s="303" t="s">
        <v>14</v>
      </c>
      <c r="BC46" s="304"/>
      <c r="BD46" s="305" t="s">
        <v>15</v>
      </c>
      <c r="BE46" s="306"/>
      <c r="BF46" s="307" t="s">
        <v>16</v>
      </c>
      <c r="BG46" s="308"/>
      <c r="BH46" s="286"/>
      <c r="BI46" s="142" t="s">
        <v>24</v>
      </c>
      <c r="BJ46" s="125">
        <f t="shared" ref="BJ46:CI46" si="82">B46/B64</f>
        <v>7.9715017902255506E-2</v>
      </c>
      <c r="BK46" s="126">
        <f t="shared" si="82"/>
        <v>3.2593933906745136E-2</v>
      </c>
      <c r="BL46" s="127">
        <f t="shared" si="82"/>
        <v>6.7039358009106889E-2</v>
      </c>
      <c r="BM46" s="128">
        <f t="shared" si="82"/>
        <v>5.1970683204346266E-2</v>
      </c>
      <c r="BN46" s="125">
        <f t="shared" si="82"/>
        <v>6.1687031927473393E-2</v>
      </c>
      <c r="BO46" s="126">
        <f t="shared" si="82"/>
        <v>7.5626959247648909E-2</v>
      </c>
      <c r="BP46" s="127">
        <f t="shared" si="82"/>
        <v>6.3996286225877053E-2</v>
      </c>
      <c r="BQ46" s="128">
        <f t="shared" si="82"/>
        <v>4.5717060206480628E-2</v>
      </c>
      <c r="BR46" s="125">
        <f t="shared" si="82"/>
        <v>6.1439631032778781E-2</v>
      </c>
      <c r="BS46" s="126">
        <f t="shared" si="82"/>
        <v>0.12191192266380237</v>
      </c>
      <c r="BT46" s="127">
        <f t="shared" si="82"/>
        <v>3.4072142546718816E-2</v>
      </c>
      <c r="BU46" s="125">
        <f t="shared" si="82"/>
        <v>0.10118792042364391</v>
      </c>
      <c r="BV46" s="129">
        <f t="shared" si="82"/>
        <v>5.5035308566165182E-2</v>
      </c>
      <c r="BW46" s="130">
        <f t="shared" si="82"/>
        <v>8.4211437974537368E-2</v>
      </c>
      <c r="BX46" s="125">
        <f t="shared" si="82"/>
        <v>5.5006790961847143E-2</v>
      </c>
      <c r="BY46" s="126">
        <f t="shared" si="82"/>
        <v>7.6363816212473415E-2</v>
      </c>
      <c r="BZ46" s="127">
        <f t="shared" si="82"/>
        <v>7.1544316228823956E-2</v>
      </c>
      <c r="CA46" s="128">
        <f t="shared" si="82"/>
        <v>6.2290660750793855E-2</v>
      </c>
      <c r="CB46" s="125">
        <f t="shared" si="82"/>
        <v>3.6164565361645654E-2</v>
      </c>
      <c r="CC46" s="126">
        <f t="shared" si="82"/>
        <v>9.958469559070425E-2</v>
      </c>
      <c r="CD46" s="127">
        <f t="shared" si="82"/>
        <v>3.1742156024905384E-2</v>
      </c>
      <c r="CE46" s="128">
        <f t="shared" si="82"/>
        <v>8.6572498883046356E-2</v>
      </c>
      <c r="CF46" s="125">
        <f t="shared" si="82"/>
        <v>5.3157559004890498E-2</v>
      </c>
      <c r="CG46" s="126">
        <f t="shared" si="82"/>
        <v>8.7504776461597253E-2</v>
      </c>
      <c r="CH46" s="127">
        <f t="shared" si="82"/>
        <v>7.7022902158615264E-2</v>
      </c>
      <c r="CI46" s="125">
        <f t="shared" si="82"/>
        <v>5.4633939906898014E-2</v>
      </c>
      <c r="CJ46" s="131">
        <f t="shared" ref="CJ46" si="83">AB46/AB64</f>
        <v>6.3147726979040142E-2</v>
      </c>
      <c r="CK46" s="132">
        <f t="shared" ref="CK46" si="84">AC46/AC64</f>
        <v>6.7901354403266612E-2</v>
      </c>
    </row>
    <row r="47" spans="1:93" ht="15" thickTop="1" thickBot="1">
      <c r="A47" s="133" t="s">
        <v>28</v>
      </c>
      <c r="B47" s="188">
        <v>3859</v>
      </c>
      <c r="C47" s="189">
        <v>1352</v>
      </c>
      <c r="D47" s="190">
        <v>1301</v>
      </c>
      <c r="E47" s="191">
        <v>911</v>
      </c>
      <c r="F47" s="188">
        <v>611</v>
      </c>
      <c r="G47" s="192">
        <v>495</v>
      </c>
      <c r="H47" s="190">
        <v>1809</v>
      </c>
      <c r="I47" s="191">
        <v>2028</v>
      </c>
      <c r="J47" s="188">
        <v>313</v>
      </c>
      <c r="K47" s="192">
        <v>741</v>
      </c>
      <c r="L47" s="190">
        <v>404</v>
      </c>
      <c r="M47" s="188">
        <v>1735</v>
      </c>
      <c r="N47" s="193">
        <v>1269</v>
      </c>
      <c r="O47" s="194">
        <v>2496</v>
      </c>
      <c r="P47" s="188">
        <v>856</v>
      </c>
      <c r="Q47" s="192">
        <v>1134</v>
      </c>
      <c r="R47" s="190">
        <v>1414</v>
      </c>
      <c r="S47" s="191">
        <v>1192</v>
      </c>
      <c r="T47" s="188">
        <v>396</v>
      </c>
      <c r="U47" s="192">
        <v>756</v>
      </c>
      <c r="V47" s="190">
        <v>799</v>
      </c>
      <c r="W47" s="191">
        <v>2163</v>
      </c>
      <c r="X47" s="188">
        <v>1074</v>
      </c>
      <c r="Y47" s="192">
        <v>1073</v>
      </c>
      <c r="Z47" s="190">
        <v>3523</v>
      </c>
      <c r="AA47" s="188">
        <v>2397</v>
      </c>
      <c r="AB47" s="168">
        <f t="shared" si="35"/>
        <v>17628</v>
      </c>
      <c r="AC47" s="169">
        <f t="shared" si="36"/>
        <v>18473</v>
      </c>
      <c r="AE47" s="310"/>
      <c r="AF47" s="242" t="s">
        <v>17</v>
      </c>
      <c r="AG47" s="243" t="s">
        <v>18</v>
      </c>
      <c r="AH47" s="244" t="s">
        <v>17</v>
      </c>
      <c r="AI47" s="245" t="s">
        <v>18</v>
      </c>
      <c r="AJ47" s="242" t="s">
        <v>17</v>
      </c>
      <c r="AK47" s="243" t="s">
        <v>18</v>
      </c>
      <c r="AL47" s="244" t="s">
        <v>17</v>
      </c>
      <c r="AM47" s="245" t="s">
        <v>18</v>
      </c>
      <c r="AN47" s="242" t="s">
        <v>17</v>
      </c>
      <c r="AO47" s="243" t="s">
        <v>18</v>
      </c>
      <c r="AP47" s="244" t="s">
        <v>17</v>
      </c>
      <c r="AQ47" s="242" t="s">
        <v>18</v>
      </c>
      <c r="AR47" s="246" t="s">
        <v>17</v>
      </c>
      <c r="AS47" s="247" t="s">
        <v>18</v>
      </c>
      <c r="AT47" s="242" t="s">
        <v>17</v>
      </c>
      <c r="AU47" s="243" t="s">
        <v>18</v>
      </c>
      <c r="AV47" s="244" t="s">
        <v>17</v>
      </c>
      <c r="AW47" s="245" t="s">
        <v>18</v>
      </c>
      <c r="AX47" s="242" t="s">
        <v>17</v>
      </c>
      <c r="AY47" s="243" t="s">
        <v>18</v>
      </c>
      <c r="AZ47" s="244" t="s">
        <v>17</v>
      </c>
      <c r="BA47" s="245" t="s">
        <v>18</v>
      </c>
      <c r="BB47" s="242" t="s">
        <v>17</v>
      </c>
      <c r="BC47" s="243" t="s">
        <v>18</v>
      </c>
      <c r="BD47" s="248" t="s">
        <v>17</v>
      </c>
      <c r="BE47" s="249" t="s">
        <v>18</v>
      </c>
      <c r="BF47" s="250" t="s">
        <v>17</v>
      </c>
      <c r="BG47" s="251" t="s">
        <v>18</v>
      </c>
      <c r="BH47" s="287"/>
      <c r="BI47" s="133" t="s">
        <v>28</v>
      </c>
      <c r="BJ47" s="125">
        <f t="shared" ref="BJ47:CI47" si="85">B47/B64</f>
        <v>7.0136856836480618E-2</v>
      </c>
      <c r="BK47" s="126">
        <f t="shared" si="85"/>
        <v>4.0802776520295757E-2</v>
      </c>
      <c r="BL47" s="127">
        <f t="shared" si="85"/>
        <v>5.8653802804201793E-2</v>
      </c>
      <c r="BM47" s="128">
        <f t="shared" si="85"/>
        <v>4.6691609861103996E-2</v>
      </c>
      <c r="BN47" s="125">
        <f t="shared" si="85"/>
        <v>6.02089081592432E-2</v>
      </c>
      <c r="BO47" s="126">
        <f t="shared" si="85"/>
        <v>6.4655172413793108E-2</v>
      </c>
      <c r="BP47" s="127">
        <f t="shared" si="85"/>
        <v>5.998408382518735E-2</v>
      </c>
      <c r="BQ47" s="128">
        <f t="shared" si="85"/>
        <v>5.1824593682919348E-2</v>
      </c>
      <c r="BR47" s="125">
        <f t="shared" si="85"/>
        <v>5.1556580464503378E-2</v>
      </c>
      <c r="BS47" s="126">
        <f t="shared" si="85"/>
        <v>9.9489795918367346E-2</v>
      </c>
      <c r="BT47" s="127">
        <f t="shared" si="85"/>
        <v>3.5115167318557149E-2</v>
      </c>
      <c r="BU47" s="125">
        <f t="shared" si="85"/>
        <v>8.2772768474786512E-2</v>
      </c>
      <c r="BV47" s="129">
        <f t="shared" si="85"/>
        <v>4.8702793982192204E-2</v>
      </c>
      <c r="BW47" s="130">
        <f t="shared" si="85"/>
        <v>7.2057507433817378E-2</v>
      </c>
      <c r="BX47" s="125">
        <f t="shared" si="85"/>
        <v>5.2846030374120265E-2</v>
      </c>
      <c r="BY47" s="126">
        <f t="shared" si="85"/>
        <v>5.6085859834808842E-2</v>
      </c>
      <c r="BZ47" s="127">
        <f t="shared" si="85"/>
        <v>6.9432850478762589E-2</v>
      </c>
      <c r="CA47" s="128">
        <f t="shared" si="85"/>
        <v>5.1850885205968068E-2</v>
      </c>
      <c r="CB47" s="125">
        <f t="shared" si="85"/>
        <v>4.3795620437956206E-2</v>
      </c>
      <c r="CC47" s="126">
        <f t="shared" si="85"/>
        <v>6.6802156048422726E-2</v>
      </c>
      <c r="CD47" s="127">
        <f t="shared" si="85"/>
        <v>3.2515362389614617E-2</v>
      </c>
      <c r="CE47" s="128">
        <f t="shared" si="85"/>
        <v>7.4337560573254968E-2</v>
      </c>
      <c r="CF47" s="125">
        <f t="shared" si="85"/>
        <v>4.5672974697001913E-2</v>
      </c>
      <c r="CG47" s="126">
        <f t="shared" si="85"/>
        <v>6.833524391797223E-2</v>
      </c>
      <c r="CH47" s="127">
        <f t="shared" si="85"/>
        <v>6.4392900879165063E-2</v>
      </c>
      <c r="CI47" s="125">
        <f t="shared" si="85"/>
        <v>5.0719424460431657E-2</v>
      </c>
      <c r="CJ47" s="131">
        <f t="shared" ref="CJ47" si="86">AB47/AB64</f>
        <v>5.6948285219548755E-2</v>
      </c>
      <c r="CK47" s="132">
        <f t="shared" ref="CK47" si="87">AC47/AC64</f>
        <v>5.9770405026758039E-2</v>
      </c>
    </row>
    <row r="48" spans="1:93" ht="14.1" thickTop="1">
      <c r="A48" s="142" t="s">
        <v>29</v>
      </c>
      <c r="B48" s="202">
        <v>3348</v>
      </c>
      <c r="C48" s="196">
        <v>1250</v>
      </c>
      <c r="D48" s="197">
        <v>1359</v>
      </c>
      <c r="E48" s="198">
        <v>825</v>
      </c>
      <c r="F48" s="195">
        <v>623</v>
      </c>
      <c r="G48" s="199">
        <v>405</v>
      </c>
      <c r="H48" s="197">
        <v>2000</v>
      </c>
      <c r="I48" s="198">
        <v>1984</v>
      </c>
      <c r="J48" s="195">
        <v>318</v>
      </c>
      <c r="K48" s="199">
        <v>554</v>
      </c>
      <c r="L48" s="197">
        <v>420</v>
      </c>
      <c r="M48" s="195">
        <v>1366</v>
      </c>
      <c r="N48" s="200">
        <v>1423</v>
      </c>
      <c r="O48" s="203">
        <v>2165</v>
      </c>
      <c r="P48" s="195">
        <v>830</v>
      </c>
      <c r="Q48" s="199">
        <v>1005</v>
      </c>
      <c r="R48" s="197">
        <v>1195</v>
      </c>
      <c r="S48" s="198">
        <v>1133</v>
      </c>
      <c r="T48" s="195">
        <v>453</v>
      </c>
      <c r="U48" s="199">
        <v>538</v>
      </c>
      <c r="V48" s="197">
        <v>828</v>
      </c>
      <c r="W48" s="204">
        <v>1958</v>
      </c>
      <c r="X48" s="195">
        <v>980</v>
      </c>
      <c r="Y48" s="199">
        <v>725</v>
      </c>
      <c r="Z48" s="197">
        <v>2948</v>
      </c>
      <c r="AA48" s="195">
        <v>2189</v>
      </c>
      <c r="AB48" s="168">
        <f t="shared" si="35"/>
        <v>16725</v>
      </c>
      <c r="AC48" s="169">
        <f t="shared" si="36"/>
        <v>16097</v>
      </c>
      <c r="AE48" s="252" t="str">
        <f>$AE$17</f>
        <v>17:00 - 17:59</v>
      </c>
      <c r="AF48" s="253">
        <f t="shared" ref="AF48:AU50" si="88">SUMIF($A$9:$A$32,$AE48,B$40:B$63)</f>
        <v>2601</v>
      </c>
      <c r="AG48" s="254">
        <f t="shared" si="88"/>
        <v>4638</v>
      </c>
      <c r="AH48" s="255">
        <f t="shared" si="88"/>
        <v>1610</v>
      </c>
      <c r="AI48" s="256">
        <f t="shared" si="88"/>
        <v>2045</v>
      </c>
      <c r="AJ48" s="253">
        <f t="shared" si="88"/>
        <v>994</v>
      </c>
      <c r="AK48" s="257">
        <f t="shared" si="88"/>
        <v>602</v>
      </c>
      <c r="AL48" s="255">
        <f t="shared" si="88"/>
        <v>2272</v>
      </c>
      <c r="AM48" s="256">
        <f t="shared" si="88"/>
        <v>4129</v>
      </c>
      <c r="AN48" s="253">
        <f t="shared" si="88"/>
        <v>701</v>
      </c>
      <c r="AO48" s="257">
        <f t="shared" si="88"/>
        <v>338</v>
      </c>
      <c r="AP48" s="255">
        <f t="shared" si="88"/>
        <v>1500</v>
      </c>
      <c r="AQ48" s="253">
        <f t="shared" si="88"/>
        <v>960</v>
      </c>
      <c r="AR48" s="258">
        <f t="shared" si="88"/>
        <v>2210</v>
      </c>
      <c r="AS48" s="259">
        <f t="shared" si="88"/>
        <v>1906</v>
      </c>
      <c r="AT48" s="253">
        <f t="shared" si="88"/>
        <v>1298</v>
      </c>
      <c r="AU48" s="257">
        <f t="shared" si="88"/>
        <v>1370</v>
      </c>
      <c r="AV48" s="255">
        <f t="shared" ref="AP48:BE50" si="89">SUMIF($A$9:$A$32,$AE48,R$40:R$63)</f>
        <v>1341</v>
      </c>
      <c r="AW48" s="256">
        <f t="shared" si="89"/>
        <v>1840</v>
      </c>
      <c r="AX48" s="253">
        <f t="shared" si="89"/>
        <v>1173</v>
      </c>
      <c r="AY48" s="257">
        <f t="shared" si="89"/>
        <v>414</v>
      </c>
      <c r="AZ48" s="255">
        <f t="shared" si="89"/>
        <v>2604</v>
      </c>
      <c r="BA48" s="256">
        <f t="shared" si="89"/>
        <v>1384</v>
      </c>
      <c r="BB48" s="253">
        <f t="shared" si="89"/>
        <v>2622</v>
      </c>
      <c r="BC48" s="257">
        <f t="shared" si="89"/>
        <v>693</v>
      </c>
      <c r="BD48" s="20">
        <f t="shared" si="89"/>
        <v>4055</v>
      </c>
      <c r="BE48" s="260">
        <f t="shared" si="89"/>
        <v>3845</v>
      </c>
      <c r="BF48" s="261">
        <f>AF48+AH48+AJ48+AL48+AN48+AP48+AR48+AT48+AV48+AX48+AZ48+BB48+BD48</f>
        <v>24981</v>
      </c>
      <c r="BG48" s="262">
        <f>AG48+AI48+AK48+AM48+AO48+AQ48+AS48+AU48+AW48+AY48+BA48+BC48+BE48</f>
        <v>24164</v>
      </c>
      <c r="BH48" s="283"/>
      <c r="BI48" s="142" t="s">
        <v>29</v>
      </c>
      <c r="BJ48" s="125">
        <f t="shared" ref="BJ48:CI48" si="90">B48/B64</f>
        <v>6.084949382962869E-2</v>
      </c>
      <c r="BK48" s="126">
        <f t="shared" si="90"/>
        <v>3.7724460540214277E-2</v>
      </c>
      <c r="BL48" s="127">
        <f t="shared" si="90"/>
        <v>6.1268653351967899E-2</v>
      </c>
      <c r="BM48" s="128">
        <f t="shared" si="90"/>
        <v>4.2283839885192971E-2</v>
      </c>
      <c r="BN48" s="125">
        <f t="shared" si="90"/>
        <v>6.1391407173827357E-2</v>
      </c>
      <c r="BO48" s="126">
        <f t="shared" si="90"/>
        <v>5.2899686520376174E-2</v>
      </c>
      <c r="BP48" s="127">
        <f t="shared" si="90"/>
        <v>6.6317395052722328E-2</v>
      </c>
      <c r="BQ48" s="128">
        <f t="shared" si="90"/>
        <v>5.0700194214453646E-2</v>
      </c>
      <c r="BR48" s="125">
        <f t="shared" si="90"/>
        <v>5.2380168011859664E-2</v>
      </c>
      <c r="BS48" s="126">
        <f t="shared" si="90"/>
        <v>7.438238453276047E-2</v>
      </c>
      <c r="BT48" s="127">
        <f t="shared" si="90"/>
        <v>3.6505867014341588E-2</v>
      </c>
      <c r="BU48" s="125">
        <f t="shared" si="90"/>
        <v>6.5168646534039407E-2</v>
      </c>
      <c r="BV48" s="129">
        <f t="shared" si="90"/>
        <v>5.4613140927233648E-2</v>
      </c>
      <c r="BW48" s="130">
        <f t="shared" si="90"/>
        <v>6.2501804324605212E-2</v>
      </c>
      <c r="BX48" s="125">
        <f t="shared" si="90"/>
        <v>5.1240893937523152E-2</v>
      </c>
      <c r="BY48" s="126">
        <f t="shared" si="90"/>
        <v>4.9705722340372918E-2</v>
      </c>
      <c r="BZ48" s="127">
        <f t="shared" si="90"/>
        <v>5.8679106309845325E-2</v>
      </c>
      <c r="CA48" s="128">
        <f t="shared" si="90"/>
        <v>4.9284440384531732E-2</v>
      </c>
      <c r="CB48" s="125">
        <f t="shared" si="90"/>
        <v>5.0099535500995357E-2</v>
      </c>
      <c r="CC48" s="126">
        <f t="shared" si="90"/>
        <v>4.7539100468321993E-2</v>
      </c>
      <c r="CD48" s="127">
        <f t="shared" si="90"/>
        <v>3.3695519472591869E-2</v>
      </c>
      <c r="CE48" s="128">
        <f t="shared" si="90"/>
        <v>6.7292160703852633E-2</v>
      </c>
      <c r="CF48" s="125">
        <f t="shared" si="90"/>
        <v>4.1675526259834152E-2</v>
      </c>
      <c r="CG48" s="126">
        <f t="shared" si="90"/>
        <v>4.6172462106737998E-2</v>
      </c>
      <c r="CH48" s="127">
        <f t="shared" si="90"/>
        <v>5.3883131362980022E-2</v>
      </c>
      <c r="CI48" s="125">
        <f t="shared" si="90"/>
        <v>4.6318239526026241E-2</v>
      </c>
      <c r="CJ48" s="131">
        <f t="shared" ref="CJ48" si="91">AB48/AB64</f>
        <v>5.4031090894993923E-2</v>
      </c>
      <c r="CK48" s="132">
        <f t="shared" ref="CK48" si="92">AC48/AC64</f>
        <v>5.2082726666796086E-2</v>
      </c>
    </row>
    <row r="49" spans="1:89">
      <c r="A49" s="133" t="s">
        <v>31</v>
      </c>
      <c r="B49" s="205">
        <v>3497</v>
      </c>
      <c r="C49" s="189">
        <v>1426</v>
      </c>
      <c r="D49" s="190">
        <v>1300</v>
      </c>
      <c r="E49" s="191">
        <v>986</v>
      </c>
      <c r="F49" s="188">
        <v>623</v>
      </c>
      <c r="G49" s="192">
        <v>429</v>
      </c>
      <c r="H49" s="190">
        <v>2097</v>
      </c>
      <c r="I49" s="191">
        <v>2017</v>
      </c>
      <c r="J49" s="188">
        <v>351</v>
      </c>
      <c r="K49" s="189">
        <v>415</v>
      </c>
      <c r="L49" s="190">
        <v>547</v>
      </c>
      <c r="M49" s="188">
        <v>1440</v>
      </c>
      <c r="N49" s="193">
        <v>1466</v>
      </c>
      <c r="O49" s="206">
        <v>2307</v>
      </c>
      <c r="P49" s="188">
        <v>844</v>
      </c>
      <c r="Q49" s="189">
        <v>1145</v>
      </c>
      <c r="R49" s="190">
        <v>1252</v>
      </c>
      <c r="S49" s="191">
        <v>1356</v>
      </c>
      <c r="T49" s="197">
        <v>459</v>
      </c>
      <c r="U49" s="188">
        <v>679</v>
      </c>
      <c r="V49" s="190">
        <v>941</v>
      </c>
      <c r="W49" s="207">
        <v>2058</v>
      </c>
      <c r="X49" s="188">
        <v>1059</v>
      </c>
      <c r="Y49" s="192">
        <v>814</v>
      </c>
      <c r="Z49" s="190">
        <v>3099</v>
      </c>
      <c r="AA49" s="188">
        <v>3260</v>
      </c>
      <c r="AB49" s="168">
        <f t="shared" si="35"/>
        <v>17535</v>
      </c>
      <c r="AC49" s="169">
        <f t="shared" si="36"/>
        <v>18332</v>
      </c>
      <c r="AE49" s="263" t="str">
        <f>$AE$18</f>
        <v>18:00 - 18:59</v>
      </c>
      <c r="AF49" s="253">
        <f t="shared" si="88"/>
        <v>2539</v>
      </c>
      <c r="AG49" s="264">
        <f t="shared" si="88"/>
        <v>3970</v>
      </c>
      <c r="AH49" s="265">
        <f t="shared" si="88"/>
        <v>1634</v>
      </c>
      <c r="AI49" s="266">
        <f t="shared" si="88"/>
        <v>1971</v>
      </c>
      <c r="AJ49" s="267">
        <f t="shared" si="88"/>
        <v>831</v>
      </c>
      <c r="AK49" s="268">
        <f t="shared" si="88"/>
        <v>570</v>
      </c>
      <c r="AL49" s="265">
        <f t="shared" si="88"/>
        <v>2195</v>
      </c>
      <c r="AM49" s="266">
        <f t="shared" si="88"/>
        <v>3914</v>
      </c>
      <c r="AN49" s="267">
        <f t="shared" si="88"/>
        <v>613</v>
      </c>
      <c r="AO49" s="268">
        <f t="shared" si="88"/>
        <v>261</v>
      </c>
      <c r="AP49" s="265">
        <f t="shared" si="89"/>
        <v>1606</v>
      </c>
      <c r="AQ49" s="267">
        <f t="shared" si="89"/>
        <v>960</v>
      </c>
      <c r="AR49" s="269">
        <f t="shared" si="89"/>
        <v>2474</v>
      </c>
      <c r="AS49" s="270">
        <f t="shared" si="89"/>
        <v>2337</v>
      </c>
      <c r="AT49" s="267">
        <f t="shared" si="89"/>
        <v>1227</v>
      </c>
      <c r="AU49" s="268">
        <f t="shared" si="89"/>
        <v>1540</v>
      </c>
      <c r="AV49" s="265">
        <f t="shared" si="89"/>
        <v>1418</v>
      </c>
      <c r="AW49" s="266">
        <f t="shared" si="89"/>
        <v>1949</v>
      </c>
      <c r="AX49" s="267">
        <f t="shared" si="89"/>
        <v>1029</v>
      </c>
      <c r="AY49" s="268">
        <f t="shared" si="89"/>
        <v>415</v>
      </c>
      <c r="AZ49" s="265">
        <f t="shared" si="89"/>
        <v>2743</v>
      </c>
      <c r="BA49" s="266">
        <f t="shared" si="89"/>
        <v>1593</v>
      </c>
      <c r="BB49" s="267">
        <f t="shared" si="89"/>
        <v>2458</v>
      </c>
      <c r="BC49" s="268">
        <f t="shared" si="89"/>
        <v>820</v>
      </c>
      <c r="BD49" s="265">
        <f t="shared" si="89"/>
        <v>3652</v>
      </c>
      <c r="BE49" s="267">
        <f t="shared" si="89"/>
        <v>4460</v>
      </c>
      <c r="BF49" s="271">
        <f>SUM(AF49,AH49,AJ49,AL49,AN49,AP49,AR49,AT49,AV49,AX49,AZ49,BB49,BD49)</f>
        <v>24419</v>
      </c>
      <c r="BG49" s="16">
        <f>SUM(AG49,AI49,AK49,AM49,AO49,AQ49,AS49,AU49,AW49,AY49,BA49,BC49,BE49)</f>
        <v>24760</v>
      </c>
      <c r="BH49" s="284"/>
      <c r="BI49" s="133" t="s">
        <v>31</v>
      </c>
      <c r="BJ49" s="125">
        <f t="shared" ref="BJ49:CI49" si="93">B49/B64</f>
        <v>6.3557550753348721E-2</v>
      </c>
      <c r="BK49" s="126">
        <f t="shared" si="93"/>
        <v>4.3036064584276446E-2</v>
      </c>
      <c r="BL49" s="127">
        <f t="shared" si="93"/>
        <v>5.8608719174067896E-2</v>
      </c>
      <c r="BM49" s="128">
        <f t="shared" si="93"/>
        <v>5.0535595305212441E-2</v>
      </c>
      <c r="BN49" s="125">
        <f t="shared" si="93"/>
        <v>6.1391407173827357E-2</v>
      </c>
      <c r="BO49" s="126">
        <f t="shared" si="93"/>
        <v>5.6034482758620691E-2</v>
      </c>
      <c r="BP49" s="127">
        <f t="shared" si="93"/>
        <v>6.9533788712779362E-2</v>
      </c>
      <c r="BQ49" s="128">
        <f t="shared" si="93"/>
        <v>5.1543493815802921E-2</v>
      </c>
      <c r="BR49" s="125">
        <f t="shared" si="93"/>
        <v>5.7815845824411134E-2</v>
      </c>
      <c r="BS49" s="126">
        <f t="shared" si="93"/>
        <v>5.5719656283566059E-2</v>
      </c>
      <c r="BT49" s="127">
        <f t="shared" si="93"/>
        <v>4.7544545849630596E-2</v>
      </c>
      <c r="BU49" s="125">
        <f t="shared" si="93"/>
        <v>6.8699012451696004E-2</v>
      </c>
      <c r="BV49" s="129">
        <f t="shared" si="93"/>
        <v>5.6263432606693274E-2</v>
      </c>
      <c r="BW49" s="130">
        <f t="shared" si="93"/>
        <v>6.6601229827650918E-2</v>
      </c>
      <c r="BX49" s="125">
        <f t="shared" si="93"/>
        <v>5.2105198172613901E-2</v>
      </c>
      <c r="BY49" s="126">
        <f t="shared" si="93"/>
        <v>5.6629902566892529E-2</v>
      </c>
      <c r="BZ49" s="127">
        <f t="shared" si="93"/>
        <v>6.1478026025042966E-2</v>
      </c>
      <c r="CA49" s="128">
        <f t="shared" si="93"/>
        <v>5.8984731828265691E-2</v>
      </c>
      <c r="CB49" s="125">
        <f t="shared" si="93"/>
        <v>5.0763105507631058E-2</v>
      </c>
      <c r="CC49" s="126">
        <f t="shared" si="93"/>
        <v>5.9998232747194485E-2</v>
      </c>
      <c r="CD49" s="127">
        <f t="shared" si="93"/>
        <v>3.8294062589020468E-2</v>
      </c>
      <c r="CE49" s="128">
        <f t="shared" si="93"/>
        <v>7.0728941127951334E-2</v>
      </c>
      <c r="CF49" s="125">
        <f t="shared" si="93"/>
        <v>4.5035083988943229E-2</v>
      </c>
      <c r="CG49" s="126">
        <f t="shared" si="93"/>
        <v>5.1840529868806523E-2</v>
      </c>
      <c r="CH49" s="127">
        <f t="shared" si="93"/>
        <v>5.6643088227230354E-2</v>
      </c>
      <c r="CI49" s="125">
        <f t="shared" si="93"/>
        <v>6.8980110029623357E-2</v>
      </c>
      <c r="CJ49" s="131">
        <f t="shared" ref="CJ49" si="94">AB49/AB64</f>
        <v>5.6647843279146098E-2</v>
      </c>
      <c r="CK49" s="132">
        <f t="shared" ref="CK49" si="95">AC49/AC64</f>
        <v>5.9314191790750197E-2</v>
      </c>
    </row>
    <row r="50" spans="1:89" ht="14.1" thickBot="1">
      <c r="A50" s="142" t="s">
        <v>33</v>
      </c>
      <c r="B50" s="202">
        <v>2734</v>
      </c>
      <c r="C50" s="196">
        <v>1360</v>
      </c>
      <c r="D50" s="197">
        <v>1098</v>
      </c>
      <c r="E50" s="198">
        <v>855</v>
      </c>
      <c r="F50" s="195">
        <v>504</v>
      </c>
      <c r="G50" s="199">
        <v>423</v>
      </c>
      <c r="H50" s="197">
        <v>2026</v>
      </c>
      <c r="I50" s="198">
        <v>1981</v>
      </c>
      <c r="J50" s="195">
        <v>305</v>
      </c>
      <c r="K50" s="196">
        <v>394</v>
      </c>
      <c r="L50" s="197">
        <v>513</v>
      </c>
      <c r="M50" s="195">
        <v>1267</v>
      </c>
      <c r="N50" s="200">
        <v>1404</v>
      </c>
      <c r="O50" s="203">
        <v>1927</v>
      </c>
      <c r="P50" s="195">
        <v>857</v>
      </c>
      <c r="Q50" s="196">
        <v>1038</v>
      </c>
      <c r="R50" s="197">
        <v>1099</v>
      </c>
      <c r="S50" s="198">
        <v>1255</v>
      </c>
      <c r="T50" s="195">
        <v>384</v>
      </c>
      <c r="U50" s="199">
        <v>605</v>
      </c>
      <c r="V50" s="197">
        <v>1115</v>
      </c>
      <c r="W50" s="204">
        <v>1820</v>
      </c>
      <c r="X50" s="195">
        <v>947</v>
      </c>
      <c r="Y50" s="199">
        <v>856</v>
      </c>
      <c r="Z50" s="197">
        <v>2990</v>
      </c>
      <c r="AA50" s="195">
        <v>2587</v>
      </c>
      <c r="AB50" s="168">
        <f t="shared" si="35"/>
        <v>15976</v>
      </c>
      <c r="AC50" s="169">
        <f t="shared" si="36"/>
        <v>16368</v>
      </c>
      <c r="AE50" s="252" t="str">
        <f>$AE$19</f>
        <v>19:00 - 19:59</v>
      </c>
      <c r="AF50" s="253">
        <f t="shared" si="88"/>
        <v>2467</v>
      </c>
      <c r="AG50" s="272">
        <f t="shared" si="88"/>
        <v>4180</v>
      </c>
      <c r="AH50" s="273">
        <f t="shared" si="88"/>
        <v>1181</v>
      </c>
      <c r="AI50" s="274">
        <f t="shared" si="88"/>
        <v>1669</v>
      </c>
      <c r="AJ50" s="275">
        <f t="shared" si="88"/>
        <v>537</v>
      </c>
      <c r="AK50" s="276">
        <f t="shared" si="88"/>
        <v>487</v>
      </c>
      <c r="AL50" s="273">
        <f t="shared" si="88"/>
        <v>1904</v>
      </c>
      <c r="AM50" s="274">
        <f t="shared" si="88"/>
        <v>3633</v>
      </c>
      <c r="AN50" s="275">
        <f t="shared" si="88"/>
        <v>380</v>
      </c>
      <c r="AO50" s="276">
        <f t="shared" si="88"/>
        <v>232</v>
      </c>
      <c r="AP50" s="273">
        <f t="shared" si="89"/>
        <v>1106</v>
      </c>
      <c r="AQ50" s="275">
        <f t="shared" si="89"/>
        <v>788</v>
      </c>
      <c r="AR50" s="277">
        <f t="shared" si="89"/>
        <v>1867</v>
      </c>
      <c r="AS50" s="278">
        <f t="shared" si="89"/>
        <v>1928</v>
      </c>
      <c r="AT50" s="275">
        <f t="shared" si="89"/>
        <v>1056</v>
      </c>
      <c r="AU50" s="276">
        <f t="shared" si="89"/>
        <v>1604</v>
      </c>
      <c r="AV50" s="273">
        <f t="shared" si="89"/>
        <v>1020</v>
      </c>
      <c r="AW50" s="274">
        <f t="shared" si="89"/>
        <v>1721</v>
      </c>
      <c r="AX50" s="275">
        <f t="shared" si="89"/>
        <v>769</v>
      </c>
      <c r="AY50" s="276">
        <f t="shared" si="89"/>
        <v>365</v>
      </c>
      <c r="AZ50" s="273">
        <f t="shared" si="89"/>
        <v>2470</v>
      </c>
      <c r="BA50" s="274">
        <f t="shared" si="89"/>
        <v>1201</v>
      </c>
      <c r="BB50" s="275">
        <f t="shared" si="89"/>
        <v>1987</v>
      </c>
      <c r="BC50" s="276">
        <f t="shared" si="89"/>
        <v>755</v>
      </c>
      <c r="BD50" s="273">
        <f t="shared" si="89"/>
        <v>2965</v>
      </c>
      <c r="BE50" s="275">
        <f t="shared" si="89"/>
        <v>4379</v>
      </c>
      <c r="BF50" s="271">
        <f>SUM(AF50,AH50,AJ50,AL50,AN50,AP50,AR50,AT50,AV50,AX50,AZ50,BB50,BD50)</f>
        <v>19709</v>
      </c>
      <c r="BG50" s="16">
        <f>SUM(AG50,AI50,AK50,AM50,AO50,AQ50,AS50,AU50,AW50,AY50,BA50,BC50,BE50)</f>
        <v>22942</v>
      </c>
      <c r="BH50" s="285"/>
      <c r="BI50" s="142" t="s">
        <v>33</v>
      </c>
      <c r="BJ50" s="125">
        <f t="shared" ref="BJ50:CI50" si="96">B50/B64</f>
        <v>4.9690118318460222E-2</v>
      </c>
      <c r="BK50" s="126">
        <f t="shared" si="96"/>
        <v>4.1044213067753132E-2</v>
      </c>
      <c r="BL50" s="127">
        <f t="shared" si="96"/>
        <v>4.9501825887020422E-2</v>
      </c>
      <c r="BM50" s="128">
        <f t="shared" si="96"/>
        <v>4.3821434062836347E-2</v>
      </c>
      <c r="BN50" s="125">
        <f t="shared" si="96"/>
        <v>4.9664958612534491E-2</v>
      </c>
      <c r="BO50" s="126">
        <f t="shared" si="96"/>
        <v>5.5250783699059558E-2</v>
      </c>
      <c r="BP50" s="127">
        <f t="shared" si="96"/>
        <v>6.7179521188407726E-2</v>
      </c>
      <c r="BQ50" s="128">
        <f t="shared" si="96"/>
        <v>5.0623530614330982E-2</v>
      </c>
      <c r="BR50" s="125">
        <f t="shared" si="96"/>
        <v>5.0238840388733323E-2</v>
      </c>
      <c r="BS50" s="126">
        <f t="shared" si="96"/>
        <v>5.2900107411385608E-2</v>
      </c>
      <c r="BT50" s="127">
        <f t="shared" si="96"/>
        <v>4.4589308996088657E-2</v>
      </c>
      <c r="BU50" s="125">
        <f t="shared" si="96"/>
        <v>6.0445589427985308E-2</v>
      </c>
      <c r="BV50" s="129">
        <f t="shared" si="96"/>
        <v>5.3883942278170095E-2</v>
      </c>
      <c r="BW50" s="130">
        <f t="shared" si="96"/>
        <v>5.563093622795115E-2</v>
      </c>
      <c r="BX50" s="125">
        <f t="shared" si="96"/>
        <v>5.2907766390912457E-2</v>
      </c>
      <c r="BY50" s="126">
        <f t="shared" si="96"/>
        <v>5.1337850536623965E-2</v>
      </c>
      <c r="BZ50" s="127">
        <f t="shared" si="96"/>
        <v>5.3965136263196663E-2</v>
      </c>
      <c r="CA50" s="128">
        <f t="shared" si="96"/>
        <v>5.4591326286484838E-2</v>
      </c>
      <c r="CB50" s="125">
        <f t="shared" si="96"/>
        <v>4.2468480424684804E-2</v>
      </c>
      <c r="CC50" s="126">
        <f t="shared" si="96"/>
        <v>5.3459397366793317E-2</v>
      </c>
      <c r="CD50" s="127">
        <f t="shared" si="96"/>
        <v>4.5375005086883975E-2</v>
      </c>
      <c r="CE50" s="128">
        <f t="shared" si="96"/>
        <v>6.2549403718596422E-2</v>
      </c>
      <c r="CF50" s="125">
        <f t="shared" si="96"/>
        <v>4.0272166702105039E-2</v>
      </c>
      <c r="CG50" s="126">
        <f t="shared" si="96"/>
        <v>5.4515348363265825E-2</v>
      </c>
      <c r="CH50" s="127">
        <f t="shared" si="96"/>
        <v>5.4650801484162237E-2</v>
      </c>
      <c r="CI50" s="125">
        <f t="shared" si="96"/>
        <v>5.4739737621667374E-2</v>
      </c>
      <c r="CJ50" s="131">
        <f t="shared" ref="CJ50" si="97">AB50/AB64</f>
        <v>5.1611402579277904E-2</v>
      </c>
      <c r="CK50" s="132">
        <f t="shared" ref="CK50" si="98">AC50/AC64</f>
        <v>5.295956203529343E-2</v>
      </c>
    </row>
    <row r="51" spans="1:89" ht="15" thickTop="1" thickBot="1">
      <c r="A51" s="133" t="s">
        <v>35</v>
      </c>
      <c r="B51" s="205">
        <v>2216</v>
      </c>
      <c r="C51" s="189">
        <v>1318</v>
      </c>
      <c r="D51" s="190">
        <v>998</v>
      </c>
      <c r="E51" s="191">
        <v>732</v>
      </c>
      <c r="F51" s="188">
        <v>513</v>
      </c>
      <c r="G51" s="192">
        <v>308</v>
      </c>
      <c r="H51" s="190">
        <v>1995</v>
      </c>
      <c r="I51" s="191">
        <v>1567</v>
      </c>
      <c r="J51" s="188">
        <v>384</v>
      </c>
      <c r="K51" s="189">
        <v>234</v>
      </c>
      <c r="L51" s="190">
        <v>647</v>
      </c>
      <c r="M51" s="188">
        <v>810</v>
      </c>
      <c r="N51" s="193">
        <v>1512</v>
      </c>
      <c r="O51" s="206">
        <v>1444</v>
      </c>
      <c r="P51" s="188">
        <v>919</v>
      </c>
      <c r="Q51" s="189">
        <v>781</v>
      </c>
      <c r="R51" s="190">
        <v>1008</v>
      </c>
      <c r="S51" s="191">
        <v>1170</v>
      </c>
      <c r="T51" s="188">
        <v>493</v>
      </c>
      <c r="U51" s="192">
        <v>480</v>
      </c>
      <c r="V51" s="190">
        <v>1318</v>
      </c>
      <c r="W51" s="207">
        <v>1497</v>
      </c>
      <c r="X51" s="188">
        <v>1061</v>
      </c>
      <c r="Y51" s="192">
        <v>600</v>
      </c>
      <c r="Z51" s="190">
        <v>2969</v>
      </c>
      <c r="AA51" s="188">
        <v>2122</v>
      </c>
      <c r="AB51" s="168">
        <f t="shared" si="35"/>
        <v>16033</v>
      </c>
      <c r="AC51" s="169">
        <f t="shared" si="36"/>
        <v>13063</v>
      </c>
      <c r="AE51" s="288" t="s">
        <v>26</v>
      </c>
      <c r="AF51" s="12">
        <f t="shared" ref="AF51:BG51" si="99">SUM(AF48:AF50)</f>
        <v>7607</v>
      </c>
      <c r="AG51" s="1">
        <f t="shared" si="99"/>
        <v>12788</v>
      </c>
      <c r="AH51" s="12">
        <f t="shared" si="99"/>
        <v>4425</v>
      </c>
      <c r="AI51" s="1">
        <f t="shared" si="99"/>
        <v>5685</v>
      </c>
      <c r="AJ51" s="12">
        <f t="shared" si="99"/>
        <v>2362</v>
      </c>
      <c r="AK51" s="1">
        <f t="shared" si="99"/>
        <v>1659</v>
      </c>
      <c r="AL51" s="12">
        <f t="shared" si="99"/>
        <v>6371</v>
      </c>
      <c r="AM51" s="1">
        <f t="shared" si="99"/>
        <v>11676</v>
      </c>
      <c r="AN51" s="12">
        <f t="shared" si="99"/>
        <v>1694</v>
      </c>
      <c r="AO51" s="1">
        <f t="shared" si="99"/>
        <v>831</v>
      </c>
      <c r="AP51" s="12">
        <f t="shared" si="99"/>
        <v>4212</v>
      </c>
      <c r="AQ51" s="1">
        <f t="shared" si="99"/>
        <v>2708</v>
      </c>
      <c r="AR51" s="12">
        <f t="shared" si="99"/>
        <v>6551</v>
      </c>
      <c r="AS51" s="1">
        <f t="shared" si="99"/>
        <v>6171</v>
      </c>
      <c r="AT51" s="12">
        <f t="shared" si="99"/>
        <v>3581</v>
      </c>
      <c r="AU51" s="1">
        <f t="shared" si="99"/>
        <v>4514</v>
      </c>
      <c r="AV51" s="12">
        <f t="shared" si="99"/>
        <v>3779</v>
      </c>
      <c r="AW51" s="1">
        <f t="shared" si="99"/>
        <v>5510</v>
      </c>
      <c r="AX51" s="12">
        <f t="shared" si="99"/>
        <v>2971</v>
      </c>
      <c r="AY51" s="1">
        <f t="shared" si="99"/>
        <v>1194</v>
      </c>
      <c r="AZ51" s="12">
        <f t="shared" si="99"/>
        <v>7817</v>
      </c>
      <c r="BA51" s="1">
        <f t="shared" si="99"/>
        <v>4178</v>
      </c>
      <c r="BB51" s="12">
        <f t="shared" si="99"/>
        <v>7067</v>
      </c>
      <c r="BC51" s="1">
        <f t="shared" si="99"/>
        <v>2268</v>
      </c>
      <c r="BD51" s="12">
        <f t="shared" si="99"/>
        <v>10672</v>
      </c>
      <c r="BE51" s="1">
        <f t="shared" si="99"/>
        <v>12684</v>
      </c>
      <c r="BF51" s="51">
        <f t="shared" si="99"/>
        <v>69109</v>
      </c>
      <c r="BG51" s="47">
        <f t="shared" si="99"/>
        <v>71866</v>
      </c>
      <c r="BH51" s="284"/>
      <c r="BI51" s="133" t="s">
        <v>35</v>
      </c>
      <c r="BJ51" s="125">
        <f t="shared" ref="BJ51:CI51" si="100">B51/B64</f>
        <v>4.0275531160829499E-2</v>
      </c>
      <c r="BK51" s="126">
        <f t="shared" si="100"/>
        <v>3.9776671193601933E-2</v>
      </c>
      <c r="BL51" s="127">
        <f t="shared" si="100"/>
        <v>4.4993462873630582E-2</v>
      </c>
      <c r="BM51" s="128">
        <f t="shared" si="100"/>
        <v>3.7517297934498491E-2</v>
      </c>
      <c r="BN51" s="125">
        <f t="shared" si="100"/>
        <v>5.0551832873472605E-2</v>
      </c>
      <c r="BO51" s="126">
        <f t="shared" si="100"/>
        <v>4.0229885057471264E-2</v>
      </c>
      <c r="BP51" s="127">
        <f t="shared" si="100"/>
        <v>6.615160156509052E-2</v>
      </c>
      <c r="BQ51" s="128">
        <f t="shared" si="100"/>
        <v>4.0043953797403657E-2</v>
      </c>
      <c r="BR51" s="125">
        <f t="shared" si="100"/>
        <v>6.3251523636962612E-2</v>
      </c>
      <c r="BS51" s="126">
        <f t="shared" si="100"/>
        <v>3.1417830290010738E-2</v>
      </c>
      <c r="BT51" s="127">
        <f t="shared" si="100"/>
        <v>5.6236418948283358E-2</v>
      </c>
      <c r="BU51" s="125">
        <f t="shared" si="100"/>
        <v>3.8643194504079006E-2</v>
      </c>
      <c r="BV51" s="129">
        <f t="shared" si="100"/>
        <v>5.8028860914952407E-2</v>
      </c>
      <c r="BW51" s="130">
        <f t="shared" si="100"/>
        <v>4.1687115678859091E-2</v>
      </c>
      <c r="BX51" s="125">
        <f t="shared" si="100"/>
        <v>5.6735399432028648E-2</v>
      </c>
      <c r="BY51" s="126">
        <f t="shared" si="100"/>
        <v>3.8627033977941538E-2</v>
      </c>
      <c r="BZ51" s="127">
        <f t="shared" si="100"/>
        <v>4.9496685489810947E-2</v>
      </c>
      <c r="CA51" s="128">
        <f t="shared" si="100"/>
        <v>5.0893905781025706E-2</v>
      </c>
      <c r="CB51" s="125">
        <f t="shared" si="100"/>
        <v>5.4523335545233358E-2</v>
      </c>
      <c r="CC51" s="126">
        <f t="shared" si="100"/>
        <v>4.2414067332331891E-2</v>
      </c>
      <c r="CD51" s="127">
        <f t="shared" si="100"/>
        <v>5.3636104667724741E-2</v>
      </c>
      <c r="CE51" s="128">
        <f t="shared" si="100"/>
        <v>5.1448602948757603E-2</v>
      </c>
      <c r="CF51" s="125">
        <f t="shared" si="100"/>
        <v>4.5120136083351053E-2</v>
      </c>
      <c r="CG51" s="126">
        <f t="shared" si="100"/>
        <v>3.8211692777990067E-2</v>
      </c>
      <c r="CH51" s="127">
        <f t="shared" si="100"/>
        <v>5.4266966423571129E-2</v>
      </c>
      <c r="CI51" s="125">
        <f t="shared" si="100"/>
        <v>4.4900550148116801E-2</v>
      </c>
      <c r="CJ51" s="131">
        <f t="shared" ref="CJ51" si="101">AB51/AB64</f>
        <v>5.1795544413718246E-2</v>
      </c>
      <c r="CK51" s="132">
        <f t="shared" ref="CK51" si="102">AC51/AC64</f>
        <v>4.2266053205464206E-2</v>
      </c>
    </row>
    <row r="52" spans="1:89" ht="14.1" thickTop="1">
      <c r="A52" s="142" t="s">
        <v>36</v>
      </c>
      <c r="B52" s="202">
        <v>1780</v>
      </c>
      <c r="C52" s="196">
        <v>2033</v>
      </c>
      <c r="D52" s="197">
        <v>978</v>
      </c>
      <c r="E52" s="198">
        <v>1225</v>
      </c>
      <c r="F52" s="195">
        <v>549</v>
      </c>
      <c r="G52" s="199">
        <v>493</v>
      </c>
      <c r="H52" s="197">
        <v>1840</v>
      </c>
      <c r="I52" s="198">
        <v>3249</v>
      </c>
      <c r="J52" s="195">
        <v>413</v>
      </c>
      <c r="K52" s="196">
        <v>378</v>
      </c>
      <c r="L52" s="197">
        <v>823</v>
      </c>
      <c r="M52" s="195">
        <v>1144</v>
      </c>
      <c r="N52" s="200">
        <v>1759</v>
      </c>
      <c r="O52" s="203">
        <v>1775</v>
      </c>
      <c r="P52" s="195">
        <v>989</v>
      </c>
      <c r="Q52" s="196">
        <v>1197</v>
      </c>
      <c r="R52" s="197">
        <v>1146</v>
      </c>
      <c r="S52" s="198">
        <v>1360</v>
      </c>
      <c r="T52" s="195">
        <v>594</v>
      </c>
      <c r="U52" s="199">
        <v>393</v>
      </c>
      <c r="V52" s="197">
        <v>1752</v>
      </c>
      <c r="W52" s="204">
        <v>1176</v>
      </c>
      <c r="X52" s="195">
        <v>1486</v>
      </c>
      <c r="Y52" s="199">
        <v>583</v>
      </c>
      <c r="Z52" s="197">
        <v>3040</v>
      </c>
      <c r="AA52" s="195">
        <v>2792</v>
      </c>
      <c r="AB52" s="168">
        <f t="shared" si="35"/>
        <v>17149</v>
      </c>
      <c r="AC52" s="169">
        <f t="shared" si="36"/>
        <v>17798</v>
      </c>
      <c r="BI52" s="142" t="s">
        <v>36</v>
      </c>
      <c r="BJ52" s="125">
        <f t="shared" ref="BJ52:CI52" si="103">B52/B64</f>
        <v>3.2351284055178932E-2</v>
      </c>
      <c r="BK52" s="126">
        <f t="shared" si="103"/>
        <v>6.1355062622604498E-2</v>
      </c>
      <c r="BL52" s="127">
        <f t="shared" si="103"/>
        <v>4.409179027095262E-2</v>
      </c>
      <c r="BM52" s="128">
        <f t="shared" si="103"/>
        <v>6.2785095587104711E-2</v>
      </c>
      <c r="BN52" s="125">
        <f t="shared" si="103"/>
        <v>5.4099329917225068E-2</v>
      </c>
      <c r="BO52" s="126">
        <f t="shared" si="103"/>
        <v>6.4393939393939392E-2</v>
      </c>
      <c r="BP52" s="127">
        <f t="shared" si="103"/>
        <v>6.1012003448504541E-2</v>
      </c>
      <c r="BQ52" s="128">
        <f t="shared" si="103"/>
        <v>8.3026678932842685E-2</v>
      </c>
      <c r="BR52" s="125">
        <f t="shared" si="103"/>
        <v>6.8028331411629062E-2</v>
      </c>
      <c r="BS52" s="126">
        <f t="shared" si="103"/>
        <v>5.0751879699248117E-2</v>
      </c>
      <c r="BT52" s="127">
        <f t="shared" si="103"/>
        <v>7.153411560191221E-2</v>
      </c>
      <c r="BU52" s="125">
        <f t="shared" si="103"/>
        <v>5.4577548781069608E-2</v>
      </c>
      <c r="BV52" s="129">
        <f t="shared" si="103"/>
        <v>6.7508443352778627E-2</v>
      </c>
      <c r="BW52" s="130">
        <f t="shared" si="103"/>
        <v>5.124281878807125E-2</v>
      </c>
      <c r="BX52" s="125">
        <f t="shared" si="103"/>
        <v>6.1056920607482405E-2</v>
      </c>
      <c r="BY52" s="126">
        <f t="shared" si="103"/>
        <v>5.9201740936742665E-2</v>
      </c>
      <c r="BZ52" s="127">
        <f t="shared" si="103"/>
        <v>5.6273017431868404E-2</v>
      </c>
      <c r="CA52" s="128">
        <f t="shared" si="103"/>
        <v>5.9158728087346124E-2</v>
      </c>
      <c r="CB52" s="125">
        <f t="shared" si="103"/>
        <v>6.569343065693431E-2</v>
      </c>
      <c r="CC52" s="126">
        <f t="shared" si="103"/>
        <v>3.4726517628346734E-2</v>
      </c>
      <c r="CD52" s="127">
        <f t="shared" si="103"/>
        <v>7.1297765840556707E-2</v>
      </c>
      <c r="CE52" s="128">
        <f t="shared" si="103"/>
        <v>4.0416537787400765E-2</v>
      </c>
      <c r="CF52" s="125">
        <f t="shared" si="103"/>
        <v>6.3193706145013823E-2</v>
      </c>
      <c r="CG52" s="126">
        <f t="shared" si="103"/>
        <v>3.7129028149280346E-2</v>
      </c>
      <c r="CH52" s="127">
        <f t="shared" si="103"/>
        <v>5.5564694485569631E-2</v>
      </c>
      <c r="CI52" s="125">
        <f t="shared" si="103"/>
        <v>5.9077443927211169E-2</v>
      </c>
      <c r="CJ52" s="131">
        <f t="shared" ref="CJ52" si="104">AB52/AB64</f>
        <v>5.5400847698550124E-2</v>
      </c>
      <c r="CK52" s="132">
        <f t="shared" ref="CK52" si="105">AC52/AC64</f>
        <v>5.758640549267794E-2</v>
      </c>
    </row>
    <row r="53" spans="1:89">
      <c r="A53" s="133" t="s">
        <v>37</v>
      </c>
      <c r="B53" s="205">
        <v>1958</v>
      </c>
      <c r="C53" s="189">
        <v>2167</v>
      </c>
      <c r="D53" s="190">
        <v>1277</v>
      </c>
      <c r="E53" s="191">
        <v>898</v>
      </c>
      <c r="F53" s="188">
        <v>730</v>
      </c>
      <c r="G53" s="192">
        <v>283</v>
      </c>
      <c r="H53" s="190">
        <v>1902</v>
      </c>
      <c r="I53" s="191">
        <v>2302</v>
      </c>
      <c r="J53" s="188">
        <v>460</v>
      </c>
      <c r="K53" s="189">
        <v>286</v>
      </c>
      <c r="L53" s="190">
        <v>1064</v>
      </c>
      <c r="M53" s="188">
        <v>883</v>
      </c>
      <c r="N53" s="193">
        <v>1885</v>
      </c>
      <c r="O53" s="206">
        <v>1760</v>
      </c>
      <c r="P53" s="188">
        <v>1028</v>
      </c>
      <c r="Q53" s="189">
        <v>889</v>
      </c>
      <c r="R53" s="190">
        <v>1220</v>
      </c>
      <c r="S53" s="191">
        <v>1491</v>
      </c>
      <c r="T53" s="188">
        <v>904</v>
      </c>
      <c r="U53" s="192">
        <v>340</v>
      </c>
      <c r="V53" s="190">
        <v>2073</v>
      </c>
      <c r="W53" s="207">
        <v>1390</v>
      </c>
      <c r="X53" s="188">
        <v>1893</v>
      </c>
      <c r="Y53" s="192">
        <v>630</v>
      </c>
      <c r="Z53" s="190">
        <v>3565</v>
      </c>
      <c r="AA53" s="188">
        <v>3751</v>
      </c>
      <c r="AB53" s="168">
        <f t="shared" si="35"/>
        <v>19959</v>
      </c>
      <c r="AC53" s="169">
        <f t="shared" si="36"/>
        <v>17070</v>
      </c>
      <c r="BI53" s="133" t="s">
        <v>37</v>
      </c>
      <c r="BJ53" s="125">
        <f t="shared" ref="BJ53:CI53" si="106">B53/B64</f>
        <v>3.5586412460696826E-2</v>
      </c>
      <c r="BK53" s="126">
        <f t="shared" si="106"/>
        <v>6.5399124792515473E-2</v>
      </c>
      <c r="BL53" s="127">
        <f t="shared" si="106"/>
        <v>5.7571795680988233E-2</v>
      </c>
      <c r="BM53" s="128">
        <f t="shared" si="106"/>
        <v>4.6025319050791859E-2</v>
      </c>
      <c r="BN53" s="125">
        <f t="shared" si="106"/>
        <v>7.1935356720536067E-2</v>
      </c>
      <c r="BO53" s="126">
        <f t="shared" si="106"/>
        <v>3.6964472309299896E-2</v>
      </c>
      <c r="BP53" s="127">
        <f t="shared" si="106"/>
        <v>6.3067842695138931E-2</v>
      </c>
      <c r="BQ53" s="128">
        <f t="shared" si="106"/>
        <v>5.8826535827455791E-2</v>
      </c>
      <c r="BR53" s="125">
        <f t="shared" si="106"/>
        <v>7.5770054356778124E-2</v>
      </c>
      <c r="BS53" s="126">
        <f t="shared" si="106"/>
        <v>3.8399570354457575E-2</v>
      </c>
      <c r="BT53" s="127">
        <f t="shared" si="106"/>
        <v>9.2481529769665366E-2</v>
      </c>
      <c r="BU53" s="125">
        <f t="shared" si="106"/>
        <v>4.2125852774199703E-2</v>
      </c>
      <c r="BV53" s="129">
        <f t="shared" si="106"/>
        <v>7.2344181762358004E-2</v>
      </c>
      <c r="BW53" s="130">
        <f t="shared" si="106"/>
        <v>5.0809780882819941E-2</v>
      </c>
      <c r="BX53" s="125">
        <f t="shared" si="106"/>
        <v>6.3464625262378074E-2</v>
      </c>
      <c r="BY53" s="126">
        <f t="shared" si="106"/>
        <v>4.3968544438399523E-2</v>
      </c>
      <c r="BZ53" s="127">
        <f t="shared" si="106"/>
        <v>5.9906702676160078E-2</v>
      </c>
      <c r="CA53" s="128">
        <f t="shared" si="106"/>
        <v>6.4857105572230192E-2</v>
      </c>
      <c r="CB53" s="125">
        <f t="shared" si="106"/>
        <v>9.9977880999778806E-2</v>
      </c>
      <c r="CC53" s="126">
        <f t="shared" si="106"/>
        <v>3.004329769373509E-2</v>
      </c>
      <c r="CD53" s="127">
        <f t="shared" si="106"/>
        <v>8.4360883896960073E-2</v>
      </c>
      <c r="CE53" s="128">
        <f t="shared" si="106"/>
        <v>4.7771247894971988E-2</v>
      </c>
      <c r="CF53" s="125">
        <f t="shared" si="106"/>
        <v>8.0501807357006169E-2</v>
      </c>
      <c r="CG53" s="126">
        <f t="shared" si="106"/>
        <v>4.0122277416889569E-2</v>
      </c>
      <c r="CH53" s="127">
        <f t="shared" si="106"/>
        <v>6.5160571000347278E-2</v>
      </c>
      <c r="CI53" s="125">
        <f t="shared" si="106"/>
        <v>7.936944561997461E-2</v>
      </c>
      <c r="CJ53" s="131">
        <f t="shared" ref="CJ53" si="107">AB53/AB64</f>
        <v>6.4478717080608899E-2</v>
      </c>
      <c r="CK53" s="132">
        <f t="shared" ref="CK53" si="108">AC53/AC64</f>
        <v>5.5230921550736736E-2</v>
      </c>
    </row>
    <row r="54" spans="1:89">
      <c r="A54" s="142" t="s">
        <v>30</v>
      </c>
      <c r="B54" s="202">
        <v>2601</v>
      </c>
      <c r="C54" s="196">
        <v>4638</v>
      </c>
      <c r="D54" s="197">
        <v>1610</v>
      </c>
      <c r="E54" s="198">
        <v>2045</v>
      </c>
      <c r="F54" s="195">
        <v>994</v>
      </c>
      <c r="G54" s="199">
        <v>602</v>
      </c>
      <c r="H54" s="197">
        <v>2272</v>
      </c>
      <c r="I54" s="198">
        <v>4129</v>
      </c>
      <c r="J54" s="195">
        <v>701</v>
      </c>
      <c r="K54" s="196">
        <v>338</v>
      </c>
      <c r="L54" s="197">
        <v>1500</v>
      </c>
      <c r="M54" s="195">
        <v>960</v>
      </c>
      <c r="N54" s="200">
        <v>2210</v>
      </c>
      <c r="O54" s="203">
        <v>1906</v>
      </c>
      <c r="P54" s="195">
        <v>1298</v>
      </c>
      <c r="Q54" s="196">
        <v>1370</v>
      </c>
      <c r="R54" s="197">
        <v>1341</v>
      </c>
      <c r="S54" s="198">
        <v>1840</v>
      </c>
      <c r="T54" s="195">
        <v>1173</v>
      </c>
      <c r="U54" s="199">
        <v>414</v>
      </c>
      <c r="V54" s="197">
        <v>2604</v>
      </c>
      <c r="W54" s="204">
        <v>1384</v>
      </c>
      <c r="X54" s="195">
        <v>2622</v>
      </c>
      <c r="Y54" s="199">
        <v>693</v>
      </c>
      <c r="Z54" s="197">
        <v>4055</v>
      </c>
      <c r="AA54" s="195">
        <v>3845</v>
      </c>
      <c r="AB54" s="168">
        <f t="shared" si="35"/>
        <v>24981</v>
      </c>
      <c r="AC54" s="169">
        <f t="shared" si="36"/>
        <v>24164</v>
      </c>
      <c r="BI54" s="142" t="s">
        <v>30</v>
      </c>
      <c r="BJ54" s="125">
        <f t="shared" ref="BJ54:CI54" si="109">B54/B64</f>
        <v>4.7272859453663149E-2</v>
      </c>
      <c r="BK54" s="126">
        <f t="shared" si="109"/>
        <v>0.13997283838841104</v>
      </c>
      <c r="BL54" s="127">
        <f t="shared" si="109"/>
        <v>7.2584644515576391E-2</v>
      </c>
      <c r="BM54" s="128">
        <f t="shared" si="109"/>
        <v>0.10481266977602378</v>
      </c>
      <c r="BN54" s="125">
        <f t="shared" si="109"/>
        <v>9.7950335041387462E-2</v>
      </c>
      <c r="BO54" s="126">
        <f t="shared" si="109"/>
        <v>7.8631138975966561E-2</v>
      </c>
      <c r="BP54" s="127">
        <f t="shared" si="109"/>
        <v>7.5336560779892564E-2</v>
      </c>
      <c r="BQ54" s="128">
        <f t="shared" si="109"/>
        <v>0.10551466830215681</v>
      </c>
      <c r="BR54" s="125">
        <f t="shared" si="109"/>
        <v>0.11546697413935102</v>
      </c>
      <c r="BS54" s="126">
        <f t="shared" si="109"/>
        <v>4.5381310418904405E-2</v>
      </c>
      <c r="BT54" s="127">
        <f t="shared" si="109"/>
        <v>0.1303780964797914</v>
      </c>
      <c r="BU54" s="125">
        <f t="shared" si="109"/>
        <v>4.5799341634464003E-2</v>
      </c>
      <c r="BV54" s="129">
        <f t="shared" si="109"/>
        <v>8.4817316548971441E-2</v>
      </c>
      <c r="BW54" s="130">
        <f t="shared" si="109"/>
        <v>5.5024683160599323E-2</v>
      </c>
      <c r="BX54" s="125">
        <f t="shared" si="109"/>
        <v>8.0133349796271139E-2</v>
      </c>
      <c r="BY54" s="126">
        <f t="shared" si="109"/>
        <v>6.7758049359513323E-2</v>
      </c>
      <c r="BZ54" s="127">
        <f t="shared" si="109"/>
        <v>6.5848269089123501E-2</v>
      </c>
      <c r="CA54" s="128">
        <f t="shared" si="109"/>
        <v>8.0038279176997698E-2</v>
      </c>
      <c r="CB54" s="125">
        <f t="shared" si="109"/>
        <v>0.12972793629727936</v>
      </c>
      <c r="CC54" s="126">
        <f t="shared" si="109"/>
        <v>3.6582133074136255E-2</v>
      </c>
      <c r="CD54" s="127">
        <f t="shared" si="109"/>
        <v>0.10596996703699182</v>
      </c>
      <c r="CE54" s="128">
        <f t="shared" si="109"/>
        <v>4.7565041069526068E-2</v>
      </c>
      <c r="CF54" s="125">
        <f t="shared" si="109"/>
        <v>0.11150329576865831</v>
      </c>
      <c r="CG54" s="126">
        <f t="shared" si="109"/>
        <v>4.4134505158578523E-2</v>
      </c>
      <c r="CH54" s="127">
        <f t="shared" si="109"/>
        <v>7.4116722414139746E-2</v>
      </c>
      <c r="CI54" s="125">
        <f t="shared" si="109"/>
        <v>8.1358442657638599E-2</v>
      </c>
      <c r="CJ54" s="131">
        <f t="shared" ref="CJ54" si="110">AB54/AB64</f>
        <v>8.0702581862352366E-2</v>
      </c>
      <c r="CK54" s="132">
        <f t="shared" ref="CK54" si="111">AC54/AC64</f>
        <v>7.8183947765202252E-2</v>
      </c>
    </row>
    <row r="55" spans="1:89">
      <c r="A55" s="133" t="s">
        <v>32</v>
      </c>
      <c r="B55" s="205">
        <v>2539</v>
      </c>
      <c r="C55" s="189">
        <v>3970</v>
      </c>
      <c r="D55" s="190">
        <v>1634</v>
      </c>
      <c r="E55" s="191">
        <v>1971</v>
      </c>
      <c r="F55" s="188">
        <v>831</v>
      </c>
      <c r="G55" s="192">
        <v>570</v>
      </c>
      <c r="H55" s="190">
        <v>2195</v>
      </c>
      <c r="I55" s="191">
        <v>3914</v>
      </c>
      <c r="J55" s="188">
        <v>613</v>
      </c>
      <c r="K55" s="189">
        <v>261</v>
      </c>
      <c r="L55" s="190">
        <v>1606</v>
      </c>
      <c r="M55" s="188">
        <v>960</v>
      </c>
      <c r="N55" s="193">
        <v>2474</v>
      </c>
      <c r="O55" s="206">
        <v>2337</v>
      </c>
      <c r="P55" s="188">
        <v>1227</v>
      </c>
      <c r="Q55" s="189">
        <v>1540</v>
      </c>
      <c r="R55" s="190">
        <v>1418</v>
      </c>
      <c r="S55" s="191">
        <v>1949</v>
      </c>
      <c r="T55" s="188">
        <v>1029</v>
      </c>
      <c r="U55" s="192">
        <v>415</v>
      </c>
      <c r="V55" s="190">
        <v>2743</v>
      </c>
      <c r="W55" s="207">
        <v>1593</v>
      </c>
      <c r="X55" s="188">
        <v>2458</v>
      </c>
      <c r="Y55" s="192">
        <v>820</v>
      </c>
      <c r="Z55" s="190">
        <v>3652</v>
      </c>
      <c r="AA55" s="188">
        <v>4460</v>
      </c>
      <c r="AB55" s="168">
        <f t="shared" si="35"/>
        <v>24419</v>
      </c>
      <c r="AC55" s="169">
        <f t="shared" si="36"/>
        <v>24760</v>
      </c>
      <c r="BI55" s="133" t="s">
        <v>32</v>
      </c>
      <c r="BJ55" s="125">
        <f t="shared" ref="BJ55:CI55" si="112">B55/B64</f>
        <v>4.6146016975336691E-2</v>
      </c>
      <c r="BK55" s="126">
        <f t="shared" si="112"/>
        <v>0.11981288667572054</v>
      </c>
      <c r="BL55" s="127">
        <f t="shared" si="112"/>
        <v>7.3666651638789951E-2</v>
      </c>
      <c r="BM55" s="128">
        <f t="shared" si="112"/>
        <v>0.10101993747117011</v>
      </c>
      <c r="BN55" s="125">
        <f t="shared" si="112"/>
        <v>8.1888056759952699E-2</v>
      </c>
      <c r="BO55" s="126">
        <f t="shared" si="112"/>
        <v>7.445141065830721E-2</v>
      </c>
      <c r="BP55" s="127">
        <f t="shared" si="112"/>
        <v>7.2783341070362759E-2</v>
      </c>
      <c r="BQ55" s="128">
        <f t="shared" si="112"/>
        <v>0.10002044362669937</v>
      </c>
      <c r="BR55" s="125">
        <f t="shared" si="112"/>
        <v>0.10097183330588042</v>
      </c>
      <c r="BS55" s="126">
        <f t="shared" si="112"/>
        <v>3.5042964554242752E-2</v>
      </c>
      <c r="BT55" s="127">
        <f t="shared" si="112"/>
        <v>0.13959148196436333</v>
      </c>
      <c r="BU55" s="125">
        <f t="shared" si="112"/>
        <v>4.5799341634464003E-2</v>
      </c>
      <c r="BV55" s="129">
        <f t="shared" si="112"/>
        <v>9.494933988332821E-2</v>
      </c>
      <c r="BW55" s="130">
        <f t="shared" si="112"/>
        <v>6.7467305638153521E-2</v>
      </c>
      <c r="BX55" s="125">
        <f t="shared" si="112"/>
        <v>7.5750092604025182E-2</v>
      </c>
      <c r="BY55" s="126">
        <f t="shared" si="112"/>
        <v>7.6165982491715717E-2</v>
      </c>
      <c r="BZ55" s="127">
        <f t="shared" si="112"/>
        <v>6.9629265897372949E-2</v>
      </c>
      <c r="CA55" s="128">
        <f t="shared" si="112"/>
        <v>8.477967723693941E-2</v>
      </c>
      <c r="CB55" s="125">
        <f t="shared" si="112"/>
        <v>0.11380225613802256</v>
      </c>
      <c r="CC55" s="126">
        <f t="shared" si="112"/>
        <v>3.6670495714411944E-2</v>
      </c>
      <c r="CD55" s="127">
        <f t="shared" si="112"/>
        <v>0.11162658202091727</v>
      </c>
      <c r="CE55" s="128">
        <f t="shared" si="112"/>
        <v>5.4747912155892357E-2</v>
      </c>
      <c r="CF55" s="125">
        <f t="shared" si="112"/>
        <v>0.10452902402721667</v>
      </c>
      <c r="CG55" s="126">
        <f t="shared" si="112"/>
        <v>5.2222646796586419E-2</v>
      </c>
      <c r="CH55" s="127">
        <f t="shared" si="112"/>
        <v>6.6750744822796151E-2</v>
      </c>
      <c r="CI55" s="125">
        <f t="shared" si="112"/>
        <v>9.4371561574269999E-2</v>
      </c>
      <c r="CJ55" s="131">
        <f t="shared" ref="CJ55" si="113">AB55/AB64</f>
        <v>7.8887007985940616E-2</v>
      </c>
      <c r="CK55" s="132">
        <f t="shared" ref="CK55" si="114">AC55/AC64</f>
        <v>8.0112338464923355E-2</v>
      </c>
    </row>
    <row r="56" spans="1:89">
      <c r="A56" s="142" t="s">
        <v>34</v>
      </c>
      <c r="B56" s="202">
        <v>2467</v>
      </c>
      <c r="C56" s="196">
        <v>4180</v>
      </c>
      <c r="D56" s="197">
        <v>1181</v>
      </c>
      <c r="E56" s="198">
        <v>1669</v>
      </c>
      <c r="F56" s="195">
        <v>537</v>
      </c>
      <c r="G56" s="199">
        <v>487</v>
      </c>
      <c r="H56" s="197">
        <v>1904</v>
      </c>
      <c r="I56" s="198">
        <v>3633</v>
      </c>
      <c r="J56" s="195">
        <v>380</v>
      </c>
      <c r="K56" s="196">
        <v>232</v>
      </c>
      <c r="L56" s="197">
        <v>1106</v>
      </c>
      <c r="M56" s="195">
        <v>788</v>
      </c>
      <c r="N56" s="200">
        <v>1867</v>
      </c>
      <c r="O56" s="203">
        <v>1928</v>
      </c>
      <c r="P56" s="195">
        <v>1056</v>
      </c>
      <c r="Q56" s="196">
        <v>1604</v>
      </c>
      <c r="R56" s="197">
        <v>1020</v>
      </c>
      <c r="S56" s="198">
        <v>1721</v>
      </c>
      <c r="T56" s="195">
        <v>769</v>
      </c>
      <c r="U56" s="199">
        <v>365</v>
      </c>
      <c r="V56" s="197">
        <v>2470</v>
      </c>
      <c r="W56" s="204">
        <v>1201</v>
      </c>
      <c r="X56" s="195">
        <v>1987</v>
      </c>
      <c r="Y56" s="199">
        <v>755</v>
      </c>
      <c r="Z56" s="197">
        <v>2965</v>
      </c>
      <c r="AA56" s="195">
        <v>4379</v>
      </c>
      <c r="AB56" s="168">
        <f t="shared" si="35"/>
        <v>19709</v>
      </c>
      <c r="AC56" s="169">
        <f t="shared" si="36"/>
        <v>22942</v>
      </c>
      <c r="BI56" s="142" t="s">
        <v>34</v>
      </c>
      <c r="BJ56" s="125">
        <f t="shared" ref="BJ56:CI56" si="115">B56/B64</f>
        <v>4.4837425710183385E-2</v>
      </c>
      <c r="BK56" s="126">
        <f t="shared" si="115"/>
        <v>0.12615059604647655</v>
      </c>
      <c r="BL56" s="127">
        <f t="shared" si="115"/>
        <v>5.3243767188133992E-2</v>
      </c>
      <c r="BM56" s="128">
        <f t="shared" si="115"/>
        <v>8.5541489416226746E-2</v>
      </c>
      <c r="BN56" s="125">
        <f t="shared" si="115"/>
        <v>5.2916830902640911E-2</v>
      </c>
      <c r="BO56" s="126">
        <f t="shared" si="115"/>
        <v>6.361024033437826E-2</v>
      </c>
      <c r="BP56" s="127">
        <f t="shared" si="115"/>
        <v>6.3134160090191654E-2</v>
      </c>
      <c r="BQ56" s="128">
        <f t="shared" si="115"/>
        <v>9.2839619748543392E-2</v>
      </c>
      <c r="BR56" s="125">
        <f t="shared" si="115"/>
        <v>6.2592653599077577E-2</v>
      </c>
      <c r="BS56" s="126">
        <f t="shared" si="115"/>
        <v>3.1149301825993556E-2</v>
      </c>
      <c r="BT56" s="127">
        <f t="shared" si="115"/>
        <v>9.6132116471099524E-2</v>
      </c>
      <c r="BU56" s="125">
        <f t="shared" si="115"/>
        <v>3.7593626258289201E-2</v>
      </c>
      <c r="BV56" s="129">
        <f t="shared" si="115"/>
        <v>7.1653361989560946E-2</v>
      </c>
      <c r="BW56" s="130">
        <f t="shared" si="115"/>
        <v>5.5659805421634574E-2</v>
      </c>
      <c r="BX56" s="125">
        <f t="shared" si="115"/>
        <v>6.5193233732559572E-2</v>
      </c>
      <c r="BY56" s="126">
        <f t="shared" si="115"/>
        <v>7.9331322023838968E-2</v>
      </c>
      <c r="BZ56" s="127">
        <f t="shared" si="115"/>
        <v>5.0085931745642034E-2</v>
      </c>
      <c r="CA56" s="128">
        <f t="shared" si="115"/>
        <v>7.4861890469354903E-2</v>
      </c>
      <c r="CB56" s="125">
        <f t="shared" si="115"/>
        <v>8.5047555850475562E-2</v>
      </c>
      <c r="CC56" s="126">
        <f t="shared" si="115"/>
        <v>3.2252363700627375E-2</v>
      </c>
      <c r="CD56" s="127">
        <f t="shared" si="115"/>
        <v>0.10051682741220039</v>
      </c>
      <c r="CE56" s="128">
        <f t="shared" si="115"/>
        <v>4.127573289342544E-2</v>
      </c>
      <c r="CF56" s="125">
        <f t="shared" si="115"/>
        <v>8.449925579417393E-2</v>
      </c>
      <c r="CG56" s="126">
        <f t="shared" si="115"/>
        <v>4.80830467456375E-2</v>
      </c>
      <c r="CH56" s="127">
        <f t="shared" si="115"/>
        <v>5.4193854983458536E-2</v>
      </c>
      <c r="CI56" s="125">
        <f t="shared" si="115"/>
        <v>9.265763859500635E-2</v>
      </c>
      <c r="CJ56" s="131">
        <f t="shared" ref="CJ56" si="116">AB56/AB64</f>
        <v>6.367107745587057E-2</v>
      </c>
      <c r="CK56" s="132">
        <f t="shared" ref="CK56" si="117">AC56/AC64</f>
        <v>7.4230099719800949E-2</v>
      </c>
    </row>
    <row r="57" spans="1:89">
      <c r="A57" s="133" t="s">
        <v>38</v>
      </c>
      <c r="B57" s="205">
        <v>2035</v>
      </c>
      <c r="C57" s="189">
        <v>2262</v>
      </c>
      <c r="D57" s="190">
        <v>734</v>
      </c>
      <c r="E57" s="191">
        <v>1196</v>
      </c>
      <c r="F57" s="188">
        <v>352</v>
      </c>
      <c r="G57" s="192">
        <v>383</v>
      </c>
      <c r="H57" s="190">
        <v>1436</v>
      </c>
      <c r="I57" s="191">
        <v>2823</v>
      </c>
      <c r="J57" s="188">
        <v>231</v>
      </c>
      <c r="K57" s="189">
        <v>198</v>
      </c>
      <c r="L57" s="190">
        <v>720</v>
      </c>
      <c r="M57" s="188">
        <v>716</v>
      </c>
      <c r="N57" s="193">
        <v>1388</v>
      </c>
      <c r="O57" s="206">
        <v>1679</v>
      </c>
      <c r="P57" s="188">
        <v>834</v>
      </c>
      <c r="Q57" s="189">
        <v>1383</v>
      </c>
      <c r="R57" s="190">
        <v>920</v>
      </c>
      <c r="S57" s="191">
        <v>1331</v>
      </c>
      <c r="T57" s="188">
        <v>604</v>
      </c>
      <c r="U57" s="192">
        <v>366</v>
      </c>
      <c r="V57" s="190">
        <v>2279</v>
      </c>
      <c r="W57" s="207">
        <v>1393</v>
      </c>
      <c r="X57" s="188">
        <v>1471</v>
      </c>
      <c r="Y57" s="192">
        <v>887</v>
      </c>
      <c r="Z57" s="190">
        <v>2373</v>
      </c>
      <c r="AA57" s="188">
        <v>3236</v>
      </c>
      <c r="AB57" s="168">
        <f t="shared" si="35"/>
        <v>15377</v>
      </c>
      <c r="AC57" s="169">
        <f t="shared" si="36"/>
        <v>17853</v>
      </c>
      <c r="BI57" s="133" t="s">
        <v>38</v>
      </c>
      <c r="BJ57" s="125">
        <f t="shared" ref="BJ57:CI57" si="118">B57/B64</f>
        <v>3.6985878119263557E-2</v>
      </c>
      <c r="BK57" s="126">
        <f t="shared" si="118"/>
        <v>6.8266183793571758E-2</v>
      </c>
      <c r="BL57" s="127">
        <f t="shared" si="118"/>
        <v>3.3091384518281412E-2</v>
      </c>
      <c r="BM57" s="128">
        <f t="shared" si="118"/>
        <v>6.1298754548716111E-2</v>
      </c>
      <c r="BN57" s="125">
        <f t="shared" si="118"/>
        <v>3.4686637761135196E-2</v>
      </c>
      <c r="BO57" s="126">
        <f t="shared" si="118"/>
        <v>5.0026123301985373E-2</v>
      </c>
      <c r="BP57" s="127">
        <f t="shared" si="118"/>
        <v>4.7615889647854633E-2</v>
      </c>
      <c r="BQ57" s="128">
        <f t="shared" si="118"/>
        <v>7.2140447715424716E-2</v>
      </c>
      <c r="BR57" s="125">
        <f t="shared" si="118"/>
        <v>3.8049744687860321E-2</v>
      </c>
      <c r="BS57" s="126">
        <f t="shared" si="118"/>
        <v>2.6584317937701395E-2</v>
      </c>
      <c r="BT57" s="127">
        <f t="shared" si="118"/>
        <v>6.2581486310299875E-2</v>
      </c>
      <c r="BU57" s="125">
        <f t="shared" si="118"/>
        <v>3.4158675635704405E-2</v>
      </c>
      <c r="BV57" s="129">
        <f t="shared" si="118"/>
        <v>5.3269880257906049E-2</v>
      </c>
      <c r="BW57" s="130">
        <f t="shared" si="118"/>
        <v>4.8471376194462887E-2</v>
      </c>
      <c r="BX57" s="125">
        <f t="shared" si="118"/>
        <v>5.1487838004691935E-2</v>
      </c>
      <c r="BY57" s="126">
        <f t="shared" si="118"/>
        <v>6.8401008951975859E-2</v>
      </c>
      <c r="BZ57" s="127">
        <f t="shared" si="118"/>
        <v>4.5175546280383012E-2</v>
      </c>
      <c r="CA57" s="128">
        <f t="shared" si="118"/>
        <v>5.7897255209013003E-2</v>
      </c>
      <c r="CB57" s="125">
        <f t="shared" si="118"/>
        <v>6.6799380667993805E-2</v>
      </c>
      <c r="CC57" s="126">
        <f t="shared" si="118"/>
        <v>3.2340726340903063E-2</v>
      </c>
      <c r="CD57" s="127">
        <f t="shared" si="118"/>
        <v>9.2744068693281237E-2</v>
      </c>
      <c r="CE57" s="128">
        <f t="shared" si="118"/>
        <v>4.7874351307694948E-2</v>
      </c>
      <c r="CF57" s="125">
        <f t="shared" si="118"/>
        <v>6.2555815436955139E-2</v>
      </c>
      <c r="CG57" s="126">
        <f t="shared" si="118"/>
        <v>5.6489619156795311E-2</v>
      </c>
      <c r="CH57" s="127">
        <f t="shared" si="118"/>
        <v>4.3373361846794981E-2</v>
      </c>
      <c r="CI57" s="125">
        <f t="shared" si="118"/>
        <v>6.8472280998730428E-2</v>
      </c>
      <c r="CJ57" s="131">
        <f t="shared" ref="CJ57" si="119">AB57/AB64</f>
        <v>4.9676298038404877E-2</v>
      </c>
      <c r="CK57" s="132">
        <f t="shared" ref="CK57" si="120">AC57/AC64</f>
        <v>5.7764361010269653E-2</v>
      </c>
    </row>
    <row r="58" spans="1:89">
      <c r="A58" s="142" t="s">
        <v>39</v>
      </c>
      <c r="B58" s="202">
        <v>357</v>
      </c>
      <c r="C58" s="196">
        <v>2022</v>
      </c>
      <c r="D58" s="197">
        <v>135</v>
      </c>
      <c r="E58" s="198">
        <v>1104</v>
      </c>
      <c r="F58" s="195">
        <v>78</v>
      </c>
      <c r="G58" s="199">
        <v>366</v>
      </c>
      <c r="H58" s="197">
        <v>421</v>
      </c>
      <c r="I58" s="198">
        <v>2057</v>
      </c>
      <c r="J58" s="195">
        <v>130</v>
      </c>
      <c r="K58" s="196">
        <v>139</v>
      </c>
      <c r="L58" s="197">
        <v>375</v>
      </c>
      <c r="M58" s="195">
        <v>414</v>
      </c>
      <c r="N58" s="200">
        <v>820</v>
      </c>
      <c r="O58" s="203">
        <v>1125</v>
      </c>
      <c r="P58" s="195">
        <v>540</v>
      </c>
      <c r="Q58" s="196">
        <v>801</v>
      </c>
      <c r="R58" s="197">
        <v>649</v>
      </c>
      <c r="S58" s="198">
        <v>824</v>
      </c>
      <c r="T58" s="195">
        <v>424</v>
      </c>
      <c r="U58" s="199">
        <v>220</v>
      </c>
      <c r="V58" s="197">
        <v>2040</v>
      </c>
      <c r="W58" s="204">
        <v>777</v>
      </c>
      <c r="X58" s="195">
        <v>866</v>
      </c>
      <c r="Y58" s="199">
        <v>579</v>
      </c>
      <c r="Z58" s="197">
        <v>1430</v>
      </c>
      <c r="AA58" s="195">
        <v>2359</v>
      </c>
      <c r="AB58" s="168">
        <f t="shared" si="35"/>
        <v>8265</v>
      </c>
      <c r="AC58" s="169">
        <f t="shared" si="36"/>
        <v>12787</v>
      </c>
      <c r="BI58" s="142" t="s">
        <v>39</v>
      </c>
      <c r="BJ58" s="125">
        <f t="shared" ref="BJ58:CI58" si="121">B58/B64</f>
        <v>6.4884316897184709E-3</v>
      </c>
      <c r="BK58" s="126">
        <f t="shared" si="121"/>
        <v>6.1023087369850612E-2</v>
      </c>
      <c r="BL58" s="127">
        <f t="shared" si="121"/>
        <v>6.0862900680762819E-3</v>
      </c>
      <c r="BM58" s="128">
        <f t="shared" si="121"/>
        <v>5.6583465737276406E-2</v>
      </c>
      <c r="BN58" s="125">
        <f t="shared" si="121"/>
        <v>7.6862435947970039E-3</v>
      </c>
      <c r="BO58" s="126">
        <f t="shared" si="121"/>
        <v>4.780564263322884E-2</v>
      </c>
      <c r="BP58" s="127">
        <f t="shared" si="121"/>
        <v>1.395981165859805E-2</v>
      </c>
      <c r="BQ58" s="128">
        <f t="shared" si="121"/>
        <v>5.2565675150771748E-2</v>
      </c>
      <c r="BR58" s="125">
        <f t="shared" si="121"/>
        <v>2.1413276231263382E-2</v>
      </c>
      <c r="BS58" s="126">
        <f t="shared" si="121"/>
        <v>1.8662728249194415E-2</v>
      </c>
      <c r="BT58" s="127">
        <f t="shared" si="121"/>
        <v>3.259452411994785E-2</v>
      </c>
      <c r="BU58" s="125">
        <f t="shared" si="121"/>
        <v>1.9750966079862601E-2</v>
      </c>
      <c r="BV58" s="129">
        <f t="shared" si="121"/>
        <v>3.1470678538532394E-2</v>
      </c>
      <c r="BW58" s="130">
        <f t="shared" si="121"/>
        <v>3.2477842893847975E-2</v>
      </c>
      <c r="BX58" s="125">
        <f t="shared" si="121"/>
        <v>3.333744906778615E-2</v>
      </c>
      <c r="BY58" s="126">
        <f t="shared" si="121"/>
        <v>3.9616202581730056E-2</v>
      </c>
      <c r="BZ58" s="127">
        <f t="shared" si="121"/>
        <v>3.186840166953106E-2</v>
      </c>
      <c r="CA58" s="128">
        <f t="shared" si="121"/>
        <v>3.5843229370568531E-2</v>
      </c>
      <c r="CB58" s="125">
        <f t="shared" si="121"/>
        <v>4.6892280468922805E-2</v>
      </c>
      <c r="CC58" s="126">
        <f t="shared" si="121"/>
        <v>1.9439780860652116E-2</v>
      </c>
      <c r="CD58" s="127">
        <f t="shared" si="121"/>
        <v>8.3017946526675615E-2</v>
      </c>
      <c r="CE58" s="128">
        <f t="shared" si="121"/>
        <v>2.6703783895246934E-2</v>
      </c>
      <c r="CF58" s="125">
        <f t="shared" si="121"/>
        <v>3.6827556878588137E-2</v>
      </c>
      <c r="CG58" s="126">
        <f t="shared" si="121"/>
        <v>3.6874283530760416E-2</v>
      </c>
      <c r="CH58" s="127">
        <f t="shared" si="121"/>
        <v>2.6137339840251503E-2</v>
      </c>
      <c r="CI58" s="125">
        <f t="shared" si="121"/>
        <v>4.9915361828184512E-2</v>
      </c>
      <c r="CJ58" s="131">
        <f t="shared" ref="CJ58" si="122">AB58/AB64</f>
        <v>2.6700565993849016E-2</v>
      </c>
      <c r="CK58" s="132">
        <f t="shared" ref="CK58" si="123">AC58/AC64</f>
        <v>4.1373040062640344E-2</v>
      </c>
    </row>
    <row r="59" spans="1:89">
      <c r="A59" s="133" t="s">
        <v>40</v>
      </c>
      <c r="B59" s="205">
        <v>0</v>
      </c>
      <c r="C59" s="189">
        <v>1231</v>
      </c>
      <c r="D59" s="190">
        <v>4</v>
      </c>
      <c r="E59" s="191">
        <v>584</v>
      </c>
      <c r="F59" s="188">
        <v>4</v>
      </c>
      <c r="G59" s="192">
        <v>137</v>
      </c>
      <c r="H59" s="190">
        <v>17</v>
      </c>
      <c r="I59" s="191">
        <v>687</v>
      </c>
      <c r="J59" s="188">
        <v>14</v>
      </c>
      <c r="K59" s="189">
        <v>69</v>
      </c>
      <c r="L59" s="190">
        <v>52</v>
      </c>
      <c r="M59" s="188">
        <v>76</v>
      </c>
      <c r="N59" s="193">
        <v>106</v>
      </c>
      <c r="O59" s="206">
        <v>187</v>
      </c>
      <c r="P59" s="188">
        <v>90</v>
      </c>
      <c r="Q59" s="189">
        <v>134</v>
      </c>
      <c r="R59" s="190">
        <v>74</v>
      </c>
      <c r="S59" s="191">
        <v>45</v>
      </c>
      <c r="T59" s="188">
        <v>43</v>
      </c>
      <c r="U59" s="192">
        <v>11</v>
      </c>
      <c r="V59" s="190">
        <v>37</v>
      </c>
      <c r="W59" s="207">
        <v>38</v>
      </c>
      <c r="X59" s="188">
        <v>59</v>
      </c>
      <c r="Y59" s="192">
        <v>15</v>
      </c>
      <c r="Z59" s="190">
        <v>0</v>
      </c>
      <c r="AA59" s="188">
        <v>9</v>
      </c>
      <c r="AB59" s="168">
        <f t="shared" si="35"/>
        <v>500</v>
      </c>
      <c r="AC59" s="169">
        <f t="shared" si="36"/>
        <v>3223</v>
      </c>
      <c r="BI59" s="133" t="s">
        <v>40</v>
      </c>
      <c r="BJ59" s="125">
        <f t="shared" ref="BJ59:CI59" si="124">B59/B64</f>
        <v>0</v>
      </c>
      <c r="BK59" s="126">
        <f t="shared" si="124"/>
        <v>3.7151048740003016E-2</v>
      </c>
      <c r="BL59" s="127">
        <f t="shared" si="124"/>
        <v>1.8033452053559354E-4</v>
      </c>
      <c r="BM59" s="128">
        <f t="shared" si="124"/>
        <v>2.9931833324791143E-2</v>
      </c>
      <c r="BN59" s="125">
        <f t="shared" si="124"/>
        <v>3.9416633819471815E-4</v>
      </c>
      <c r="BO59" s="126">
        <f t="shared" si="124"/>
        <v>1.7894461859979102E-2</v>
      </c>
      <c r="BP59" s="127">
        <f t="shared" si="124"/>
        <v>5.6369785794813977E-4</v>
      </c>
      <c r="BQ59" s="128">
        <f t="shared" si="124"/>
        <v>1.7555964428089543E-2</v>
      </c>
      <c r="BR59" s="125">
        <f t="shared" si="124"/>
        <v>2.3060451325975953E-3</v>
      </c>
      <c r="BS59" s="126">
        <f t="shared" si="124"/>
        <v>9.2642320085929101E-3</v>
      </c>
      <c r="BT59" s="127">
        <f t="shared" si="124"/>
        <v>4.5197740112994352E-3</v>
      </c>
      <c r="BU59" s="125">
        <f t="shared" si="124"/>
        <v>3.6257812127284002E-3</v>
      </c>
      <c r="BV59" s="129">
        <f t="shared" si="124"/>
        <v>4.0681608842493095E-3</v>
      </c>
      <c r="BW59" s="130">
        <f t="shared" si="124"/>
        <v>5.398539218799619E-3</v>
      </c>
      <c r="BX59" s="125">
        <f t="shared" si="124"/>
        <v>5.5562415112976908E-3</v>
      </c>
      <c r="BY59" s="126">
        <f t="shared" si="124"/>
        <v>6.6274296453830558E-3</v>
      </c>
      <c r="BZ59" s="127">
        <f t="shared" si="124"/>
        <v>3.6336852442916769E-3</v>
      </c>
      <c r="CA59" s="128">
        <f t="shared" si="124"/>
        <v>1.9574579146548351E-3</v>
      </c>
      <c r="CB59" s="125">
        <f t="shared" si="124"/>
        <v>4.7555850475558504E-3</v>
      </c>
      <c r="CC59" s="126">
        <f t="shared" si="124"/>
        <v>9.7198904303260583E-4</v>
      </c>
      <c r="CD59" s="127">
        <f t="shared" si="124"/>
        <v>1.5057176575916657E-3</v>
      </c>
      <c r="CE59" s="128">
        <f t="shared" si="124"/>
        <v>1.3059765611575075E-3</v>
      </c>
      <c r="CF59" s="125">
        <f t="shared" si="124"/>
        <v>2.5090367850308312E-3</v>
      </c>
      <c r="CG59" s="126">
        <f t="shared" si="124"/>
        <v>9.5529231944975165E-4</v>
      </c>
      <c r="CH59" s="127">
        <f t="shared" si="124"/>
        <v>0</v>
      </c>
      <c r="CI59" s="125">
        <f t="shared" si="124"/>
        <v>1.9043588658484975E-4</v>
      </c>
      <c r="CJ59" s="131">
        <f t="shared" ref="CJ59" si="125">AB59/AB64</f>
        <v>1.6152792494766495E-3</v>
      </c>
      <c r="CK59" s="132">
        <f t="shared" ref="CK59" si="126">AC59/AC64</f>
        <v>1.0428193330874311E-2</v>
      </c>
    </row>
    <row r="60" spans="1:89">
      <c r="A60" s="142" t="s">
        <v>41</v>
      </c>
      <c r="B60" s="202">
        <v>0</v>
      </c>
      <c r="C60" s="196">
        <v>0</v>
      </c>
      <c r="D60" s="197">
        <v>0</v>
      </c>
      <c r="E60" s="198">
        <v>0</v>
      </c>
      <c r="F60" s="195">
        <v>0</v>
      </c>
      <c r="G60" s="199">
        <v>0</v>
      </c>
      <c r="H60" s="197">
        <v>0</v>
      </c>
      <c r="I60" s="198">
        <v>0</v>
      </c>
      <c r="J60" s="195">
        <v>0</v>
      </c>
      <c r="K60" s="199">
        <v>0</v>
      </c>
      <c r="L60" s="197">
        <v>0</v>
      </c>
      <c r="M60" s="195">
        <v>0</v>
      </c>
      <c r="N60" s="200">
        <v>0</v>
      </c>
      <c r="O60" s="203">
        <v>0</v>
      </c>
      <c r="P60" s="195">
        <v>0</v>
      </c>
      <c r="Q60" s="199">
        <v>0</v>
      </c>
      <c r="R60" s="197">
        <v>0</v>
      </c>
      <c r="S60" s="198">
        <v>0</v>
      </c>
      <c r="T60" s="195">
        <v>0</v>
      </c>
      <c r="U60" s="199">
        <v>0</v>
      </c>
      <c r="V60" s="197">
        <v>0</v>
      </c>
      <c r="W60" s="198">
        <v>0</v>
      </c>
      <c r="X60" s="195">
        <v>0</v>
      </c>
      <c r="Y60" s="199">
        <v>0</v>
      </c>
      <c r="Z60" s="197">
        <v>0</v>
      </c>
      <c r="AA60" s="195">
        <v>0</v>
      </c>
      <c r="AB60" s="168">
        <f t="shared" si="35"/>
        <v>0</v>
      </c>
      <c r="AC60" s="169">
        <f t="shared" si="36"/>
        <v>0</v>
      </c>
      <c r="BI60" s="142" t="s">
        <v>41</v>
      </c>
      <c r="BJ60" s="125">
        <f t="shared" ref="BJ60:CI60" si="127">B60/B64</f>
        <v>0</v>
      </c>
      <c r="BK60" s="126">
        <f t="shared" si="127"/>
        <v>0</v>
      </c>
      <c r="BL60" s="127">
        <f t="shared" si="127"/>
        <v>0</v>
      </c>
      <c r="BM60" s="128">
        <f t="shared" si="127"/>
        <v>0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0</v>
      </c>
    </row>
    <row r="61" spans="1:89">
      <c r="A61" s="133" t="s">
        <v>42</v>
      </c>
      <c r="B61" s="57"/>
      <c r="C61" s="58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141"/>
      <c r="AB61" s="168"/>
      <c r="AC61" s="169">
        <f t="shared" si="36"/>
        <v>0</v>
      </c>
      <c r="BI61" s="133" t="s">
        <v>42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43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/>
      <c r="AC62" s="169"/>
      <c r="BI62" s="142" t="s">
        <v>43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4.1" thickBot="1">
      <c r="A63" s="133" t="s">
        <v>44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/>
      <c r="AC63" s="169"/>
      <c r="BI63" s="133" t="s">
        <v>44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5" thickTop="1" thickBot="1">
      <c r="A64" s="290" t="s">
        <v>26</v>
      </c>
      <c r="B64" s="17">
        <f t="shared" ref="B64:AA64" si="187">SUM(B41:B63)</f>
        <v>55021</v>
      </c>
      <c r="C64" s="18">
        <f t="shared" si="187"/>
        <v>33135</v>
      </c>
      <c r="D64" s="17">
        <f t="shared" si="187"/>
        <v>22181</v>
      </c>
      <c r="E64" s="18">
        <f t="shared" si="187"/>
        <v>19511</v>
      </c>
      <c r="F64" s="17">
        <f t="shared" si="187"/>
        <v>10148</v>
      </c>
      <c r="G64" s="18">
        <f t="shared" si="187"/>
        <v>7656</v>
      </c>
      <c r="H64" s="17">
        <f t="shared" si="187"/>
        <v>30158</v>
      </c>
      <c r="I64" s="18">
        <f t="shared" si="187"/>
        <v>39132</v>
      </c>
      <c r="J64" s="17">
        <f t="shared" si="187"/>
        <v>6071</v>
      </c>
      <c r="K64" s="18">
        <f t="shared" si="187"/>
        <v>7448</v>
      </c>
      <c r="L64" s="17">
        <f t="shared" si="187"/>
        <v>11505</v>
      </c>
      <c r="M64" s="18">
        <f t="shared" si="187"/>
        <v>20961</v>
      </c>
      <c r="N64" s="17">
        <f t="shared" si="187"/>
        <v>26056</v>
      </c>
      <c r="O64" s="18">
        <f t="shared" si="187"/>
        <v>34639</v>
      </c>
      <c r="P64" s="17">
        <f t="shared" si="187"/>
        <v>16198</v>
      </c>
      <c r="Q64" s="18">
        <f t="shared" si="187"/>
        <v>20219</v>
      </c>
      <c r="R64" s="17">
        <f t="shared" si="187"/>
        <v>20365</v>
      </c>
      <c r="S64" s="18">
        <f t="shared" si="187"/>
        <v>22989</v>
      </c>
      <c r="T64" s="17">
        <f t="shared" si="187"/>
        <v>9042</v>
      </c>
      <c r="U64" s="18">
        <f t="shared" si="187"/>
        <v>11317</v>
      </c>
      <c r="V64" s="17">
        <f t="shared" si="187"/>
        <v>24573</v>
      </c>
      <c r="W64" s="18">
        <f t="shared" si="187"/>
        <v>29097</v>
      </c>
      <c r="X64" s="17">
        <f t="shared" si="187"/>
        <v>23515</v>
      </c>
      <c r="Y64" s="18">
        <f t="shared" si="187"/>
        <v>15702</v>
      </c>
      <c r="Z64" s="17">
        <f t="shared" si="187"/>
        <v>54711</v>
      </c>
      <c r="AA64" s="18">
        <f t="shared" si="187"/>
        <v>47260</v>
      </c>
      <c r="AB64" s="170">
        <f t="shared" ref="AB64:AC64" si="188">SUM(AB40:AB63)</f>
        <v>309544</v>
      </c>
      <c r="AC64" s="171">
        <f t="shared" si="188"/>
        <v>309066</v>
      </c>
      <c r="BI64" s="290" t="s">
        <v>26</v>
      </c>
      <c r="BJ64" s="151">
        <f>SUM(BJ40:BJ63)</f>
        <v>0.99999999999999989</v>
      </c>
      <c r="BK64" s="152">
        <f t="shared" ref="BK64:CK64" si="189">SUM(BK40:BK63)</f>
        <v>1.0000000000000002</v>
      </c>
      <c r="BL64" s="151">
        <f t="shared" si="189"/>
        <v>1</v>
      </c>
      <c r="BM64" s="152">
        <f t="shared" si="189"/>
        <v>1</v>
      </c>
      <c r="BN64" s="151">
        <f t="shared" si="189"/>
        <v>1</v>
      </c>
      <c r="BO64" s="152">
        <f t="shared" si="189"/>
        <v>1</v>
      </c>
      <c r="BP64" s="151">
        <f t="shared" si="189"/>
        <v>1</v>
      </c>
      <c r="BQ64" s="152">
        <f t="shared" si="189"/>
        <v>1</v>
      </c>
      <c r="BR64" s="151">
        <f t="shared" si="189"/>
        <v>1.0000000000000002</v>
      </c>
      <c r="BS64" s="152">
        <f t="shared" si="189"/>
        <v>1</v>
      </c>
      <c r="BT64" s="151">
        <f t="shared" si="189"/>
        <v>1</v>
      </c>
      <c r="BU64" s="152">
        <f t="shared" si="189"/>
        <v>0.99999999999999989</v>
      </c>
      <c r="BV64" s="151">
        <f t="shared" si="189"/>
        <v>0.99999999999999989</v>
      </c>
      <c r="BW64" s="152">
        <f t="shared" si="189"/>
        <v>1</v>
      </c>
      <c r="BX64" s="151">
        <f t="shared" si="189"/>
        <v>1</v>
      </c>
      <c r="BY64" s="152">
        <f t="shared" si="189"/>
        <v>1</v>
      </c>
      <c r="BZ64" s="151">
        <f t="shared" si="189"/>
        <v>0.99999999999999978</v>
      </c>
      <c r="CA64" s="152">
        <f t="shared" si="189"/>
        <v>0.99999999999999989</v>
      </c>
      <c r="CB64" s="151">
        <f t="shared" si="189"/>
        <v>0.99999999999999989</v>
      </c>
      <c r="CC64" s="152">
        <f t="shared" si="189"/>
        <v>1</v>
      </c>
      <c r="CD64" s="151">
        <f t="shared" si="189"/>
        <v>0.99999999999999989</v>
      </c>
      <c r="CE64" s="152">
        <f t="shared" si="189"/>
        <v>1</v>
      </c>
      <c r="CF64" s="151">
        <f t="shared" si="189"/>
        <v>1</v>
      </c>
      <c r="CG64" s="152">
        <f t="shared" si="189"/>
        <v>1</v>
      </c>
      <c r="CH64" s="151">
        <f t="shared" si="189"/>
        <v>0.99999999999999989</v>
      </c>
      <c r="CI64" s="152">
        <f t="shared" si="189"/>
        <v>0.99999999999999989</v>
      </c>
      <c r="CJ64" s="151">
        <f t="shared" si="189"/>
        <v>1</v>
      </c>
      <c r="CK64" s="152">
        <f t="shared" si="189"/>
        <v>0.99999999999999978</v>
      </c>
    </row>
    <row r="65" spans="1:89" ht="14.1" thickTop="1">
      <c r="A65" s="186"/>
    </row>
    <row r="67" spans="1:89">
      <c r="A67" s="301">
        <f>+A36+1</f>
        <v>43588</v>
      </c>
      <c r="B67" s="301"/>
      <c r="C67" s="301"/>
      <c r="D67" s="301"/>
      <c r="BI67" s="298">
        <f>+BI36+1</f>
        <v>43588</v>
      </c>
      <c r="BJ67" s="298"/>
      <c r="BK67" s="298"/>
      <c r="BL67" s="298"/>
    </row>
    <row r="68" spans="1:89" ht="14.1" thickBot="1">
      <c r="AE68" t="s">
        <v>1</v>
      </c>
    </row>
    <row r="69" spans="1:89" ht="15" thickTop="1" thickBot="1">
      <c r="A69" s="296" t="s">
        <v>2</v>
      </c>
      <c r="B69" s="292" t="s">
        <v>3</v>
      </c>
      <c r="C69" s="293"/>
      <c r="D69" s="292" t="s">
        <v>4</v>
      </c>
      <c r="E69" s="293"/>
      <c r="F69" s="292" t="s">
        <v>5</v>
      </c>
      <c r="G69" s="293"/>
      <c r="H69" s="292" t="s">
        <v>6</v>
      </c>
      <c r="I69" s="293"/>
      <c r="J69" s="292" t="s">
        <v>7</v>
      </c>
      <c r="K69" s="293"/>
      <c r="L69" s="292" t="s">
        <v>8</v>
      </c>
      <c r="M69" s="293"/>
      <c r="N69" s="292" t="s">
        <v>9</v>
      </c>
      <c r="O69" s="293"/>
      <c r="P69" s="292" t="s">
        <v>10</v>
      </c>
      <c r="Q69" s="293"/>
      <c r="R69" s="292" t="s">
        <v>11</v>
      </c>
      <c r="S69" s="293"/>
      <c r="T69" s="292" t="s">
        <v>12</v>
      </c>
      <c r="U69" s="293"/>
      <c r="V69" s="292" t="s">
        <v>13</v>
      </c>
      <c r="W69" s="293"/>
      <c r="X69" s="292" t="s">
        <v>14</v>
      </c>
      <c r="Y69" s="293"/>
      <c r="Z69" s="294" t="s">
        <v>15</v>
      </c>
      <c r="AA69" s="295"/>
      <c r="AB69" s="299" t="s">
        <v>16</v>
      </c>
      <c r="AC69" s="300"/>
      <c r="AE69" s="309" t="s">
        <v>2</v>
      </c>
      <c r="AF69" s="303" t="s">
        <v>3</v>
      </c>
      <c r="AG69" s="304"/>
      <c r="AH69" s="303" t="s">
        <v>4</v>
      </c>
      <c r="AI69" s="304"/>
      <c r="AJ69" s="303" t="s">
        <v>5</v>
      </c>
      <c r="AK69" s="304"/>
      <c r="AL69" s="303" t="s">
        <v>6</v>
      </c>
      <c r="AM69" s="304"/>
      <c r="AN69" s="303" t="s">
        <v>7</v>
      </c>
      <c r="AO69" s="304"/>
      <c r="AP69" s="303" t="s">
        <v>8</v>
      </c>
      <c r="AQ69" s="304"/>
      <c r="AR69" s="303" t="s">
        <v>9</v>
      </c>
      <c r="AS69" s="304"/>
      <c r="AT69" s="303" t="s">
        <v>10</v>
      </c>
      <c r="AU69" s="304"/>
      <c r="AV69" s="303" t="s">
        <v>11</v>
      </c>
      <c r="AW69" s="304"/>
      <c r="AX69" s="303" t="s">
        <v>12</v>
      </c>
      <c r="AY69" s="304"/>
      <c r="AZ69" s="303" t="s">
        <v>13</v>
      </c>
      <c r="BA69" s="304"/>
      <c r="BB69" s="303" t="s">
        <v>14</v>
      </c>
      <c r="BC69" s="304"/>
      <c r="BD69" s="305" t="s">
        <v>15</v>
      </c>
      <c r="BE69" s="306"/>
      <c r="BF69" s="307" t="s">
        <v>16</v>
      </c>
      <c r="BG69" s="308"/>
      <c r="BH69" s="281"/>
      <c r="BI69" s="296" t="s">
        <v>2</v>
      </c>
      <c r="BJ69" s="292" t="s">
        <v>3</v>
      </c>
      <c r="BK69" s="293"/>
      <c r="BL69" s="292" t="s">
        <v>4</v>
      </c>
      <c r="BM69" s="293"/>
      <c r="BN69" s="292" t="s">
        <v>5</v>
      </c>
      <c r="BO69" s="293"/>
      <c r="BP69" s="292" t="s">
        <v>6</v>
      </c>
      <c r="BQ69" s="293"/>
      <c r="BR69" s="292" t="s">
        <v>7</v>
      </c>
      <c r="BS69" s="293"/>
      <c r="BT69" s="292" t="s">
        <v>8</v>
      </c>
      <c r="BU69" s="293"/>
      <c r="BV69" s="292" t="s">
        <v>9</v>
      </c>
      <c r="BW69" s="293"/>
      <c r="BX69" s="292" t="s">
        <v>10</v>
      </c>
      <c r="BY69" s="293"/>
      <c r="BZ69" s="292" t="s">
        <v>11</v>
      </c>
      <c r="CA69" s="293"/>
      <c r="CB69" s="292" t="s">
        <v>12</v>
      </c>
      <c r="CC69" s="293"/>
      <c r="CD69" s="292" t="s">
        <v>13</v>
      </c>
      <c r="CE69" s="293"/>
      <c r="CF69" s="292" t="s">
        <v>14</v>
      </c>
      <c r="CG69" s="293"/>
      <c r="CH69" s="294" t="s">
        <v>15</v>
      </c>
      <c r="CI69" s="295"/>
      <c r="CJ69" s="292" t="s">
        <v>16</v>
      </c>
      <c r="CK69" s="293"/>
    </row>
    <row r="70" spans="1:89" ht="15" thickTop="1" thickBot="1">
      <c r="A70" s="297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5" t="s">
        <v>17</v>
      </c>
      <c r="AA70" s="118" t="s">
        <v>18</v>
      </c>
      <c r="AB70" s="172" t="s">
        <v>17</v>
      </c>
      <c r="AC70" s="173" t="s">
        <v>18</v>
      </c>
      <c r="AE70" s="310"/>
      <c r="AF70" s="242" t="s">
        <v>17</v>
      </c>
      <c r="AG70" s="243" t="s">
        <v>18</v>
      </c>
      <c r="AH70" s="244" t="s">
        <v>17</v>
      </c>
      <c r="AI70" s="245" t="s">
        <v>18</v>
      </c>
      <c r="AJ70" s="242" t="s">
        <v>17</v>
      </c>
      <c r="AK70" s="243" t="s">
        <v>18</v>
      </c>
      <c r="AL70" s="244" t="s">
        <v>17</v>
      </c>
      <c r="AM70" s="245" t="s">
        <v>18</v>
      </c>
      <c r="AN70" s="242" t="s">
        <v>17</v>
      </c>
      <c r="AO70" s="243" t="s">
        <v>18</v>
      </c>
      <c r="AP70" s="244" t="s">
        <v>17</v>
      </c>
      <c r="AQ70" s="242" t="s">
        <v>18</v>
      </c>
      <c r="AR70" s="246" t="s">
        <v>17</v>
      </c>
      <c r="AS70" s="247" t="s">
        <v>18</v>
      </c>
      <c r="AT70" s="242" t="s">
        <v>17</v>
      </c>
      <c r="AU70" s="243" t="s">
        <v>18</v>
      </c>
      <c r="AV70" s="244" t="s">
        <v>17</v>
      </c>
      <c r="AW70" s="245" t="s">
        <v>18</v>
      </c>
      <c r="AX70" s="242" t="s">
        <v>17</v>
      </c>
      <c r="AY70" s="243" t="s">
        <v>18</v>
      </c>
      <c r="AZ70" s="244" t="s">
        <v>17</v>
      </c>
      <c r="BA70" s="245" t="s">
        <v>18</v>
      </c>
      <c r="BB70" s="242" t="s">
        <v>17</v>
      </c>
      <c r="BC70" s="243" t="s">
        <v>18</v>
      </c>
      <c r="BD70" s="248" t="s">
        <v>17</v>
      </c>
      <c r="BE70" s="249" t="s">
        <v>18</v>
      </c>
      <c r="BF70" s="250" t="s">
        <v>17</v>
      </c>
      <c r="BG70" s="251" t="s">
        <v>18</v>
      </c>
      <c r="BH70" s="282"/>
      <c r="BI70" s="297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5" t="s">
        <v>17</v>
      </c>
      <c r="CI70" s="118" t="s">
        <v>18</v>
      </c>
      <c r="CJ70" s="116" t="s">
        <v>17</v>
      </c>
      <c r="CK70" s="117" t="s">
        <v>18</v>
      </c>
    </row>
    <row r="71" spans="1:89" ht="14.1" thickTop="1">
      <c r="A71" s="121" t="s">
        <v>19</v>
      </c>
      <c r="B71" s="122"/>
      <c r="C71" s="185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2"/>
      <c r="AA71" s="183"/>
      <c r="AB71" s="166">
        <f>B71+D71+F71+H71+J71+L71+N71+P71+R71+T71+V71+X71+Z71</f>
        <v>0</v>
      </c>
      <c r="AC71" s="167">
        <f>C71+E71+G71+I71+K71+M71+O71+Q71+S71+U71+W71+Y71+AA71</f>
        <v>0</v>
      </c>
      <c r="AE71" s="252" t="str">
        <f>$AE$9</f>
        <v>07:00 - 07:59</v>
      </c>
      <c r="AF71" s="253">
        <f>SUMIF($A$9:$A$32,$AE71,B$71:B$94)</f>
        <v>4562</v>
      </c>
      <c r="AG71" s="254">
        <f t="shared" ref="AG71:AV73" si="190">SUMIF($A$9:$A$32,$AE71,C$71:C$94)</f>
        <v>971</v>
      </c>
      <c r="AH71" s="255">
        <f t="shared" si="190"/>
        <v>1568</v>
      </c>
      <c r="AI71" s="256">
        <f t="shared" si="190"/>
        <v>1314</v>
      </c>
      <c r="AJ71" s="253">
        <f t="shared" si="190"/>
        <v>668</v>
      </c>
      <c r="AK71" s="257">
        <f t="shared" si="190"/>
        <v>585</v>
      </c>
      <c r="AL71" s="255">
        <f t="shared" si="190"/>
        <v>1202</v>
      </c>
      <c r="AM71" s="256">
        <f t="shared" si="190"/>
        <v>1680</v>
      </c>
      <c r="AN71" s="253">
        <f t="shared" si="190"/>
        <v>342</v>
      </c>
      <c r="AO71" s="257">
        <f t="shared" si="190"/>
        <v>895</v>
      </c>
      <c r="AP71" s="255">
        <f t="shared" si="190"/>
        <v>450</v>
      </c>
      <c r="AQ71" s="253">
        <f t="shared" si="190"/>
        <v>1923</v>
      </c>
      <c r="AR71" s="258">
        <f t="shared" si="190"/>
        <v>1611</v>
      </c>
      <c r="AS71" s="259">
        <f t="shared" si="190"/>
        <v>2780</v>
      </c>
      <c r="AT71" s="253">
        <f t="shared" si="190"/>
        <v>1290</v>
      </c>
      <c r="AU71" s="257">
        <f t="shared" si="190"/>
        <v>1405</v>
      </c>
      <c r="AV71" s="255">
        <f t="shared" si="190"/>
        <v>1649</v>
      </c>
      <c r="AW71" s="256">
        <f t="shared" ref="AW71:BE73" si="191">SUMIF($A$9:$A$32,$AE71,S$71:S$94)</f>
        <v>1464</v>
      </c>
      <c r="AX71" s="253">
        <f t="shared" si="191"/>
        <v>313</v>
      </c>
      <c r="AY71" s="257">
        <f t="shared" si="191"/>
        <v>1786</v>
      </c>
      <c r="AZ71" s="255">
        <f t="shared" si="191"/>
        <v>938</v>
      </c>
      <c r="BA71" s="256">
        <f t="shared" si="191"/>
        <v>2691</v>
      </c>
      <c r="BB71" s="253">
        <f t="shared" si="191"/>
        <v>1339</v>
      </c>
      <c r="BC71" s="257">
        <f t="shared" si="191"/>
        <v>1629</v>
      </c>
      <c r="BD71" s="20">
        <f t="shared" si="191"/>
        <v>4456</v>
      </c>
      <c r="BE71" s="260">
        <f t="shared" si="191"/>
        <v>2304</v>
      </c>
      <c r="BF71" s="261">
        <f>AF71+AH71+AJ71+AL71+AN71+AP71+AR71+AT71+AV71+AX71+AZ71+BB71+BD71</f>
        <v>20388</v>
      </c>
      <c r="BG71" s="262">
        <f>AG71+AI71+AK71+AM71+AO71+AQ71+AS71+AU71+AW71+AY71+BA71+BC71+BE71</f>
        <v>21427</v>
      </c>
      <c r="BH71" s="283"/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21</v>
      </c>
      <c r="B72" s="188">
        <v>533</v>
      </c>
      <c r="C72" s="189">
        <v>0</v>
      </c>
      <c r="D72" s="190">
        <v>184</v>
      </c>
      <c r="E72" s="191">
        <v>0</v>
      </c>
      <c r="F72" s="188">
        <v>50</v>
      </c>
      <c r="G72" s="192">
        <v>1</v>
      </c>
      <c r="H72" s="190">
        <v>232</v>
      </c>
      <c r="I72" s="191">
        <v>10</v>
      </c>
      <c r="J72" s="188">
        <v>12</v>
      </c>
      <c r="K72" s="192">
        <v>8</v>
      </c>
      <c r="L72" s="190">
        <v>8</v>
      </c>
      <c r="M72" s="188">
        <v>13</v>
      </c>
      <c r="N72" s="193">
        <v>41</v>
      </c>
      <c r="O72" s="194">
        <v>14</v>
      </c>
      <c r="P72" s="188">
        <v>18</v>
      </c>
      <c r="Q72" s="192">
        <v>12</v>
      </c>
      <c r="R72" s="190">
        <v>12</v>
      </c>
      <c r="S72" s="191">
        <v>13</v>
      </c>
      <c r="T72" s="188">
        <v>2</v>
      </c>
      <c r="U72" s="192">
        <v>0</v>
      </c>
      <c r="V72" s="190">
        <v>1</v>
      </c>
      <c r="W72" s="191">
        <v>0</v>
      </c>
      <c r="X72" s="188">
        <v>1</v>
      </c>
      <c r="Y72" s="192">
        <v>0</v>
      </c>
      <c r="Z72" s="190">
        <v>0</v>
      </c>
      <c r="AA72" s="188">
        <v>0</v>
      </c>
      <c r="AB72" s="168">
        <f t="shared" ref="AB72:AB73" si="193">B72+D72+F72+H72+J72+L72+N72+P72+R72+T72+V72+X72+Z72</f>
        <v>1094</v>
      </c>
      <c r="AC72" s="169">
        <f t="shared" ref="AC72:AC91" si="194">C72+E72+G72+I72+K72+M72+O72+Q72+S72+U72+W72+Y72+AA72</f>
        <v>71</v>
      </c>
      <c r="AE72" s="263" t="str">
        <f>$AE$10</f>
        <v>08:00 - 08:59</v>
      </c>
      <c r="AF72" s="253">
        <f>SUMIF($A$9:$A$32,$AE72,B$71:B$94)</f>
        <v>5413</v>
      </c>
      <c r="AG72" s="264">
        <f t="shared" si="190"/>
        <v>826</v>
      </c>
      <c r="AH72" s="265">
        <f t="shared" si="190"/>
        <v>1407</v>
      </c>
      <c r="AI72" s="266">
        <f t="shared" si="190"/>
        <v>794</v>
      </c>
      <c r="AJ72" s="267">
        <f t="shared" si="190"/>
        <v>681</v>
      </c>
      <c r="AK72" s="268">
        <f t="shared" si="190"/>
        <v>457</v>
      </c>
      <c r="AL72" s="265">
        <f t="shared" si="190"/>
        <v>1465</v>
      </c>
      <c r="AM72" s="266">
        <f t="shared" si="190"/>
        <v>1647</v>
      </c>
      <c r="AN72" s="267">
        <f t="shared" si="190"/>
        <v>366</v>
      </c>
      <c r="AO72" s="268">
        <f t="shared" si="190"/>
        <v>799</v>
      </c>
      <c r="AP72" s="265">
        <f t="shared" si="190"/>
        <v>396</v>
      </c>
      <c r="AQ72" s="267">
        <f t="shared" si="190"/>
        <v>2060</v>
      </c>
      <c r="AR72" s="269">
        <f t="shared" si="190"/>
        <v>1311</v>
      </c>
      <c r="AS72" s="270">
        <f t="shared" si="190"/>
        <v>2915</v>
      </c>
      <c r="AT72" s="267">
        <f t="shared" si="190"/>
        <v>1176</v>
      </c>
      <c r="AU72" s="268">
        <f t="shared" si="190"/>
        <v>1509</v>
      </c>
      <c r="AV72" s="265">
        <f t="shared" si="190"/>
        <v>1603</v>
      </c>
      <c r="AW72" s="266">
        <f t="shared" si="191"/>
        <v>1384</v>
      </c>
      <c r="AX72" s="267">
        <f t="shared" si="191"/>
        <v>308</v>
      </c>
      <c r="AY72" s="268">
        <f t="shared" si="191"/>
        <v>1204</v>
      </c>
      <c r="AZ72" s="265">
        <f t="shared" si="191"/>
        <v>843</v>
      </c>
      <c r="BA72" s="266">
        <f t="shared" si="191"/>
        <v>2218</v>
      </c>
      <c r="BB72" s="267">
        <f t="shared" si="191"/>
        <v>1197</v>
      </c>
      <c r="BC72" s="268">
        <f t="shared" si="191"/>
        <v>1532</v>
      </c>
      <c r="BD72" s="265">
        <f t="shared" si="191"/>
        <v>4410</v>
      </c>
      <c r="BE72" s="267">
        <f t="shared" si="191"/>
        <v>2360</v>
      </c>
      <c r="BF72" s="271">
        <f>SUM(AF72,AH72,AJ72,AL72,AN72,AP72,AR72,AT72,AV72,AX72,AZ72,BB72,BD72)</f>
        <v>20576</v>
      </c>
      <c r="BG72" s="16">
        <f>SUM(AG72,AI72,AK72,AM72,AO72,AQ72,AS72,AU72,AW72,AY72,BA72,BC72,BE72)</f>
        <v>19705</v>
      </c>
      <c r="BH72" s="284"/>
      <c r="BI72" s="133" t="s">
        <v>21</v>
      </c>
      <c r="BJ72" s="125">
        <f t="shared" ref="BJ72:CK72" si="195">B72/B95</f>
        <v>1.0090110555807967E-2</v>
      </c>
      <c r="BK72" s="126">
        <f t="shared" si="195"/>
        <v>0</v>
      </c>
      <c r="BL72" s="127">
        <f t="shared" si="195"/>
        <v>8.6649399576171418E-3</v>
      </c>
      <c r="BM72" s="128">
        <f t="shared" si="195"/>
        <v>0</v>
      </c>
      <c r="BN72" s="125">
        <f t="shared" si="195"/>
        <v>5.147210212065061E-3</v>
      </c>
      <c r="BO72" s="126">
        <f t="shared" si="195"/>
        <v>1.3574046423238766E-4</v>
      </c>
      <c r="BP72" s="127">
        <f t="shared" si="195"/>
        <v>8.0901070544338663E-3</v>
      </c>
      <c r="BQ72" s="128">
        <f t="shared" si="195"/>
        <v>2.5151538016549713E-4</v>
      </c>
      <c r="BR72" s="125">
        <f t="shared" si="195"/>
        <v>2.0636285468615648E-3</v>
      </c>
      <c r="BS72" s="126">
        <f t="shared" si="195"/>
        <v>1.0982976386600769E-3</v>
      </c>
      <c r="BT72" s="127">
        <f t="shared" si="195"/>
        <v>6.7499156260546742E-4</v>
      </c>
      <c r="BU72" s="125">
        <f t="shared" si="195"/>
        <v>6.27837341833285E-4</v>
      </c>
      <c r="BV72" s="129">
        <f t="shared" si="195"/>
        <v>1.6243413493918625E-3</v>
      </c>
      <c r="BW72" s="130">
        <f t="shared" si="195"/>
        <v>4.051863857374392E-4</v>
      </c>
      <c r="BX72" s="125">
        <f t="shared" si="195"/>
        <v>1.1603171533552505E-3</v>
      </c>
      <c r="BY72" s="126">
        <f t="shared" si="195"/>
        <v>6.6188637617209042E-4</v>
      </c>
      <c r="BZ72" s="127">
        <f t="shared" si="195"/>
        <v>5.7982218786238886E-4</v>
      </c>
      <c r="CA72" s="128">
        <f t="shared" si="195"/>
        <v>6.1573438166058828E-4</v>
      </c>
      <c r="CB72" s="125">
        <f t="shared" si="195"/>
        <v>2.3269342641070391E-4</v>
      </c>
      <c r="CC72" s="126">
        <f t="shared" si="195"/>
        <v>0</v>
      </c>
      <c r="CD72" s="127">
        <f t="shared" si="195"/>
        <v>4.1514447027565595E-5</v>
      </c>
      <c r="CE72" s="128">
        <f t="shared" si="195"/>
        <v>0</v>
      </c>
      <c r="CF72" s="125">
        <f t="shared" si="195"/>
        <v>4.3969573055445631E-5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3.6296797653647597E-3</v>
      </c>
      <c r="CK72" s="132">
        <f t="shared" si="195"/>
        <v>2.3588274966195675E-4</v>
      </c>
    </row>
    <row r="73" spans="1:89" ht="14.1" thickBot="1">
      <c r="A73" s="142" t="s">
        <v>23</v>
      </c>
      <c r="B73" s="195">
        <v>3010</v>
      </c>
      <c r="C73" s="196">
        <v>68</v>
      </c>
      <c r="D73" s="197">
        <v>1056</v>
      </c>
      <c r="E73" s="198">
        <v>68</v>
      </c>
      <c r="F73" s="195">
        <v>299</v>
      </c>
      <c r="G73" s="199">
        <v>31</v>
      </c>
      <c r="H73" s="197">
        <v>1234</v>
      </c>
      <c r="I73" s="198">
        <v>293</v>
      </c>
      <c r="J73" s="195">
        <v>96</v>
      </c>
      <c r="K73" s="199">
        <v>79</v>
      </c>
      <c r="L73" s="197">
        <v>75</v>
      </c>
      <c r="M73" s="195">
        <v>329</v>
      </c>
      <c r="N73" s="200">
        <v>485</v>
      </c>
      <c r="O73" s="201">
        <v>556</v>
      </c>
      <c r="P73" s="195">
        <v>342</v>
      </c>
      <c r="Q73" s="199">
        <v>398</v>
      </c>
      <c r="R73" s="197">
        <v>494</v>
      </c>
      <c r="S73" s="198">
        <v>370</v>
      </c>
      <c r="T73" s="195">
        <v>72</v>
      </c>
      <c r="U73" s="199">
        <v>328</v>
      </c>
      <c r="V73" s="197">
        <v>310</v>
      </c>
      <c r="W73" s="198">
        <v>649</v>
      </c>
      <c r="X73" s="195">
        <v>455</v>
      </c>
      <c r="Y73" s="199">
        <v>453</v>
      </c>
      <c r="Z73" s="197">
        <v>1213</v>
      </c>
      <c r="AA73" s="195">
        <v>646</v>
      </c>
      <c r="AB73" s="168">
        <f t="shared" si="193"/>
        <v>9141</v>
      </c>
      <c r="AC73" s="169">
        <f t="shared" si="194"/>
        <v>4268</v>
      </c>
      <c r="AE73" s="252" t="str">
        <f>$AE$11</f>
        <v>09:00 - 09:59</v>
      </c>
      <c r="AF73" s="253">
        <f>SUMIF($A$9:$A$32,$AE73,B$71:B$94)</f>
        <v>3851</v>
      </c>
      <c r="AG73" s="272">
        <f t="shared" si="190"/>
        <v>1395</v>
      </c>
      <c r="AH73" s="273">
        <f t="shared" si="190"/>
        <v>1464</v>
      </c>
      <c r="AI73" s="274">
        <f t="shared" si="190"/>
        <v>1405</v>
      </c>
      <c r="AJ73" s="275">
        <f t="shared" si="190"/>
        <v>615</v>
      </c>
      <c r="AK73" s="276">
        <f t="shared" si="190"/>
        <v>579</v>
      </c>
      <c r="AL73" s="273">
        <f t="shared" si="190"/>
        <v>1615</v>
      </c>
      <c r="AM73" s="274">
        <f t="shared" si="190"/>
        <v>1898</v>
      </c>
      <c r="AN73" s="275">
        <f t="shared" si="190"/>
        <v>323</v>
      </c>
      <c r="AO73" s="276">
        <f t="shared" si="190"/>
        <v>890</v>
      </c>
      <c r="AP73" s="273">
        <f t="shared" si="190"/>
        <v>385</v>
      </c>
      <c r="AQ73" s="275">
        <f t="shared" si="190"/>
        <v>2110</v>
      </c>
      <c r="AR73" s="277">
        <f t="shared" si="190"/>
        <v>1428</v>
      </c>
      <c r="AS73" s="278">
        <f t="shared" si="190"/>
        <v>2886</v>
      </c>
      <c r="AT73" s="275">
        <f t="shared" si="190"/>
        <v>944</v>
      </c>
      <c r="AU73" s="276">
        <f t="shared" si="190"/>
        <v>1171</v>
      </c>
      <c r="AV73" s="273">
        <f t="shared" si="190"/>
        <v>1562</v>
      </c>
      <c r="AW73" s="274">
        <f t="shared" si="191"/>
        <v>1162</v>
      </c>
      <c r="AX73" s="275">
        <f t="shared" si="191"/>
        <v>325</v>
      </c>
      <c r="AY73" s="276">
        <f t="shared" si="191"/>
        <v>887</v>
      </c>
      <c r="AZ73" s="273">
        <f t="shared" si="191"/>
        <v>810</v>
      </c>
      <c r="BA73" s="274">
        <f t="shared" si="191"/>
        <v>2387</v>
      </c>
      <c r="BB73" s="275">
        <f t="shared" si="191"/>
        <v>1070</v>
      </c>
      <c r="BC73" s="276">
        <f t="shared" si="191"/>
        <v>1153</v>
      </c>
      <c r="BD73" s="273">
        <f t="shared" si="191"/>
        <v>3709</v>
      </c>
      <c r="BE73" s="275">
        <f t="shared" si="191"/>
        <v>2094</v>
      </c>
      <c r="BF73" s="271">
        <f>SUM(AF73,AH73,AJ73,AL73,AN73,AP73,AR73,AT73,AV73,AX73,AZ73,BB73,BD73)</f>
        <v>18101</v>
      </c>
      <c r="BG73" s="16">
        <f>SUM(AG73,AI73,AK73,AM73,AO73,AQ73,AS73,AU73,AW73,AY73,BA73,BC73,BE73)</f>
        <v>20017</v>
      </c>
      <c r="BH73" s="285"/>
      <c r="BI73" s="142" t="s">
        <v>23</v>
      </c>
      <c r="BJ73" s="125">
        <f t="shared" ref="BJ73:CK73" si="196">B73/B95</f>
        <v>5.6981674996213844E-2</v>
      </c>
      <c r="BK73" s="126">
        <f t="shared" si="196"/>
        <v>2.0394085715142608E-3</v>
      </c>
      <c r="BL73" s="127">
        <f t="shared" si="196"/>
        <v>4.9729220626324462E-2</v>
      </c>
      <c r="BM73" s="128">
        <f t="shared" si="196"/>
        <v>3.6814465919549565E-3</v>
      </c>
      <c r="BN73" s="125">
        <f t="shared" si="196"/>
        <v>3.0780317068149064E-2</v>
      </c>
      <c r="BO73" s="126">
        <f t="shared" si="196"/>
        <v>4.2079543912040178E-3</v>
      </c>
      <c r="BP73" s="127">
        <f t="shared" si="196"/>
        <v>4.3031000453324968E-2</v>
      </c>
      <c r="BQ73" s="128">
        <f t="shared" si="196"/>
        <v>7.3694006388490656E-3</v>
      </c>
      <c r="BR73" s="125">
        <f t="shared" si="196"/>
        <v>1.6509028374892518E-2</v>
      </c>
      <c r="BS73" s="126">
        <f t="shared" si="196"/>
        <v>1.0845689181768259E-2</v>
      </c>
      <c r="BT73" s="127">
        <f t="shared" si="196"/>
        <v>6.3280458994262575E-3</v>
      </c>
      <c r="BU73" s="125">
        <f t="shared" si="196"/>
        <v>1.5889114266396213E-2</v>
      </c>
      <c r="BV73" s="129">
        <f t="shared" si="196"/>
        <v>1.9214769620854957E-2</v>
      </c>
      <c r="BW73" s="130">
        <f t="shared" si="196"/>
        <v>1.6091687890715443E-2</v>
      </c>
      <c r="BX73" s="125">
        <f t="shared" si="196"/>
        <v>2.2046025913749757E-2</v>
      </c>
      <c r="BY73" s="126">
        <f t="shared" si="196"/>
        <v>2.1952564809707666E-2</v>
      </c>
      <c r="BZ73" s="127">
        <f t="shared" si="196"/>
        <v>2.3869346733668341E-2</v>
      </c>
      <c r="CA73" s="128">
        <f t="shared" si="196"/>
        <v>1.7524747785724434E-2</v>
      </c>
      <c r="CB73" s="125">
        <f t="shared" si="196"/>
        <v>8.3769633507853412E-3</v>
      </c>
      <c r="CC73" s="126">
        <f t="shared" si="196"/>
        <v>3.0471943515421776E-2</v>
      </c>
      <c r="CD73" s="127">
        <f t="shared" si="196"/>
        <v>1.2869478578545333E-2</v>
      </c>
      <c r="CE73" s="128">
        <f t="shared" si="196"/>
        <v>2.2982400226636921E-2</v>
      </c>
      <c r="CF73" s="125">
        <f t="shared" si="196"/>
        <v>2.0006155740227762E-2</v>
      </c>
      <c r="CG73" s="126">
        <f t="shared" si="196"/>
        <v>3.0535894843276037E-2</v>
      </c>
      <c r="CH73" s="127">
        <f t="shared" si="196"/>
        <v>2.229328628402345E-2</v>
      </c>
      <c r="CI73" s="125">
        <f t="shared" si="196"/>
        <v>1.3912219494336046E-2</v>
      </c>
      <c r="CJ73" s="131">
        <f t="shared" si="196"/>
        <v>3.0328064657403352E-2</v>
      </c>
      <c r="CK73" s="132">
        <f t="shared" si="196"/>
        <v>1.4179543317707485E-2</v>
      </c>
    </row>
    <row r="74" spans="1:89" ht="15" thickTop="1" thickBot="1">
      <c r="A74" s="133" t="s">
        <v>25</v>
      </c>
      <c r="B74" s="188">
        <v>6174</v>
      </c>
      <c r="C74" s="189">
        <v>567</v>
      </c>
      <c r="D74" s="190">
        <v>2068</v>
      </c>
      <c r="E74" s="191">
        <v>622</v>
      </c>
      <c r="F74" s="188">
        <v>638</v>
      </c>
      <c r="G74" s="192">
        <v>381</v>
      </c>
      <c r="H74" s="190">
        <v>1365</v>
      </c>
      <c r="I74" s="191">
        <v>990</v>
      </c>
      <c r="J74" s="188">
        <v>200</v>
      </c>
      <c r="K74" s="192">
        <v>390</v>
      </c>
      <c r="L74" s="190">
        <v>360</v>
      </c>
      <c r="M74" s="188">
        <v>1326</v>
      </c>
      <c r="N74" s="193">
        <v>1214</v>
      </c>
      <c r="O74" s="194">
        <v>1916</v>
      </c>
      <c r="P74" s="188">
        <v>944</v>
      </c>
      <c r="Q74" s="192">
        <v>955</v>
      </c>
      <c r="R74" s="190">
        <v>1235</v>
      </c>
      <c r="S74" s="191">
        <v>1226</v>
      </c>
      <c r="T74" s="188">
        <v>259</v>
      </c>
      <c r="U74" s="192">
        <v>904</v>
      </c>
      <c r="V74" s="190">
        <v>730</v>
      </c>
      <c r="W74" s="191">
        <v>1675</v>
      </c>
      <c r="X74" s="188">
        <v>1135</v>
      </c>
      <c r="Y74" s="192">
        <v>1174</v>
      </c>
      <c r="Z74" s="190">
        <v>3351</v>
      </c>
      <c r="AA74" s="188">
        <v>1741</v>
      </c>
      <c r="AB74" s="168">
        <f>B74+D74+F74+H74+J74+L74+N74+P74+R74+T74+V74+X74+Z74</f>
        <v>19673</v>
      </c>
      <c r="AC74" s="169">
        <f t="shared" si="194"/>
        <v>13867</v>
      </c>
      <c r="AE74" s="288" t="s">
        <v>26</v>
      </c>
      <c r="AF74" s="12">
        <f t="shared" ref="AF74:BG74" si="197">SUM(AF71:AF73)</f>
        <v>13826</v>
      </c>
      <c r="AG74" s="1">
        <f t="shared" si="197"/>
        <v>3192</v>
      </c>
      <c r="AH74" s="12">
        <f t="shared" si="197"/>
        <v>4439</v>
      </c>
      <c r="AI74" s="1">
        <f t="shared" si="197"/>
        <v>3513</v>
      </c>
      <c r="AJ74" s="12">
        <f t="shared" si="197"/>
        <v>1964</v>
      </c>
      <c r="AK74" s="1">
        <f t="shared" si="197"/>
        <v>1621</v>
      </c>
      <c r="AL74" s="12">
        <f t="shared" si="197"/>
        <v>4282</v>
      </c>
      <c r="AM74" s="1">
        <f t="shared" si="197"/>
        <v>5225</v>
      </c>
      <c r="AN74" s="12">
        <f t="shared" si="197"/>
        <v>1031</v>
      </c>
      <c r="AO74" s="1">
        <f t="shared" si="197"/>
        <v>2584</v>
      </c>
      <c r="AP74" s="12">
        <f t="shared" si="197"/>
        <v>1231</v>
      </c>
      <c r="AQ74" s="1">
        <f t="shared" si="197"/>
        <v>6093</v>
      </c>
      <c r="AR74" s="12">
        <f t="shared" si="197"/>
        <v>4350</v>
      </c>
      <c r="AS74" s="1">
        <f t="shared" si="197"/>
        <v>8581</v>
      </c>
      <c r="AT74" s="12">
        <f t="shared" si="197"/>
        <v>3410</v>
      </c>
      <c r="AU74" s="1">
        <f t="shared" si="197"/>
        <v>4085</v>
      </c>
      <c r="AV74" s="12">
        <f t="shared" si="197"/>
        <v>4814</v>
      </c>
      <c r="AW74" s="1">
        <f t="shared" si="197"/>
        <v>4010</v>
      </c>
      <c r="AX74" s="12">
        <f t="shared" si="197"/>
        <v>946</v>
      </c>
      <c r="AY74" s="1">
        <f t="shared" si="197"/>
        <v>3877</v>
      </c>
      <c r="AZ74" s="12">
        <f t="shared" si="197"/>
        <v>2591</v>
      </c>
      <c r="BA74" s="1">
        <f t="shared" si="197"/>
        <v>7296</v>
      </c>
      <c r="BB74" s="12">
        <f t="shared" si="197"/>
        <v>3606</v>
      </c>
      <c r="BC74" s="1">
        <f t="shared" si="197"/>
        <v>4314</v>
      </c>
      <c r="BD74" s="12">
        <f t="shared" si="197"/>
        <v>12575</v>
      </c>
      <c r="BE74" s="1">
        <f t="shared" si="197"/>
        <v>6758</v>
      </c>
      <c r="BF74" s="51">
        <f t="shared" si="197"/>
        <v>59065</v>
      </c>
      <c r="BG74" s="47">
        <f t="shared" si="197"/>
        <v>61149</v>
      </c>
      <c r="BH74" s="284"/>
      <c r="BI74" s="133" t="s">
        <v>25</v>
      </c>
      <c r="BJ74" s="125">
        <f t="shared" ref="BJ74:CK74" si="198">B74/B95</f>
        <v>0.11687869150386188</v>
      </c>
      <c r="BK74" s="126">
        <f t="shared" si="198"/>
        <v>1.7005068530126264E-2</v>
      </c>
      <c r="BL74" s="127">
        <f t="shared" si="198"/>
        <v>9.7386390393218739E-2</v>
      </c>
      <c r="BM74" s="128">
        <f t="shared" si="198"/>
        <v>3.3674408532293865E-2</v>
      </c>
      <c r="BN74" s="125">
        <f t="shared" si="198"/>
        <v>6.5678402305950179E-2</v>
      </c>
      <c r="BO74" s="126">
        <f t="shared" si="198"/>
        <v>5.1717116872539701E-2</v>
      </c>
      <c r="BP74" s="127">
        <f t="shared" si="198"/>
        <v>4.7599121246992365E-2</v>
      </c>
      <c r="BQ74" s="128">
        <f t="shared" si="198"/>
        <v>2.4900022636384214E-2</v>
      </c>
      <c r="BR74" s="125">
        <f t="shared" si="198"/>
        <v>3.4393809114359415E-2</v>
      </c>
      <c r="BS74" s="126">
        <f t="shared" si="198"/>
        <v>5.3542009884678748E-2</v>
      </c>
      <c r="BT74" s="127">
        <f t="shared" si="198"/>
        <v>3.0374620317246033E-2</v>
      </c>
      <c r="BU74" s="125">
        <f t="shared" si="198"/>
        <v>6.4039408866995079E-2</v>
      </c>
      <c r="BV74" s="129">
        <f t="shared" si="198"/>
        <v>4.8096351174676123E-2</v>
      </c>
      <c r="BW74" s="130">
        <f t="shared" si="198"/>
        <v>5.5452651076638111E-2</v>
      </c>
      <c r="BX74" s="125">
        <f t="shared" si="198"/>
        <v>6.0852188487075354E-2</v>
      </c>
      <c r="BY74" s="126">
        <f t="shared" si="198"/>
        <v>5.2675124103695535E-2</v>
      </c>
      <c r="BZ74" s="127">
        <f t="shared" si="198"/>
        <v>5.9673366834170856E-2</v>
      </c>
      <c r="CA74" s="128">
        <f t="shared" si="198"/>
        <v>5.8068488608913942E-2</v>
      </c>
      <c r="CB74" s="125">
        <f t="shared" si="198"/>
        <v>3.0133798720186154E-2</v>
      </c>
      <c r="CC74" s="126">
        <f t="shared" si="198"/>
        <v>8.3983649201040511E-2</v>
      </c>
      <c r="CD74" s="127">
        <f t="shared" si="198"/>
        <v>3.0305546330122883E-2</v>
      </c>
      <c r="CE74" s="128">
        <f t="shared" si="198"/>
        <v>5.9315131555649984E-2</v>
      </c>
      <c r="CF74" s="125">
        <f t="shared" si="198"/>
        <v>4.990546541793079E-2</v>
      </c>
      <c r="CG74" s="126">
        <f t="shared" si="198"/>
        <v>7.9137175598247386E-2</v>
      </c>
      <c r="CH74" s="127">
        <f t="shared" si="198"/>
        <v>6.1586811490323648E-2</v>
      </c>
      <c r="CI74" s="125">
        <f t="shared" si="198"/>
        <v>3.7494077615540335E-2</v>
      </c>
      <c r="CJ74" s="131">
        <f t="shared" si="198"/>
        <v>6.5271197462541966E-2</v>
      </c>
      <c r="CK74" s="132">
        <f t="shared" si="198"/>
        <v>4.607022661355429E-2</v>
      </c>
    </row>
    <row r="75" spans="1:89" ht="14.1" thickTop="1">
      <c r="A75" s="142" t="s">
        <v>20</v>
      </c>
      <c r="B75" s="195">
        <v>4562</v>
      </c>
      <c r="C75" s="196">
        <v>971</v>
      </c>
      <c r="D75" s="197">
        <v>1568</v>
      </c>
      <c r="E75" s="198">
        <v>1314</v>
      </c>
      <c r="F75" s="195">
        <v>668</v>
      </c>
      <c r="G75" s="199">
        <v>585</v>
      </c>
      <c r="H75" s="197">
        <v>1202</v>
      </c>
      <c r="I75" s="198">
        <v>1680</v>
      </c>
      <c r="J75" s="195">
        <v>342</v>
      </c>
      <c r="K75" s="199">
        <v>895</v>
      </c>
      <c r="L75" s="197">
        <v>450</v>
      </c>
      <c r="M75" s="195">
        <v>1923</v>
      </c>
      <c r="N75" s="200">
        <v>1611</v>
      </c>
      <c r="O75" s="201">
        <v>2780</v>
      </c>
      <c r="P75" s="195">
        <v>1290</v>
      </c>
      <c r="Q75" s="199">
        <v>1405</v>
      </c>
      <c r="R75" s="197">
        <v>1649</v>
      </c>
      <c r="S75" s="198">
        <v>1464</v>
      </c>
      <c r="T75" s="195">
        <v>313</v>
      </c>
      <c r="U75" s="199">
        <v>1786</v>
      </c>
      <c r="V75" s="197">
        <v>938</v>
      </c>
      <c r="W75" s="198">
        <v>2691</v>
      </c>
      <c r="X75" s="195">
        <v>1339</v>
      </c>
      <c r="Y75" s="199">
        <v>1629</v>
      </c>
      <c r="Z75" s="197">
        <v>4456</v>
      </c>
      <c r="AA75" s="195">
        <v>2304</v>
      </c>
      <c r="AB75" s="168">
        <f t="shared" ref="AB75:AB91" si="199">B75+D75+F75+H75+J75+L75+N75+P75+R75+T75+V75+X75+Z75</f>
        <v>20388</v>
      </c>
      <c r="AC75" s="169">
        <f t="shared" si="194"/>
        <v>21427</v>
      </c>
      <c r="BI75" s="142" t="s">
        <v>20</v>
      </c>
      <c r="BJ75" s="125">
        <f t="shared" ref="BJ75:CK75" si="200">B75/B95</f>
        <v>8.636225957897925E-2</v>
      </c>
      <c r="BK75" s="126">
        <f t="shared" si="200"/>
        <v>2.9121554749122754E-2</v>
      </c>
      <c r="BL75" s="127">
        <f t="shared" si="200"/>
        <v>7.3840357899693898E-2</v>
      </c>
      <c r="BM75" s="128">
        <f t="shared" si="200"/>
        <v>7.1138541497482541E-2</v>
      </c>
      <c r="BN75" s="125">
        <f t="shared" si="200"/>
        <v>6.8766728433189206E-2</v>
      </c>
      <c r="BO75" s="126">
        <f t="shared" si="200"/>
        <v>7.940817157594679E-2</v>
      </c>
      <c r="BP75" s="127">
        <f t="shared" si="200"/>
        <v>4.1915123618230639E-2</v>
      </c>
      <c r="BQ75" s="128">
        <f t="shared" si="200"/>
        <v>4.2254583867803515E-2</v>
      </c>
      <c r="BR75" s="125">
        <f t="shared" si="200"/>
        <v>5.88134135855546E-2</v>
      </c>
      <c r="BS75" s="126">
        <f t="shared" si="200"/>
        <v>0.1228720483250961</v>
      </c>
      <c r="BT75" s="127">
        <f t="shared" si="200"/>
        <v>3.7968275396557546E-2</v>
      </c>
      <c r="BU75" s="125">
        <f t="shared" si="200"/>
        <v>9.2871631411185165E-2</v>
      </c>
      <c r="BV75" s="129">
        <f t="shared" si="200"/>
        <v>6.3824729606592454E-2</v>
      </c>
      <c r="BW75" s="130">
        <f t="shared" si="200"/>
        <v>8.045843945357721E-2</v>
      </c>
      <c r="BX75" s="125">
        <f t="shared" si="200"/>
        <v>8.3156062657126287E-2</v>
      </c>
      <c r="BY75" s="126">
        <f t="shared" si="200"/>
        <v>7.7495863210148924E-2</v>
      </c>
      <c r="BZ75" s="127">
        <f t="shared" si="200"/>
        <v>7.9677232315423271E-2</v>
      </c>
      <c r="CA75" s="128">
        <f t="shared" si="200"/>
        <v>6.9341164211623174E-2</v>
      </c>
      <c r="CB75" s="125">
        <f t="shared" si="200"/>
        <v>3.6416521233275163E-2</v>
      </c>
      <c r="CC75" s="126">
        <f t="shared" si="200"/>
        <v>0.16592344853214419</v>
      </c>
      <c r="CD75" s="127">
        <f t="shared" si="200"/>
        <v>3.8940551311856524E-2</v>
      </c>
      <c r="CE75" s="128">
        <f t="shared" si="200"/>
        <v>9.5293742696271111E-2</v>
      </c>
      <c r="CF75" s="125">
        <f t="shared" si="200"/>
        <v>5.88752583212417E-2</v>
      </c>
      <c r="CG75" s="126">
        <f t="shared" si="200"/>
        <v>0.10980788675429727</v>
      </c>
      <c r="CH75" s="127">
        <f t="shared" si="200"/>
        <v>8.1895205013692088E-2</v>
      </c>
      <c r="CI75" s="125">
        <f t="shared" si="200"/>
        <v>4.9618813800232586E-2</v>
      </c>
      <c r="CJ75" s="131">
        <f t="shared" si="200"/>
        <v>6.7643428753433932E-2</v>
      </c>
      <c r="CK75" s="132">
        <f t="shared" si="200"/>
        <v>7.118675601417955E-2</v>
      </c>
    </row>
    <row r="76" spans="1:89" ht="14.1" thickBot="1">
      <c r="A76" s="133" t="s">
        <v>22</v>
      </c>
      <c r="B76" s="188">
        <v>5413</v>
      </c>
      <c r="C76" s="189">
        <v>826</v>
      </c>
      <c r="D76" s="190">
        <v>1407</v>
      </c>
      <c r="E76" s="191">
        <v>794</v>
      </c>
      <c r="F76" s="188">
        <v>681</v>
      </c>
      <c r="G76" s="192">
        <v>457</v>
      </c>
      <c r="H76" s="190">
        <v>1465</v>
      </c>
      <c r="I76" s="191">
        <v>1647</v>
      </c>
      <c r="J76" s="188">
        <v>366</v>
      </c>
      <c r="K76" s="192">
        <v>799</v>
      </c>
      <c r="L76" s="190">
        <v>396</v>
      </c>
      <c r="M76" s="188">
        <v>2060</v>
      </c>
      <c r="N76" s="193">
        <v>1311</v>
      </c>
      <c r="O76" s="194">
        <v>2915</v>
      </c>
      <c r="P76" s="188">
        <v>1176</v>
      </c>
      <c r="Q76" s="192">
        <v>1509</v>
      </c>
      <c r="R76" s="190">
        <v>1603</v>
      </c>
      <c r="S76" s="191">
        <v>1384</v>
      </c>
      <c r="T76" s="188">
        <v>308</v>
      </c>
      <c r="U76" s="192">
        <v>1204</v>
      </c>
      <c r="V76" s="190">
        <v>843</v>
      </c>
      <c r="W76" s="191">
        <v>2218</v>
      </c>
      <c r="X76" s="188">
        <v>1197</v>
      </c>
      <c r="Y76" s="192">
        <v>1532</v>
      </c>
      <c r="Z76" s="190">
        <v>4410</v>
      </c>
      <c r="AA76" s="188">
        <v>2360</v>
      </c>
      <c r="AB76" s="168">
        <f t="shared" si="199"/>
        <v>20576</v>
      </c>
      <c r="AC76" s="169">
        <f t="shared" si="194"/>
        <v>19705</v>
      </c>
      <c r="AE76" t="s">
        <v>27</v>
      </c>
      <c r="BI76" s="133" t="s">
        <v>22</v>
      </c>
      <c r="BJ76" s="125">
        <f t="shared" ref="BJ76:CK76" si="201">B76/B95</f>
        <v>0.10247236104800848</v>
      </c>
      <c r="BK76" s="126">
        <f t="shared" si="201"/>
        <v>2.4772815883393817E-2</v>
      </c>
      <c r="BL76" s="127">
        <f t="shared" si="201"/>
        <v>6.6258535436778898E-2</v>
      </c>
      <c r="BM76" s="128">
        <f t="shared" si="201"/>
        <v>4.2986302853121106E-2</v>
      </c>
      <c r="BN76" s="125">
        <f t="shared" si="201"/>
        <v>7.0105003088326123E-2</v>
      </c>
      <c r="BO76" s="126">
        <f t="shared" si="201"/>
        <v>6.2033392154201165E-2</v>
      </c>
      <c r="BP76" s="127">
        <f t="shared" si="201"/>
        <v>5.1086236356662131E-2</v>
      </c>
      <c r="BQ76" s="128">
        <f t="shared" si="201"/>
        <v>4.1424583113257377E-2</v>
      </c>
      <c r="BR76" s="125">
        <f t="shared" si="201"/>
        <v>6.2940670679277735E-2</v>
      </c>
      <c r="BS76" s="126">
        <f t="shared" si="201"/>
        <v>0.10969247666117518</v>
      </c>
      <c r="BT76" s="127">
        <f t="shared" si="201"/>
        <v>3.341208234897064E-2</v>
      </c>
      <c r="BU76" s="125">
        <f t="shared" si="201"/>
        <v>9.948807109050517E-2</v>
      </c>
      <c r="BV76" s="129">
        <f t="shared" si="201"/>
        <v>5.1939305098847116E-2</v>
      </c>
      <c r="BW76" s="130">
        <f t="shared" si="201"/>
        <v>8.4365593887473958E-2</v>
      </c>
      <c r="BX76" s="125">
        <f t="shared" si="201"/>
        <v>7.5807387352543026E-2</v>
      </c>
      <c r="BY76" s="126">
        <f t="shared" si="201"/>
        <v>8.3232211803640377E-2</v>
      </c>
      <c r="BZ76" s="127">
        <f t="shared" si="201"/>
        <v>7.7454580595284109E-2</v>
      </c>
      <c r="CA76" s="128">
        <f t="shared" si="201"/>
        <v>6.5552029555250316E-2</v>
      </c>
      <c r="CB76" s="125">
        <f t="shared" si="201"/>
        <v>3.5834787667248402E-2</v>
      </c>
      <c r="CC76" s="126">
        <f t="shared" si="201"/>
        <v>0.1118543292456336</v>
      </c>
      <c r="CD76" s="127">
        <f t="shared" si="201"/>
        <v>3.4996678844237794E-2</v>
      </c>
      <c r="CE76" s="128">
        <f t="shared" si="201"/>
        <v>7.8543857785332336E-2</v>
      </c>
      <c r="CF76" s="125">
        <f t="shared" si="201"/>
        <v>5.2631578947368418E-2</v>
      </c>
      <c r="CG76" s="126">
        <f t="shared" si="201"/>
        <v>0.10326929558476576</v>
      </c>
      <c r="CH76" s="127">
        <f t="shared" si="201"/>
        <v>8.1049787726746425E-2</v>
      </c>
      <c r="CI76" s="125">
        <f t="shared" si="201"/>
        <v>5.0824826635654907E-2</v>
      </c>
      <c r="CJ76" s="131">
        <f t="shared" si="201"/>
        <v>6.8267176281668465E-2</v>
      </c>
      <c r="CK76" s="132">
        <f t="shared" si="201"/>
        <v>6.5465768761814896E-2</v>
      </c>
    </row>
    <row r="77" spans="1:89" ht="15" thickTop="1" thickBot="1">
      <c r="A77" s="142" t="s">
        <v>24</v>
      </c>
      <c r="B77" s="195">
        <v>3851</v>
      </c>
      <c r="C77" s="196">
        <v>1395</v>
      </c>
      <c r="D77" s="197">
        <v>1464</v>
      </c>
      <c r="E77" s="198">
        <v>1405</v>
      </c>
      <c r="F77" s="195">
        <v>615</v>
      </c>
      <c r="G77" s="199">
        <v>579</v>
      </c>
      <c r="H77" s="197">
        <v>1615</v>
      </c>
      <c r="I77" s="198">
        <v>1898</v>
      </c>
      <c r="J77" s="195">
        <v>323</v>
      </c>
      <c r="K77" s="199">
        <v>890</v>
      </c>
      <c r="L77" s="197">
        <v>385</v>
      </c>
      <c r="M77" s="195">
        <v>2110</v>
      </c>
      <c r="N77" s="200">
        <v>1428</v>
      </c>
      <c r="O77" s="201">
        <v>2886</v>
      </c>
      <c r="P77" s="195">
        <v>944</v>
      </c>
      <c r="Q77" s="199">
        <v>1171</v>
      </c>
      <c r="R77" s="197">
        <v>1562</v>
      </c>
      <c r="S77" s="198">
        <v>1162</v>
      </c>
      <c r="T77" s="195">
        <v>325</v>
      </c>
      <c r="U77" s="199">
        <v>887</v>
      </c>
      <c r="V77" s="197">
        <v>810</v>
      </c>
      <c r="W77" s="198">
        <v>2387</v>
      </c>
      <c r="X77" s="195">
        <v>1070</v>
      </c>
      <c r="Y77" s="199">
        <v>1153</v>
      </c>
      <c r="Z77" s="197">
        <v>3709</v>
      </c>
      <c r="AA77" s="195">
        <v>2094</v>
      </c>
      <c r="AB77" s="168">
        <f t="shared" si="199"/>
        <v>18101</v>
      </c>
      <c r="AC77" s="169">
        <f t="shared" si="194"/>
        <v>20017</v>
      </c>
      <c r="AE77" s="309" t="s">
        <v>2</v>
      </c>
      <c r="AF77" s="303" t="s">
        <v>3</v>
      </c>
      <c r="AG77" s="304"/>
      <c r="AH77" s="303" t="s">
        <v>4</v>
      </c>
      <c r="AI77" s="304"/>
      <c r="AJ77" s="303" t="s">
        <v>5</v>
      </c>
      <c r="AK77" s="304"/>
      <c r="AL77" s="303" t="s">
        <v>6</v>
      </c>
      <c r="AM77" s="304"/>
      <c r="AN77" s="303" t="s">
        <v>7</v>
      </c>
      <c r="AO77" s="304"/>
      <c r="AP77" s="303" t="s">
        <v>8</v>
      </c>
      <c r="AQ77" s="304"/>
      <c r="AR77" s="303" t="s">
        <v>9</v>
      </c>
      <c r="AS77" s="304"/>
      <c r="AT77" s="303" t="s">
        <v>10</v>
      </c>
      <c r="AU77" s="304"/>
      <c r="AV77" s="303" t="s">
        <v>11</v>
      </c>
      <c r="AW77" s="304"/>
      <c r="AX77" s="303" t="s">
        <v>12</v>
      </c>
      <c r="AY77" s="304"/>
      <c r="AZ77" s="303" t="s">
        <v>13</v>
      </c>
      <c r="BA77" s="304"/>
      <c r="BB77" s="303" t="s">
        <v>14</v>
      </c>
      <c r="BC77" s="304"/>
      <c r="BD77" s="305" t="s">
        <v>15</v>
      </c>
      <c r="BE77" s="306"/>
      <c r="BF77" s="307" t="s">
        <v>16</v>
      </c>
      <c r="BG77" s="308"/>
      <c r="BH77" s="286"/>
      <c r="BI77" s="142" t="s">
        <v>24</v>
      </c>
      <c r="BJ77" s="125">
        <f t="shared" ref="BJ77:CK77" si="202">B77/B95</f>
        <v>7.2902468574890203E-2</v>
      </c>
      <c r="BK77" s="126">
        <f t="shared" si="202"/>
        <v>4.1837867018564616E-2</v>
      </c>
      <c r="BL77" s="127">
        <f t="shared" si="202"/>
        <v>6.8942783141040728E-2</v>
      </c>
      <c r="BM77" s="128">
        <f t="shared" si="202"/>
        <v>7.6065183260245792E-2</v>
      </c>
      <c r="BN77" s="125">
        <f t="shared" si="202"/>
        <v>6.3310685608400252E-2</v>
      </c>
      <c r="BO77" s="126">
        <f t="shared" si="202"/>
        <v>7.8593728790552458E-2</v>
      </c>
      <c r="BP77" s="127">
        <f t="shared" si="202"/>
        <v>5.6316909021166789E-2</v>
      </c>
      <c r="BQ77" s="128">
        <f t="shared" si="202"/>
        <v>4.7737619155411352E-2</v>
      </c>
      <c r="BR77" s="125">
        <f t="shared" si="202"/>
        <v>5.5546001719690458E-2</v>
      </c>
      <c r="BS77" s="126">
        <f t="shared" si="202"/>
        <v>0.12218561230093355</v>
      </c>
      <c r="BT77" s="127">
        <f t="shared" si="202"/>
        <v>3.2483968950388117E-2</v>
      </c>
      <c r="BU77" s="125">
        <f t="shared" si="202"/>
        <v>0.10190283009755627</v>
      </c>
      <c r="BV77" s="129">
        <f t="shared" si="202"/>
        <v>5.6574620656867795E-2</v>
      </c>
      <c r="BW77" s="130">
        <f t="shared" si="202"/>
        <v>8.3526279231303541E-2</v>
      </c>
      <c r="BX77" s="125">
        <f t="shared" si="202"/>
        <v>6.0852188487075354E-2</v>
      </c>
      <c r="BY77" s="126">
        <f t="shared" si="202"/>
        <v>6.4589078874793163E-2</v>
      </c>
      <c r="BZ77" s="127">
        <f t="shared" si="202"/>
        <v>7.5473521453420955E-2</v>
      </c>
      <c r="CA77" s="128">
        <f t="shared" si="202"/>
        <v>5.5037180883815658E-2</v>
      </c>
      <c r="CB77" s="125">
        <f t="shared" si="202"/>
        <v>3.7812681791739383E-2</v>
      </c>
      <c r="CC77" s="126">
        <f t="shared" si="202"/>
        <v>8.2404310665180225E-2</v>
      </c>
      <c r="CD77" s="127">
        <f t="shared" si="202"/>
        <v>3.3626702092328133E-2</v>
      </c>
      <c r="CE77" s="128">
        <f t="shared" si="202"/>
        <v>8.4528488969156129E-2</v>
      </c>
      <c r="CF77" s="125">
        <f t="shared" si="202"/>
        <v>4.7047443169326825E-2</v>
      </c>
      <c r="CG77" s="126">
        <f t="shared" si="202"/>
        <v>7.7721604314122006E-2</v>
      </c>
      <c r="CH77" s="127">
        <f t="shared" si="202"/>
        <v>6.816636341916156E-2</v>
      </c>
      <c r="CI77" s="125">
        <f t="shared" si="202"/>
        <v>4.509626566739889E-2</v>
      </c>
      <c r="CJ77" s="131">
        <f t="shared" si="202"/>
        <v>6.0055606428580911E-2</v>
      </c>
      <c r="CK77" s="132">
        <f t="shared" si="202"/>
        <v>6.6502323943428004E-2</v>
      </c>
    </row>
    <row r="78" spans="1:89" ht="15" thickTop="1" thickBot="1">
      <c r="A78" s="133" t="s">
        <v>28</v>
      </c>
      <c r="B78" s="188">
        <v>3438</v>
      </c>
      <c r="C78" s="189">
        <v>1172</v>
      </c>
      <c r="D78" s="190">
        <v>1335</v>
      </c>
      <c r="E78" s="191">
        <v>778</v>
      </c>
      <c r="F78" s="188">
        <v>573</v>
      </c>
      <c r="G78" s="192">
        <v>519</v>
      </c>
      <c r="H78" s="190">
        <v>1693</v>
      </c>
      <c r="I78" s="191">
        <v>1870</v>
      </c>
      <c r="J78" s="188">
        <v>336</v>
      </c>
      <c r="K78" s="192">
        <v>627</v>
      </c>
      <c r="L78" s="190">
        <v>442</v>
      </c>
      <c r="M78" s="188">
        <v>1732</v>
      </c>
      <c r="N78" s="193">
        <v>1241</v>
      </c>
      <c r="O78" s="194">
        <v>2596</v>
      </c>
      <c r="P78" s="188">
        <v>844</v>
      </c>
      <c r="Q78" s="192">
        <v>1150</v>
      </c>
      <c r="R78" s="190">
        <v>1227</v>
      </c>
      <c r="S78" s="191">
        <v>1270</v>
      </c>
      <c r="T78" s="188">
        <v>351</v>
      </c>
      <c r="U78" s="192">
        <v>826</v>
      </c>
      <c r="V78" s="190">
        <v>797</v>
      </c>
      <c r="W78" s="191">
        <v>2151</v>
      </c>
      <c r="X78" s="188">
        <v>1014</v>
      </c>
      <c r="Y78" s="192">
        <v>966</v>
      </c>
      <c r="Z78" s="190">
        <v>3087</v>
      </c>
      <c r="AA78" s="188">
        <v>2376</v>
      </c>
      <c r="AB78" s="168">
        <f t="shared" si="199"/>
        <v>16378</v>
      </c>
      <c r="AC78" s="169">
        <f t="shared" si="194"/>
        <v>18033</v>
      </c>
      <c r="AE78" s="310"/>
      <c r="AF78" s="242" t="s">
        <v>17</v>
      </c>
      <c r="AG78" s="243" t="s">
        <v>18</v>
      </c>
      <c r="AH78" s="244" t="s">
        <v>17</v>
      </c>
      <c r="AI78" s="245" t="s">
        <v>18</v>
      </c>
      <c r="AJ78" s="242" t="s">
        <v>17</v>
      </c>
      <c r="AK78" s="243" t="s">
        <v>18</v>
      </c>
      <c r="AL78" s="244" t="s">
        <v>17</v>
      </c>
      <c r="AM78" s="245" t="s">
        <v>18</v>
      </c>
      <c r="AN78" s="242" t="s">
        <v>17</v>
      </c>
      <c r="AO78" s="243" t="s">
        <v>18</v>
      </c>
      <c r="AP78" s="244" t="s">
        <v>17</v>
      </c>
      <c r="AQ78" s="242" t="s">
        <v>18</v>
      </c>
      <c r="AR78" s="246" t="s">
        <v>17</v>
      </c>
      <c r="AS78" s="247" t="s">
        <v>18</v>
      </c>
      <c r="AT78" s="242" t="s">
        <v>17</v>
      </c>
      <c r="AU78" s="243" t="s">
        <v>18</v>
      </c>
      <c r="AV78" s="244" t="s">
        <v>17</v>
      </c>
      <c r="AW78" s="245" t="s">
        <v>18</v>
      </c>
      <c r="AX78" s="242" t="s">
        <v>17</v>
      </c>
      <c r="AY78" s="243" t="s">
        <v>18</v>
      </c>
      <c r="AZ78" s="244" t="s">
        <v>17</v>
      </c>
      <c r="BA78" s="245" t="s">
        <v>18</v>
      </c>
      <c r="BB78" s="242" t="s">
        <v>17</v>
      </c>
      <c r="BC78" s="243" t="s">
        <v>18</v>
      </c>
      <c r="BD78" s="248" t="s">
        <v>17</v>
      </c>
      <c r="BE78" s="249" t="s">
        <v>18</v>
      </c>
      <c r="BF78" s="250" t="s">
        <v>17</v>
      </c>
      <c r="BG78" s="251" t="s">
        <v>18</v>
      </c>
      <c r="BH78" s="287"/>
      <c r="BI78" s="133" t="s">
        <v>28</v>
      </c>
      <c r="BJ78" s="125">
        <f t="shared" ref="BJ78:CK78" si="203">B78/B95</f>
        <v>6.5084052703316672E-2</v>
      </c>
      <c r="BK78" s="126">
        <f t="shared" si="203"/>
        <v>3.5149806556098728E-2</v>
      </c>
      <c r="BL78" s="127">
        <f t="shared" si="203"/>
        <v>6.2867906757711325E-2</v>
      </c>
      <c r="BM78" s="128">
        <f t="shared" si="203"/>
        <v>4.2120080125602297E-2</v>
      </c>
      <c r="BN78" s="125">
        <f t="shared" si="203"/>
        <v>5.8987029030265599E-2</v>
      </c>
      <c r="BO78" s="126">
        <f t="shared" si="203"/>
        <v>7.0449300936609199E-2</v>
      </c>
      <c r="BP78" s="127">
        <f t="shared" si="203"/>
        <v>5.9036858806709211E-2</v>
      </c>
      <c r="BQ78" s="128">
        <f t="shared" si="203"/>
        <v>4.7033376090947959E-2</v>
      </c>
      <c r="BR78" s="125">
        <f t="shared" si="203"/>
        <v>5.7781599312123816E-2</v>
      </c>
      <c r="BS78" s="126">
        <f t="shared" si="203"/>
        <v>8.6079077429983525E-2</v>
      </c>
      <c r="BT78" s="127">
        <f t="shared" si="203"/>
        <v>3.7293283833952078E-2</v>
      </c>
      <c r="BU78" s="125">
        <f t="shared" si="203"/>
        <v>8.3647252004249981E-2</v>
      </c>
      <c r="BV78" s="129">
        <f t="shared" si="203"/>
        <v>4.91660393803732E-2</v>
      </c>
      <c r="BW78" s="130">
        <f t="shared" si="203"/>
        <v>7.5133132669599451E-2</v>
      </c>
      <c r="BX78" s="125">
        <f t="shared" si="203"/>
        <v>5.4405982079546188E-2</v>
      </c>
      <c r="BY78" s="126">
        <f t="shared" si="203"/>
        <v>6.3430777716491998E-2</v>
      </c>
      <c r="BZ78" s="127">
        <f t="shared" si="203"/>
        <v>5.9286818708929261E-2</v>
      </c>
      <c r="CA78" s="128">
        <f t="shared" si="203"/>
        <v>6.0152512669919007E-2</v>
      </c>
      <c r="CB78" s="125">
        <f t="shared" si="203"/>
        <v>4.0837696335078534E-2</v>
      </c>
      <c r="CC78" s="126">
        <f t="shared" si="203"/>
        <v>7.6737272389446304E-2</v>
      </c>
      <c r="CD78" s="127">
        <f t="shared" si="203"/>
        <v>3.308701428096978E-2</v>
      </c>
      <c r="CE78" s="128">
        <f t="shared" si="203"/>
        <v>7.6171252523106345E-2</v>
      </c>
      <c r="CF78" s="125">
        <f t="shared" si="203"/>
        <v>4.4585147078221872E-2</v>
      </c>
      <c r="CG78" s="126">
        <f t="shared" si="203"/>
        <v>6.5116279069767441E-2</v>
      </c>
      <c r="CH78" s="127">
        <f t="shared" si="203"/>
        <v>5.6734851408722503E-2</v>
      </c>
      <c r="CI78" s="125">
        <f t="shared" si="203"/>
        <v>5.1169401731489858E-2</v>
      </c>
      <c r="CJ78" s="131">
        <f t="shared" si="203"/>
        <v>5.4339026688431477E-2</v>
      </c>
      <c r="CK78" s="132">
        <f t="shared" si="203"/>
        <v>5.9910896121888255E-2</v>
      </c>
    </row>
    <row r="79" spans="1:89" ht="14.1" thickTop="1">
      <c r="A79" s="142" t="s">
        <v>29</v>
      </c>
      <c r="B79" s="202">
        <v>3398</v>
      </c>
      <c r="C79" s="196">
        <v>1419</v>
      </c>
      <c r="D79" s="197">
        <v>1328</v>
      </c>
      <c r="E79" s="198">
        <v>881</v>
      </c>
      <c r="F79" s="195">
        <v>572</v>
      </c>
      <c r="G79" s="199">
        <v>382</v>
      </c>
      <c r="H79" s="197">
        <v>2056</v>
      </c>
      <c r="I79" s="198">
        <v>1881</v>
      </c>
      <c r="J79" s="195">
        <v>320</v>
      </c>
      <c r="K79" s="199">
        <v>549</v>
      </c>
      <c r="L79" s="197">
        <v>473</v>
      </c>
      <c r="M79" s="195">
        <v>1391</v>
      </c>
      <c r="N79" s="200">
        <v>1340</v>
      </c>
      <c r="O79" s="203">
        <v>2192</v>
      </c>
      <c r="P79" s="195">
        <v>827</v>
      </c>
      <c r="Q79" s="199">
        <v>888</v>
      </c>
      <c r="R79" s="197">
        <v>1251</v>
      </c>
      <c r="S79" s="198">
        <v>1207</v>
      </c>
      <c r="T79" s="195">
        <v>457</v>
      </c>
      <c r="U79" s="199">
        <v>635</v>
      </c>
      <c r="V79" s="197">
        <v>878</v>
      </c>
      <c r="W79" s="204">
        <v>2017</v>
      </c>
      <c r="X79" s="195">
        <v>955</v>
      </c>
      <c r="Y79" s="199">
        <v>840</v>
      </c>
      <c r="Z79" s="197">
        <v>3034</v>
      </c>
      <c r="AA79" s="195">
        <v>2699</v>
      </c>
      <c r="AB79" s="168">
        <f t="shared" si="199"/>
        <v>16889</v>
      </c>
      <c r="AC79" s="169">
        <f t="shared" si="194"/>
        <v>16981</v>
      </c>
      <c r="AE79" s="252" t="str">
        <f>$AE$17</f>
        <v>17:00 - 17:59</v>
      </c>
      <c r="AF79" s="253">
        <f t="shared" ref="AF79:AU81" si="204">SUMIF($A$9:$A$32,$AE79,B$71:B$94)</f>
        <v>2214</v>
      </c>
      <c r="AG79" s="254">
        <f t="shared" si="204"/>
        <v>3970</v>
      </c>
      <c r="AH79" s="255">
        <f t="shared" si="204"/>
        <v>1444</v>
      </c>
      <c r="AI79" s="256">
        <f t="shared" si="204"/>
        <v>1841</v>
      </c>
      <c r="AJ79" s="253">
        <f t="shared" si="204"/>
        <v>996</v>
      </c>
      <c r="AK79" s="257">
        <f t="shared" si="204"/>
        <v>544</v>
      </c>
      <c r="AL79" s="255">
        <f t="shared" si="204"/>
        <v>1371</v>
      </c>
      <c r="AM79" s="256">
        <f t="shared" si="204"/>
        <v>3605</v>
      </c>
      <c r="AN79" s="253">
        <f t="shared" si="204"/>
        <v>597</v>
      </c>
      <c r="AO79" s="257">
        <f t="shared" si="204"/>
        <v>288</v>
      </c>
      <c r="AP79" s="255">
        <f t="shared" si="204"/>
        <v>1473</v>
      </c>
      <c r="AQ79" s="253">
        <f t="shared" si="204"/>
        <v>931</v>
      </c>
      <c r="AR79" s="258">
        <f t="shared" si="204"/>
        <v>1855</v>
      </c>
      <c r="AS79" s="259">
        <f t="shared" si="204"/>
        <v>1720</v>
      </c>
      <c r="AT79" s="253">
        <f t="shared" si="204"/>
        <v>962</v>
      </c>
      <c r="AU79" s="257">
        <f t="shared" si="204"/>
        <v>888</v>
      </c>
      <c r="AV79" s="255">
        <f t="shared" ref="AP79:BE81" si="205">SUMIF($A$9:$A$32,$AE79,R$71:R$94)</f>
        <v>1255</v>
      </c>
      <c r="AW79" s="256">
        <f t="shared" si="205"/>
        <v>1120</v>
      </c>
      <c r="AX79" s="253">
        <f t="shared" si="205"/>
        <v>723</v>
      </c>
      <c r="AY79" s="257">
        <f t="shared" si="205"/>
        <v>275</v>
      </c>
      <c r="AZ79" s="255">
        <f t="shared" si="205"/>
        <v>1692</v>
      </c>
      <c r="BA79" s="256">
        <f t="shared" si="205"/>
        <v>1126</v>
      </c>
      <c r="BB79" s="253">
        <f t="shared" si="205"/>
        <v>1490</v>
      </c>
      <c r="BC79" s="257">
        <f t="shared" si="205"/>
        <v>498</v>
      </c>
      <c r="BD79" s="20">
        <f t="shared" si="205"/>
        <v>3080</v>
      </c>
      <c r="BE79" s="260">
        <f t="shared" si="205"/>
        <v>3366</v>
      </c>
      <c r="BF79" s="261">
        <f>AF79+AH79+AJ79+AL79+AN79+AP79+AR79+AT79+AV79+AX79+AZ79+BB79+BD79</f>
        <v>19152</v>
      </c>
      <c r="BG79" s="262">
        <f>AG79+AI79+AK79+AM79+AO79+AQ79+AS79+AU79+AW79+AY79+BA79+BC79+BE79</f>
        <v>20172</v>
      </c>
      <c r="BH79" s="283"/>
      <c r="BI79" s="142" t="s">
        <v>29</v>
      </c>
      <c r="BJ79" s="125">
        <f t="shared" ref="BJ79:CK79" si="206">B79/B95</f>
        <v>6.4326821141905188E-2</v>
      </c>
      <c r="BK79" s="126">
        <f t="shared" si="206"/>
        <v>4.2557658279099062E-2</v>
      </c>
      <c r="BL79" s="127">
        <f t="shared" si="206"/>
        <v>6.2538262302801975E-2</v>
      </c>
      <c r="BM79" s="128">
        <f t="shared" si="206"/>
        <v>4.7696388934004658E-2</v>
      </c>
      <c r="BN79" s="125">
        <f t="shared" si="206"/>
        <v>5.8884084826024294E-2</v>
      </c>
      <c r="BO79" s="126">
        <f t="shared" si="206"/>
        <v>5.1852857336772092E-2</v>
      </c>
      <c r="BP79" s="127">
        <f t="shared" si="206"/>
        <v>7.1695086654810475E-2</v>
      </c>
      <c r="BQ79" s="128">
        <f t="shared" si="206"/>
        <v>4.7310043009130005E-2</v>
      </c>
      <c r="BR79" s="125">
        <f t="shared" si="206"/>
        <v>5.5030094582975066E-2</v>
      </c>
      <c r="BS79" s="126">
        <f t="shared" si="206"/>
        <v>7.5370675453047778E-2</v>
      </c>
      <c r="BT79" s="127">
        <f t="shared" si="206"/>
        <v>3.9908876139048262E-2</v>
      </c>
      <c r="BU79" s="125">
        <f t="shared" si="206"/>
        <v>6.7178595576161501E-2</v>
      </c>
      <c r="BV79" s="129">
        <f t="shared" si="206"/>
        <v>5.3088229467929161E-2</v>
      </c>
      <c r="BW79" s="130">
        <f t="shared" si="206"/>
        <v>6.3440611252604764E-2</v>
      </c>
      <c r="BX79" s="125">
        <f t="shared" si="206"/>
        <v>5.3310126990266229E-2</v>
      </c>
      <c r="BY79" s="126">
        <f t="shared" si="206"/>
        <v>4.8979591836734691E-2</v>
      </c>
      <c r="BZ79" s="127">
        <f t="shared" si="206"/>
        <v>6.044646308465404E-2</v>
      </c>
      <c r="CA79" s="128">
        <f t="shared" si="206"/>
        <v>5.7168569128025384E-2</v>
      </c>
      <c r="CB79" s="125">
        <f t="shared" si="206"/>
        <v>5.3170447934845842E-2</v>
      </c>
      <c r="CC79" s="126">
        <f t="shared" si="206"/>
        <v>5.899293942772204E-2</v>
      </c>
      <c r="CD79" s="127">
        <f t="shared" si="206"/>
        <v>3.644968449020259E-2</v>
      </c>
      <c r="CE79" s="128">
        <f t="shared" si="206"/>
        <v>7.1426041998654349E-2</v>
      </c>
      <c r="CF79" s="125">
        <f t="shared" si="206"/>
        <v>4.1990942267950575E-2</v>
      </c>
      <c r="CG79" s="126">
        <f t="shared" si="206"/>
        <v>5.6622851365015166E-2</v>
      </c>
      <c r="CH79" s="127">
        <f t="shared" si="206"/>
        <v>5.5760783665067724E-2</v>
      </c>
      <c r="CI79" s="125">
        <f t="shared" si="206"/>
        <v>5.8125511478657882E-2</v>
      </c>
      <c r="CJ79" s="131">
        <f t="shared" si="206"/>
        <v>5.6034425555068941E-2</v>
      </c>
      <c r="CK79" s="132">
        <f t="shared" si="206"/>
        <v>5.6415844676192789E-2</v>
      </c>
    </row>
    <row r="80" spans="1:89">
      <c r="A80" s="133" t="s">
        <v>31</v>
      </c>
      <c r="B80" s="205">
        <v>3627</v>
      </c>
      <c r="C80" s="189">
        <v>1553</v>
      </c>
      <c r="D80" s="190">
        <v>1394</v>
      </c>
      <c r="E80" s="191">
        <v>803</v>
      </c>
      <c r="F80" s="188">
        <v>581</v>
      </c>
      <c r="G80" s="192">
        <v>390</v>
      </c>
      <c r="H80" s="190">
        <v>2096</v>
      </c>
      <c r="I80" s="191">
        <v>2231</v>
      </c>
      <c r="J80" s="188">
        <v>335</v>
      </c>
      <c r="K80" s="189">
        <v>446</v>
      </c>
      <c r="L80" s="190">
        <v>541</v>
      </c>
      <c r="M80" s="188">
        <v>1496</v>
      </c>
      <c r="N80" s="193">
        <v>1540</v>
      </c>
      <c r="O80" s="206">
        <v>2320</v>
      </c>
      <c r="P80" s="188">
        <v>858</v>
      </c>
      <c r="Q80" s="189">
        <v>983</v>
      </c>
      <c r="R80" s="190">
        <v>1377</v>
      </c>
      <c r="S80" s="191">
        <v>1116</v>
      </c>
      <c r="T80" s="197">
        <v>469</v>
      </c>
      <c r="U80" s="188">
        <v>599</v>
      </c>
      <c r="V80" s="190">
        <v>1060</v>
      </c>
      <c r="W80" s="207">
        <v>2342</v>
      </c>
      <c r="X80" s="188">
        <v>1074</v>
      </c>
      <c r="Y80" s="192">
        <v>859</v>
      </c>
      <c r="Z80" s="190">
        <v>3308</v>
      </c>
      <c r="AA80" s="188">
        <v>2549</v>
      </c>
      <c r="AB80" s="168">
        <f t="shared" si="199"/>
        <v>18260</v>
      </c>
      <c r="AC80" s="169">
        <f t="shared" si="194"/>
        <v>17687</v>
      </c>
      <c r="AE80" s="263" t="str">
        <f>$AE$18</f>
        <v>18:00 - 18:59</v>
      </c>
      <c r="AF80" s="253">
        <f t="shared" si="204"/>
        <v>2621</v>
      </c>
      <c r="AG80" s="264">
        <f t="shared" si="204"/>
        <v>4058</v>
      </c>
      <c r="AH80" s="265">
        <f t="shared" si="204"/>
        <v>1599</v>
      </c>
      <c r="AI80" s="266">
        <f t="shared" si="204"/>
        <v>1292</v>
      </c>
      <c r="AJ80" s="267">
        <f t="shared" si="204"/>
        <v>764</v>
      </c>
      <c r="AK80" s="268">
        <f t="shared" si="204"/>
        <v>387</v>
      </c>
      <c r="AL80" s="265">
        <f t="shared" si="204"/>
        <v>2384</v>
      </c>
      <c r="AM80" s="266">
        <f t="shared" si="204"/>
        <v>3396</v>
      </c>
      <c r="AN80" s="267">
        <f t="shared" si="204"/>
        <v>590</v>
      </c>
      <c r="AO80" s="268">
        <f t="shared" si="204"/>
        <v>223</v>
      </c>
      <c r="AP80" s="265">
        <f t="shared" si="205"/>
        <v>1509</v>
      </c>
      <c r="AQ80" s="267">
        <f t="shared" si="205"/>
        <v>804</v>
      </c>
      <c r="AR80" s="269">
        <f t="shared" si="205"/>
        <v>2090</v>
      </c>
      <c r="AS80" s="270">
        <f t="shared" si="205"/>
        <v>1861</v>
      </c>
      <c r="AT80" s="267">
        <f t="shared" si="205"/>
        <v>1155</v>
      </c>
      <c r="AU80" s="268">
        <f t="shared" si="205"/>
        <v>1179</v>
      </c>
      <c r="AV80" s="265">
        <f t="shared" si="205"/>
        <v>1414</v>
      </c>
      <c r="AW80" s="266">
        <f t="shared" si="205"/>
        <v>1959</v>
      </c>
      <c r="AX80" s="267">
        <f t="shared" si="205"/>
        <v>831</v>
      </c>
      <c r="AY80" s="268">
        <f t="shared" si="205"/>
        <v>436</v>
      </c>
      <c r="AZ80" s="265">
        <f t="shared" si="205"/>
        <v>2749</v>
      </c>
      <c r="BA80" s="266">
        <f t="shared" si="205"/>
        <v>1663</v>
      </c>
      <c r="BB80" s="267">
        <f t="shared" si="205"/>
        <v>2983</v>
      </c>
      <c r="BC80" s="268">
        <f t="shared" si="205"/>
        <v>912</v>
      </c>
      <c r="BD80" s="265">
        <f t="shared" si="205"/>
        <v>4260</v>
      </c>
      <c r="BE80" s="267">
        <f t="shared" si="205"/>
        <v>5277</v>
      </c>
      <c r="BF80" s="271">
        <f>SUM(AF80,AH80,AJ80,AL80,AN80,AP80,AR80,AT80,AV80,AX80,AZ80,BB80,BD80)</f>
        <v>24949</v>
      </c>
      <c r="BG80" s="16">
        <f>SUM(AG80,AI80,AK80,AM80,AO80,AQ80,AS80,AU80,AW80,AY80,BA80,BC80,BE80)</f>
        <v>23447</v>
      </c>
      <c r="BH80" s="284"/>
      <c r="BI80" s="133" t="s">
        <v>31</v>
      </c>
      <c r="BJ80" s="125">
        <f t="shared" ref="BJ80:CK80" si="207">B80/B95</f>
        <v>6.8661971830985921E-2</v>
      </c>
      <c r="BK80" s="126">
        <f t="shared" si="207"/>
        <v>4.6576492817083044E-2</v>
      </c>
      <c r="BL80" s="127">
        <f t="shared" si="207"/>
        <v>6.5646338591947254E-2</v>
      </c>
      <c r="BM80" s="128">
        <f t="shared" si="207"/>
        <v>4.3473553137350442E-2</v>
      </c>
      <c r="BN80" s="125">
        <f t="shared" si="207"/>
        <v>5.9810582664196005E-2</v>
      </c>
      <c r="BO80" s="126">
        <f t="shared" si="207"/>
        <v>5.2938781050631191E-2</v>
      </c>
      <c r="BP80" s="127">
        <f t="shared" si="207"/>
        <v>7.3089932698678389E-2</v>
      </c>
      <c r="BQ80" s="128">
        <f t="shared" si="207"/>
        <v>5.611308131492241E-2</v>
      </c>
      <c r="BR80" s="125">
        <f t="shared" si="207"/>
        <v>5.7609630266552019E-2</v>
      </c>
      <c r="BS80" s="126">
        <f t="shared" si="207"/>
        <v>6.1230093355299289E-2</v>
      </c>
      <c r="BT80" s="127">
        <f t="shared" si="207"/>
        <v>4.5646304421194737E-2</v>
      </c>
      <c r="BU80" s="125">
        <f t="shared" si="207"/>
        <v>7.2249589490968796E-2</v>
      </c>
      <c r="BV80" s="129">
        <f t="shared" si="207"/>
        <v>6.1011845806426053E-2</v>
      </c>
      <c r="BW80" s="130">
        <f t="shared" si="207"/>
        <v>6.714517249363279E-2</v>
      </c>
      <c r="BX80" s="125">
        <f t="shared" si="207"/>
        <v>5.5308450976600268E-2</v>
      </c>
      <c r="BY80" s="126">
        <f t="shared" si="207"/>
        <v>5.4219525648097074E-2</v>
      </c>
      <c r="BZ80" s="127">
        <f t="shared" si="207"/>
        <v>6.6534596057209128E-2</v>
      </c>
      <c r="CA80" s="128">
        <f t="shared" si="207"/>
        <v>5.285842845640127E-2</v>
      </c>
      <c r="CB80" s="125">
        <f t="shared" si="207"/>
        <v>5.4566608493310062E-2</v>
      </c>
      <c r="CC80" s="126">
        <f t="shared" si="207"/>
        <v>5.5648457822370864E-2</v>
      </c>
      <c r="CD80" s="127">
        <f t="shared" si="207"/>
        <v>4.4005313849219525E-2</v>
      </c>
      <c r="CE80" s="128">
        <f t="shared" si="207"/>
        <v>8.2934948121392404E-2</v>
      </c>
      <c r="CF80" s="125">
        <f t="shared" si="207"/>
        <v>4.722332146154861E-2</v>
      </c>
      <c r="CG80" s="126">
        <f t="shared" si="207"/>
        <v>5.7903606336366702E-2</v>
      </c>
      <c r="CH80" s="127">
        <f t="shared" si="207"/>
        <v>6.079653011339619E-2</v>
      </c>
      <c r="CI80" s="125">
        <f t="shared" si="207"/>
        <v>5.489511995520524E-2</v>
      </c>
      <c r="CJ80" s="131">
        <f t="shared" si="207"/>
        <v>6.0583137582779258E-2</v>
      </c>
      <c r="CK80" s="132">
        <f t="shared" si="207"/>
        <v>5.8761383003817315E-2</v>
      </c>
    </row>
    <row r="81" spans="1:89" ht="14.1" thickBot="1">
      <c r="A81" s="142" t="s">
        <v>33</v>
      </c>
      <c r="B81" s="202">
        <v>2990</v>
      </c>
      <c r="C81" s="196">
        <v>1436</v>
      </c>
      <c r="D81" s="197">
        <v>1226</v>
      </c>
      <c r="E81" s="198">
        <v>773</v>
      </c>
      <c r="F81" s="195">
        <v>555</v>
      </c>
      <c r="G81" s="199">
        <v>410</v>
      </c>
      <c r="H81" s="197">
        <v>2171</v>
      </c>
      <c r="I81" s="198">
        <v>2009</v>
      </c>
      <c r="J81" s="195">
        <v>274</v>
      </c>
      <c r="K81" s="196">
        <v>384</v>
      </c>
      <c r="L81" s="197">
        <v>566</v>
      </c>
      <c r="M81" s="195">
        <v>1480</v>
      </c>
      <c r="N81" s="200">
        <v>1552</v>
      </c>
      <c r="O81" s="203">
        <v>2205</v>
      </c>
      <c r="P81" s="195">
        <v>806</v>
      </c>
      <c r="Q81" s="196">
        <v>970</v>
      </c>
      <c r="R81" s="197">
        <v>1154</v>
      </c>
      <c r="S81" s="198">
        <v>1376</v>
      </c>
      <c r="T81" s="195">
        <v>436</v>
      </c>
      <c r="U81" s="199">
        <v>660</v>
      </c>
      <c r="V81" s="197">
        <v>1094</v>
      </c>
      <c r="W81" s="204">
        <v>1725</v>
      </c>
      <c r="X81" s="195">
        <v>984</v>
      </c>
      <c r="Y81" s="199">
        <v>830</v>
      </c>
      <c r="Z81" s="197">
        <v>3148</v>
      </c>
      <c r="AA81" s="195">
        <v>2496</v>
      </c>
      <c r="AB81" s="168">
        <f t="shared" si="199"/>
        <v>16956</v>
      </c>
      <c r="AC81" s="169">
        <f t="shared" si="194"/>
        <v>16754</v>
      </c>
      <c r="AE81" s="252" t="str">
        <f>$AE$19</f>
        <v>19:00 - 19:59</v>
      </c>
      <c r="AF81" s="253">
        <f t="shared" si="204"/>
        <v>2444</v>
      </c>
      <c r="AG81" s="272">
        <f t="shared" si="204"/>
        <v>4433</v>
      </c>
      <c r="AH81" s="273">
        <f t="shared" si="204"/>
        <v>1254</v>
      </c>
      <c r="AI81" s="274">
        <f t="shared" si="204"/>
        <v>1979</v>
      </c>
      <c r="AJ81" s="275">
        <f t="shared" si="204"/>
        <v>517</v>
      </c>
      <c r="AK81" s="276">
        <f t="shared" si="204"/>
        <v>690</v>
      </c>
      <c r="AL81" s="273">
        <f t="shared" si="204"/>
        <v>2038</v>
      </c>
      <c r="AM81" s="274">
        <f t="shared" si="204"/>
        <v>4649</v>
      </c>
      <c r="AN81" s="275">
        <f t="shared" si="204"/>
        <v>395</v>
      </c>
      <c r="AO81" s="276">
        <f t="shared" si="204"/>
        <v>222</v>
      </c>
      <c r="AP81" s="273">
        <f t="shared" si="205"/>
        <v>1299</v>
      </c>
      <c r="AQ81" s="275">
        <f t="shared" si="205"/>
        <v>951</v>
      </c>
      <c r="AR81" s="277">
        <f t="shared" si="205"/>
        <v>1995</v>
      </c>
      <c r="AS81" s="278">
        <f t="shared" si="205"/>
        <v>2070</v>
      </c>
      <c r="AT81" s="275">
        <f t="shared" si="205"/>
        <v>1043</v>
      </c>
      <c r="AU81" s="276">
        <f t="shared" si="205"/>
        <v>1573</v>
      </c>
      <c r="AV81" s="273">
        <f t="shared" si="205"/>
        <v>1108</v>
      </c>
      <c r="AW81" s="274">
        <f t="shared" si="205"/>
        <v>1762</v>
      </c>
      <c r="AX81" s="275">
        <f t="shared" si="205"/>
        <v>845</v>
      </c>
      <c r="AY81" s="276">
        <f t="shared" si="205"/>
        <v>445</v>
      </c>
      <c r="AZ81" s="273">
        <f t="shared" si="205"/>
        <v>1892</v>
      </c>
      <c r="BA81" s="274">
        <f t="shared" si="205"/>
        <v>1464</v>
      </c>
      <c r="BB81" s="275">
        <f t="shared" si="205"/>
        <v>2063</v>
      </c>
      <c r="BC81" s="276">
        <f t="shared" si="205"/>
        <v>818</v>
      </c>
      <c r="BD81" s="273">
        <f t="shared" si="205"/>
        <v>3137</v>
      </c>
      <c r="BE81" s="275">
        <f t="shared" si="205"/>
        <v>3983</v>
      </c>
      <c r="BF81" s="271">
        <f>SUM(AF81,AH81,AJ81,AL81,AN81,AP81,AR81,AT81,AV81,AX81,AZ81,BB81,BD81)</f>
        <v>20030</v>
      </c>
      <c r="BG81" s="16">
        <f>SUM(AG81,AI81,AK81,AM81,AO81,AQ81,AS81,AU81,AW81,AY81,BA81,BC81,BE81)</f>
        <v>25039</v>
      </c>
      <c r="BH81" s="285"/>
      <c r="BI81" s="142" t="s">
        <v>33</v>
      </c>
      <c r="BJ81" s="125">
        <f t="shared" ref="BJ81:CK81" si="208">B81/B95</f>
        <v>5.6603059215508102E-2</v>
      </c>
      <c r="BK81" s="126">
        <f t="shared" si="208"/>
        <v>4.306751042197763E-2</v>
      </c>
      <c r="BL81" s="127">
        <f t="shared" si="208"/>
        <v>5.773487167412291E-2</v>
      </c>
      <c r="BM81" s="128">
        <f t="shared" si="208"/>
        <v>4.1849385523252666E-2</v>
      </c>
      <c r="BN81" s="125">
        <f t="shared" si="208"/>
        <v>5.7134033353922177E-2</v>
      </c>
      <c r="BO81" s="126">
        <f t="shared" si="208"/>
        <v>5.5653590335278946E-2</v>
      </c>
      <c r="BP81" s="127">
        <f t="shared" si="208"/>
        <v>7.5705269030930708E-2</v>
      </c>
      <c r="BQ81" s="128">
        <f t="shared" si="208"/>
        <v>5.0529439875248369E-2</v>
      </c>
      <c r="BR81" s="125">
        <f t="shared" si="208"/>
        <v>4.7119518486672396E-2</v>
      </c>
      <c r="BS81" s="126">
        <f t="shared" si="208"/>
        <v>5.2718286655683691E-2</v>
      </c>
      <c r="BT81" s="127">
        <f t="shared" si="208"/>
        <v>4.7755653054336822E-2</v>
      </c>
      <c r="BU81" s="125">
        <f t="shared" si="208"/>
        <v>7.1476866608712455E-2</v>
      </c>
      <c r="BV81" s="129">
        <f t="shared" si="208"/>
        <v>6.1487262786735865E-2</v>
      </c>
      <c r="BW81" s="130">
        <f t="shared" si="208"/>
        <v>6.3816855753646679E-2</v>
      </c>
      <c r="BX81" s="125">
        <f t="shared" si="208"/>
        <v>5.1956423644685105E-2</v>
      </c>
      <c r="BY81" s="126">
        <f t="shared" si="208"/>
        <v>5.3502482073910645E-2</v>
      </c>
      <c r="BZ81" s="127">
        <f t="shared" si="208"/>
        <v>5.5759567066099733E-2</v>
      </c>
      <c r="CA81" s="128">
        <f t="shared" si="208"/>
        <v>6.5173116089613028E-2</v>
      </c>
      <c r="CB81" s="125">
        <f t="shared" si="208"/>
        <v>5.0727166957533452E-2</v>
      </c>
      <c r="CC81" s="126">
        <f t="shared" si="208"/>
        <v>6.1315496098104792E-2</v>
      </c>
      <c r="CD81" s="127">
        <f t="shared" si="208"/>
        <v>4.5416805048156761E-2</v>
      </c>
      <c r="CE81" s="128">
        <f t="shared" si="208"/>
        <v>6.1085732497609686E-2</v>
      </c>
      <c r="CF81" s="125">
        <f t="shared" si="208"/>
        <v>4.3266059886558503E-2</v>
      </c>
      <c r="CG81" s="126">
        <f t="shared" si="208"/>
        <v>5.5948769801145937E-2</v>
      </c>
      <c r="CH81" s="127">
        <f t="shared" si="208"/>
        <v>5.7855948245759133E-2</v>
      </c>
      <c r="CI81" s="125">
        <f t="shared" si="208"/>
        <v>5.3753714950251968E-2</v>
      </c>
      <c r="CJ81" s="131">
        <f t="shared" si="208"/>
        <v>5.6256718557152523E-2</v>
      </c>
      <c r="CK81" s="132">
        <f t="shared" si="208"/>
        <v>5.5661684335724278E-2</v>
      </c>
    </row>
    <row r="82" spans="1:89" ht="15" thickTop="1" thickBot="1">
      <c r="A82" s="133" t="s">
        <v>35</v>
      </c>
      <c r="B82" s="205">
        <v>2365</v>
      </c>
      <c r="C82" s="189">
        <v>1738</v>
      </c>
      <c r="D82" s="190">
        <v>1106</v>
      </c>
      <c r="E82" s="191">
        <v>1072</v>
      </c>
      <c r="F82" s="188">
        <v>498</v>
      </c>
      <c r="G82" s="192">
        <v>420</v>
      </c>
      <c r="H82" s="190">
        <v>2012</v>
      </c>
      <c r="I82" s="191">
        <v>2357</v>
      </c>
      <c r="J82" s="188">
        <v>339</v>
      </c>
      <c r="K82" s="189">
        <v>412</v>
      </c>
      <c r="L82" s="190">
        <v>752</v>
      </c>
      <c r="M82" s="188">
        <v>1159</v>
      </c>
      <c r="N82" s="193">
        <v>1560</v>
      </c>
      <c r="O82" s="206">
        <v>1925</v>
      </c>
      <c r="P82" s="188">
        <v>894</v>
      </c>
      <c r="Q82" s="189">
        <v>998</v>
      </c>
      <c r="R82" s="190">
        <v>1191</v>
      </c>
      <c r="S82" s="191">
        <v>1282</v>
      </c>
      <c r="T82" s="188">
        <v>603</v>
      </c>
      <c r="U82" s="192">
        <v>529</v>
      </c>
      <c r="V82" s="190">
        <v>1495</v>
      </c>
      <c r="W82" s="207">
        <v>1691</v>
      </c>
      <c r="X82" s="188">
        <v>1187</v>
      </c>
      <c r="Y82" s="192">
        <v>725</v>
      </c>
      <c r="Z82" s="190">
        <v>3151</v>
      </c>
      <c r="AA82" s="188">
        <v>2805</v>
      </c>
      <c r="AB82" s="168">
        <f t="shared" si="199"/>
        <v>17153</v>
      </c>
      <c r="AC82" s="169">
        <f t="shared" si="194"/>
        <v>17113</v>
      </c>
      <c r="AE82" s="288" t="s">
        <v>26</v>
      </c>
      <c r="AF82" s="12">
        <f t="shared" ref="AF82:BG82" si="209">SUM(AF79:AF81)</f>
        <v>7279</v>
      </c>
      <c r="AG82" s="1">
        <f t="shared" si="209"/>
        <v>12461</v>
      </c>
      <c r="AH82" s="12">
        <f t="shared" si="209"/>
        <v>4297</v>
      </c>
      <c r="AI82" s="1">
        <f t="shared" si="209"/>
        <v>5112</v>
      </c>
      <c r="AJ82" s="12">
        <f t="shared" si="209"/>
        <v>2277</v>
      </c>
      <c r="AK82" s="1">
        <f t="shared" si="209"/>
        <v>1621</v>
      </c>
      <c r="AL82" s="12">
        <f t="shared" si="209"/>
        <v>5793</v>
      </c>
      <c r="AM82" s="1">
        <f t="shared" si="209"/>
        <v>11650</v>
      </c>
      <c r="AN82" s="12">
        <f t="shared" si="209"/>
        <v>1582</v>
      </c>
      <c r="AO82" s="1">
        <f t="shared" si="209"/>
        <v>733</v>
      </c>
      <c r="AP82" s="12">
        <f t="shared" si="209"/>
        <v>4281</v>
      </c>
      <c r="AQ82" s="1">
        <f t="shared" si="209"/>
        <v>2686</v>
      </c>
      <c r="AR82" s="12">
        <f t="shared" si="209"/>
        <v>5940</v>
      </c>
      <c r="AS82" s="1">
        <f t="shared" si="209"/>
        <v>5651</v>
      </c>
      <c r="AT82" s="12">
        <f t="shared" si="209"/>
        <v>3160</v>
      </c>
      <c r="AU82" s="1">
        <f t="shared" si="209"/>
        <v>3640</v>
      </c>
      <c r="AV82" s="12">
        <f t="shared" si="209"/>
        <v>3777</v>
      </c>
      <c r="AW82" s="1">
        <f t="shared" si="209"/>
        <v>4841</v>
      </c>
      <c r="AX82" s="12">
        <f t="shared" si="209"/>
        <v>2399</v>
      </c>
      <c r="AY82" s="1">
        <f t="shared" si="209"/>
        <v>1156</v>
      </c>
      <c r="AZ82" s="12">
        <f t="shared" si="209"/>
        <v>6333</v>
      </c>
      <c r="BA82" s="1">
        <f t="shared" si="209"/>
        <v>4253</v>
      </c>
      <c r="BB82" s="12">
        <f t="shared" si="209"/>
        <v>6536</v>
      </c>
      <c r="BC82" s="1">
        <f t="shared" si="209"/>
        <v>2228</v>
      </c>
      <c r="BD82" s="12">
        <f t="shared" si="209"/>
        <v>10477</v>
      </c>
      <c r="BE82" s="1">
        <f t="shared" si="209"/>
        <v>12626</v>
      </c>
      <c r="BF82" s="51">
        <f t="shared" si="209"/>
        <v>64131</v>
      </c>
      <c r="BG82" s="47">
        <f t="shared" si="209"/>
        <v>68658</v>
      </c>
      <c r="BH82" s="284"/>
      <c r="BI82" s="133" t="s">
        <v>35</v>
      </c>
      <c r="BJ82" s="125">
        <f t="shared" ref="BJ82:CK82" si="210">B82/B95</f>
        <v>4.4771316068453734E-2</v>
      </c>
      <c r="BK82" s="126">
        <f t="shared" si="210"/>
        <v>5.2124883783702725E-2</v>
      </c>
      <c r="BL82" s="127">
        <f t="shared" si="210"/>
        <v>5.2083823875676949E-2</v>
      </c>
      <c r="BM82" s="128">
        <f t="shared" si="210"/>
        <v>5.8036922743760488E-2</v>
      </c>
      <c r="BN82" s="125">
        <f t="shared" si="210"/>
        <v>5.1266213712168003E-2</v>
      </c>
      <c r="BO82" s="126">
        <f t="shared" si="210"/>
        <v>5.701099497760282E-2</v>
      </c>
      <c r="BP82" s="127">
        <f t="shared" si="210"/>
        <v>7.0160756006555774E-2</v>
      </c>
      <c r="BQ82" s="128">
        <f t="shared" si="210"/>
        <v>5.9282175105007669E-2</v>
      </c>
      <c r="BR82" s="125">
        <f t="shared" si="210"/>
        <v>5.8297506448839208E-2</v>
      </c>
      <c r="BS82" s="126">
        <f t="shared" si="210"/>
        <v>5.6562328390993961E-2</v>
      </c>
      <c r="BT82" s="127">
        <f t="shared" si="210"/>
        <v>6.3449206884913942E-2</v>
      </c>
      <c r="BU82" s="125">
        <f t="shared" si="210"/>
        <v>5.5974113783444412E-2</v>
      </c>
      <c r="BV82" s="129">
        <f t="shared" si="210"/>
        <v>6.1804207440275739E-2</v>
      </c>
      <c r="BW82" s="130">
        <f t="shared" si="210"/>
        <v>5.5713128038897893E-2</v>
      </c>
      <c r="BX82" s="125">
        <f t="shared" si="210"/>
        <v>5.7629085283310774E-2</v>
      </c>
      <c r="BY82" s="126">
        <f t="shared" si="210"/>
        <v>5.5046883618312191E-2</v>
      </c>
      <c r="BZ82" s="127">
        <f t="shared" si="210"/>
        <v>5.7547352145342096E-2</v>
      </c>
      <c r="CA82" s="128">
        <f t="shared" si="210"/>
        <v>6.0720882868374938E-2</v>
      </c>
      <c r="CB82" s="125">
        <f t="shared" si="210"/>
        <v>7.0157068062827219E-2</v>
      </c>
      <c r="CC82" s="126">
        <f t="shared" si="210"/>
        <v>4.9145299145299144E-2</v>
      </c>
      <c r="CD82" s="127">
        <f t="shared" si="210"/>
        <v>6.2064098306210562E-2</v>
      </c>
      <c r="CE82" s="128">
        <f t="shared" si="210"/>
        <v>5.9881723857077095E-2</v>
      </c>
      <c r="CF82" s="125">
        <f t="shared" si="210"/>
        <v>5.2191883216813964E-2</v>
      </c>
      <c r="CG82" s="126">
        <f t="shared" si="210"/>
        <v>4.8870913380519042E-2</v>
      </c>
      <c r="CH82" s="127">
        <f t="shared" si="210"/>
        <v>5.7911084155777323E-2</v>
      </c>
      <c r="CI82" s="125">
        <f t="shared" si="210"/>
        <v>6.0408321488564412E-2</v>
      </c>
      <c r="CJ82" s="131">
        <f t="shared" si="210"/>
        <v>5.6910326339398284E-2</v>
      </c>
      <c r="CK82" s="132">
        <f t="shared" si="210"/>
        <v>5.6854387253029097E-2</v>
      </c>
    </row>
    <row r="83" spans="1:89" ht="14.1" thickTop="1">
      <c r="A83" s="142" t="s">
        <v>36</v>
      </c>
      <c r="B83" s="202">
        <v>2094</v>
      </c>
      <c r="C83" s="196">
        <v>1885</v>
      </c>
      <c r="D83" s="197">
        <v>1030</v>
      </c>
      <c r="E83" s="198">
        <v>887</v>
      </c>
      <c r="F83" s="195">
        <v>530</v>
      </c>
      <c r="G83" s="199">
        <v>411</v>
      </c>
      <c r="H83" s="197">
        <v>2098</v>
      </c>
      <c r="I83" s="198">
        <v>2678</v>
      </c>
      <c r="J83" s="195">
        <v>464</v>
      </c>
      <c r="K83" s="196">
        <v>309</v>
      </c>
      <c r="L83" s="197">
        <v>890</v>
      </c>
      <c r="M83" s="195">
        <v>979</v>
      </c>
      <c r="N83" s="200">
        <v>1834</v>
      </c>
      <c r="O83" s="203">
        <v>1941</v>
      </c>
      <c r="P83" s="195">
        <v>893</v>
      </c>
      <c r="Q83" s="196">
        <v>1014</v>
      </c>
      <c r="R83" s="197">
        <v>1282</v>
      </c>
      <c r="S83" s="198">
        <v>1495</v>
      </c>
      <c r="T83" s="195">
        <v>784</v>
      </c>
      <c r="U83" s="199">
        <v>414</v>
      </c>
      <c r="V83" s="197">
        <v>1856</v>
      </c>
      <c r="W83" s="204">
        <v>1491</v>
      </c>
      <c r="X83" s="195">
        <v>1584</v>
      </c>
      <c r="Y83" s="199">
        <v>722</v>
      </c>
      <c r="Z83" s="197">
        <v>3166</v>
      </c>
      <c r="AA83" s="195">
        <v>3075</v>
      </c>
      <c r="AB83" s="168">
        <f t="shared" si="199"/>
        <v>18505</v>
      </c>
      <c r="AC83" s="169">
        <f t="shared" si="194"/>
        <v>17301</v>
      </c>
      <c r="BI83" s="142" t="s">
        <v>36</v>
      </c>
      <c r="BJ83" s="125">
        <f t="shared" ref="BJ83:CK83" si="211">B83/B95</f>
        <v>3.9641072239890961E-2</v>
      </c>
      <c r="BK83" s="126">
        <f t="shared" si="211"/>
        <v>5.6533605254476205E-2</v>
      </c>
      <c r="BL83" s="127">
        <f t="shared" si="211"/>
        <v>4.8504826936661173E-2</v>
      </c>
      <c r="BM83" s="128">
        <f t="shared" si="211"/>
        <v>4.8021222456824213E-2</v>
      </c>
      <c r="BN83" s="125">
        <f t="shared" si="211"/>
        <v>5.456042824788964E-2</v>
      </c>
      <c r="BO83" s="126">
        <f t="shared" si="211"/>
        <v>5.5789330799511337E-2</v>
      </c>
      <c r="BP83" s="127">
        <f t="shared" si="211"/>
        <v>7.3159675000871782E-2</v>
      </c>
      <c r="BQ83" s="128">
        <f t="shared" si="211"/>
        <v>6.7355818808320131E-2</v>
      </c>
      <c r="BR83" s="125">
        <f t="shared" si="211"/>
        <v>7.9793637145313845E-2</v>
      </c>
      <c r="BS83" s="126">
        <f t="shared" si="211"/>
        <v>4.2421746293245473E-2</v>
      </c>
      <c r="BT83" s="127">
        <f t="shared" si="211"/>
        <v>7.5092811339858248E-2</v>
      </c>
      <c r="BU83" s="125">
        <f t="shared" si="211"/>
        <v>4.7280981358060463E-2</v>
      </c>
      <c r="BV83" s="129">
        <f t="shared" si="211"/>
        <v>7.2659561824016478E-2</v>
      </c>
      <c r="BW83" s="130">
        <f t="shared" si="211"/>
        <v>5.6176198194026396E-2</v>
      </c>
      <c r="BX83" s="125">
        <f t="shared" si="211"/>
        <v>5.7564623219235479E-2</v>
      </c>
      <c r="BY83" s="126">
        <f t="shared" si="211"/>
        <v>5.5929398786541643E-2</v>
      </c>
      <c r="BZ83" s="127">
        <f t="shared" si="211"/>
        <v>6.1944337069965209E-2</v>
      </c>
      <c r="CA83" s="128">
        <f t="shared" si="211"/>
        <v>7.0809453890967655E-2</v>
      </c>
      <c r="CB83" s="125">
        <f t="shared" si="211"/>
        <v>9.1215823152995923E-2</v>
      </c>
      <c r="CC83" s="126">
        <f t="shared" si="211"/>
        <v>3.8461538461538464E-2</v>
      </c>
      <c r="CD83" s="127">
        <f t="shared" si="211"/>
        <v>7.7050813683161745E-2</v>
      </c>
      <c r="CE83" s="128">
        <f t="shared" si="211"/>
        <v>5.2799320089238287E-2</v>
      </c>
      <c r="CF83" s="125">
        <f t="shared" si="211"/>
        <v>6.9647803719825874E-2</v>
      </c>
      <c r="CG83" s="126">
        <f t="shared" si="211"/>
        <v>4.8668688911358275E-2</v>
      </c>
      <c r="CH83" s="127">
        <f t="shared" si="211"/>
        <v>5.8186763705868297E-2</v>
      </c>
      <c r="CI83" s="125">
        <f t="shared" si="211"/>
        <v>6.6223026230779164E-2</v>
      </c>
      <c r="CJ83" s="131">
        <f t="shared" si="211"/>
        <v>6.1396000053084897E-2</v>
      </c>
      <c r="CK83" s="132">
        <f t="shared" si="211"/>
        <v>5.747897819579597E-2</v>
      </c>
    </row>
    <row r="84" spans="1:89">
      <c r="A84" s="133" t="s">
        <v>37</v>
      </c>
      <c r="B84" s="205">
        <v>1620</v>
      </c>
      <c r="C84" s="189">
        <v>839</v>
      </c>
      <c r="D84" s="190">
        <v>815</v>
      </c>
      <c r="E84" s="191">
        <v>414</v>
      </c>
      <c r="F84" s="188">
        <v>764</v>
      </c>
      <c r="G84" s="192">
        <v>93</v>
      </c>
      <c r="H84" s="190">
        <v>1591</v>
      </c>
      <c r="I84" s="191">
        <v>1358</v>
      </c>
      <c r="J84" s="188">
        <v>449</v>
      </c>
      <c r="K84" s="189">
        <v>327</v>
      </c>
      <c r="L84" s="190">
        <v>996</v>
      </c>
      <c r="M84" s="188">
        <v>656</v>
      </c>
      <c r="N84" s="193">
        <v>1531</v>
      </c>
      <c r="O84" s="206">
        <v>1179</v>
      </c>
      <c r="P84" s="188">
        <v>980</v>
      </c>
      <c r="Q84" s="189">
        <v>625</v>
      </c>
      <c r="R84" s="190">
        <v>1073</v>
      </c>
      <c r="S84" s="191">
        <v>686</v>
      </c>
      <c r="T84" s="188">
        <v>740</v>
      </c>
      <c r="U84" s="192">
        <v>214</v>
      </c>
      <c r="V84" s="190">
        <v>1932</v>
      </c>
      <c r="W84" s="207">
        <v>709</v>
      </c>
      <c r="X84" s="188">
        <v>1502</v>
      </c>
      <c r="Y84" s="192">
        <v>403</v>
      </c>
      <c r="Z84" s="190">
        <v>3500</v>
      </c>
      <c r="AA84" s="188">
        <v>2087</v>
      </c>
      <c r="AB84" s="168">
        <f t="shared" si="199"/>
        <v>17493</v>
      </c>
      <c r="AC84" s="169">
        <f t="shared" si="194"/>
        <v>9590</v>
      </c>
      <c r="BI84" s="133" t="s">
        <v>37</v>
      </c>
      <c r="BJ84" s="125">
        <f t="shared" ref="BJ84:CK84" si="212">B84/B95</f>
        <v>3.0667878237164926E-2</v>
      </c>
      <c r="BK84" s="126">
        <f t="shared" si="212"/>
        <v>2.5162702816183307E-2</v>
      </c>
      <c r="BL84" s="127">
        <f t="shared" si="212"/>
        <v>3.838003296444549E-2</v>
      </c>
      <c r="BM84" s="128">
        <f t="shared" si="212"/>
        <v>2.2413513074549293E-2</v>
      </c>
      <c r="BN84" s="125">
        <f t="shared" si="212"/>
        <v>7.8649372040354132E-2</v>
      </c>
      <c r="BO84" s="126">
        <f t="shared" si="212"/>
        <v>1.2623863173612054E-2</v>
      </c>
      <c r="BP84" s="127">
        <f t="shared" si="212"/>
        <v>5.5480001394846046E-2</v>
      </c>
      <c r="BQ84" s="128">
        <f t="shared" si="212"/>
        <v>3.4155788626474511E-2</v>
      </c>
      <c r="BR84" s="125">
        <f t="shared" si="212"/>
        <v>7.7214101461736892E-2</v>
      </c>
      <c r="BS84" s="126">
        <f t="shared" si="212"/>
        <v>4.4892915980230645E-2</v>
      </c>
      <c r="BT84" s="127">
        <f t="shared" si="212"/>
        <v>8.4036449544380692E-2</v>
      </c>
      <c r="BU84" s="125">
        <f t="shared" si="212"/>
        <v>3.1681638172510386E-2</v>
      </c>
      <c r="BV84" s="129">
        <f t="shared" si="212"/>
        <v>6.0655283071193694E-2</v>
      </c>
      <c r="BW84" s="130">
        <f t="shared" si="212"/>
        <v>3.4122482056031488E-2</v>
      </c>
      <c r="BX84" s="125">
        <f t="shared" si="212"/>
        <v>6.317282279378586E-2</v>
      </c>
      <c r="BY84" s="126">
        <f t="shared" si="212"/>
        <v>3.4473248758963043E-2</v>
      </c>
      <c r="BZ84" s="127">
        <f t="shared" si="212"/>
        <v>5.1845767298028603E-2</v>
      </c>
      <c r="CA84" s="128">
        <f t="shared" si="212"/>
        <v>3.2491829678397199E-2</v>
      </c>
      <c r="CB84" s="125">
        <f t="shared" si="212"/>
        <v>8.6096567771960439E-2</v>
      </c>
      <c r="CC84" s="126">
        <f t="shared" si="212"/>
        <v>1.9881085098476404E-2</v>
      </c>
      <c r="CD84" s="127">
        <f t="shared" si="212"/>
        <v>8.0205911657256726E-2</v>
      </c>
      <c r="CE84" s="128">
        <f t="shared" si="212"/>
        <v>2.5107121356988563E-2</v>
      </c>
      <c r="CF84" s="125">
        <f t="shared" si="212"/>
        <v>6.6042298729279345E-2</v>
      </c>
      <c r="CG84" s="126">
        <f t="shared" si="212"/>
        <v>2.7165487023929895E-2</v>
      </c>
      <c r="CH84" s="127">
        <f t="shared" si="212"/>
        <v>6.4325228354560657E-2</v>
      </c>
      <c r="CI84" s="125">
        <f t="shared" si="212"/>
        <v>4.4945514062971099E-2</v>
      </c>
      <c r="CJ84" s="131">
        <f t="shared" si="212"/>
        <v>5.8038380379822431E-2</v>
      </c>
      <c r="CK84" s="132">
        <f t="shared" si="212"/>
        <v>3.1860782665607962E-2</v>
      </c>
    </row>
    <row r="85" spans="1:89">
      <c r="A85" s="142" t="s">
        <v>30</v>
      </c>
      <c r="B85" s="202">
        <v>2214</v>
      </c>
      <c r="C85" s="196">
        <v>3970</v>
      </c>
      <c r="D85" s="197">
        <v>1444</v>
      </c>
      <c r="E85" s="198">
        <v>1841</v>
      </c>
      <c r="F85" s="195">
        <v>996</v>
      </c>
      <c r="G85" s="199">
        <v>544</v>
      </c>
      <c r="H85" s="197">
        <v>1371</v>
      </c>
      <c r="I85" s="198">
        <v>3605</v>
      </c>
      <c r="J85" s="195">
        <v>597</v>
      </c>
      <c r="K85" s="196">
        <v>288</v>
      </c>
      <c r="L85" s="197">
        <v>1473</v>
      </c>
      <c r="M85" s="195">
        <v>931</v>
      </c>
      <c r="N85" s="200">
        <v>1855</v>
      </c>
      <c r="O85" s="203">
        <v>1720</v>
      </c>
      <c r="P85" s="195">
        <v>962</v>
      </c>
      <c r="Q85" s="196">
        <v>888</v>
      </c>
      <c r="R85" s="197">
        <v>1255</v>
      </c>
      <c r="S85" s="198">
        <v>1120</v>
      </c>
      <c r="T85" s="195">
        <v>723</v>
      </c>
      <c r="U85" s="199">
        <v>275</v>
      </c>
      <c r="V85" s="197">
        <v>1692</v>
      </c>
      <c r="W85" s="204">
        <v>1126</v>
      </c>
      <c r="X85" s="195">
        <v>1490</v>
      </c>
      <c r="Y85" s="199">
        <v>498</v>
      </c>
      <c r="Z85" s="197">
        <v>3080</v>
      </c>
      <c r="AA85" s="195">
        <v>3366</v>
      </c>
      <c r="AB85" s="168">
        <f t="shared" si="199"/>
        <v>19152</v>
      </c>
      <c r="AC85" s="169">
        <f t="shared" si="194"/>
        <v>20172</v>
      </c>
      <c r="BI85" s="142" t="s">
        <v>30</v>
      </c>
      <c r="BJ85" s="125">
        <f t="shared" ref="BJ85:CK85" si="213">B85/B95</f>
        <v>4.1912766924125398E-2</v>
      </c>
      <c r="BK85" s="126">
        <f t="shared" si="213"/>
        <v>0.11906547101340612</v>
      </c>
      <c r="BL85" s="127">
        <f t="shared" si="213"/>
        <v>6.8000941841299747E-2</v>
      </c>
      <c r="BM85" s="128">
        <f t="shared" si="213"/>
        <v>9.9669752585133456E-2</v>
      </c>
      <c r="BN85" s="125">
        <f t="shared" si="213"/>
        <v>0.10253242742433601</v>
      </c>
      <c r="BO85" s="126">
        <f t="shared" si="213"/>
        <v>7.3842812542418895E-2</v>
      </c>
      <c r="BP85" s="127">
        <f t="shared" si="213"/>
        <v>4.7808348153572551E-2</v>
      </c>
      <c r="BQ85" s="128">
        <f t="shared" si="213"/>
        <v>9.0671294549661718E-2</v>
      </c>
      <c r="BR85" s="125">
        <f t="shared" si="213"/>
        <v>0.10266552020636285</v>
      </c>
      <c r="BS85" s="126">
        <f t="shared" si="213"/>
        <v>3.9538714991762765E-2</v>
      </c>
      <c r="BT85" s="127">
        <f t="shared" si="213"/>
        <v>0.12428282146473169</v>
      </c>
      <c r="BU85" s="125">
        <f t="shared" si="213"/>
        <v>4.4962812711291412E-2</v>
      </c>
      <c r="BV85" s="129">
        <f t="shared" si="213"/>
        <v>7.3491541539558655E-2</v>
      </c>
      <c r="BW85" s="130">
        <f t="shared" si="213"/>
        <v>4.978004167631396E-2</v>
      </c>
      <c r="BX85" s="125">
        <f t="shared" si="213"/>
        <v>6.2012505640430607E-2</v>
      </c>
      <c r="BY85" s="126">
        <f t="shared" si="213"/>
        <v>4.8979591836734691E-2</v>
      </c>
      <c r="BZ85" s="127">
        <f t="shared" si="213"/>
        <v>6.0639737147274837E-2</v>
      </c>
      <c r="CA85" s="128">
        <f t="shared" si="213"/>
        <v>5.3047885189219914E-2</v>
      </c>
      <c r="CB85" s="125">
        <f t="shared" si="213"/>
        <v>8.4118673647469458E-2</v>
      </c>
      <c r="CC85" s="126">
        <f t="shared" si="213"/>
        <v>2.5548123374210332E-2</v>
      </c>
      <c r="CD85" s="127">
        <f t="shared" si="213"/>
        <v>7.0242444370640977E-2</v>
      </c>
      <c r="CE85" s="128">
        <f t="shared" si="213"/>
        <v>3.9873933212932471E-2</v>
      </c>
      <c r="CF85" s="125">
        <f t="shared" si="213"/>
        <v>6.5514663852613994E-2</v>
      </c>
      <c r="CG85" s="126">
        <f t="shared" si="213"/>
        <v>3.3569261880687561E-2</v>
      </c>
      <c r="CH85" s="127">
        <f t="shared" si="213"/>
        <v>5.660620095201338E-2</v>
      </c>
      <c r="CI85" s="125">
        <f t="shared" si="213"/>
        <v>7.24899857862773E-2</v>
      </c>
      <c r="CJ85" s="131">
        <f t="shared" si="213"/>
        <v>6.3542620535892019E-2</v>
      </c>
      <c r="CK85" s="132">
        <f t="shared" si="213"/>
        <v>6.7017279241985805E-2</v>
      </c>
    </row>
    <row r="86" spans="1:89">
      <c r="A86" s="133" t="s">
        <v>32</v>
      </c>
      <c r="B86" s="205">
        <v>2621</v>
      </c>
      <c r="C86" s="189">
        <v>4058</v>
      </c>
      <c r="D86" s="190">
        <v>1599</v>
      </c>
      <c r="E86" s="191">
        <v>1292</v>
      </c>
      <c r="F86" s="188">
        <v>764</v>
      </c>
      <c r="G86" s="192">
        <v>387</v>
      </c>
      <c r="H86" s="190">
        <v>2384</v>
      </c>
      <c r="I86" s="191">
        <v>3396</v>
      </c>
      <c r="J86" s="188">
        <v>590</v>
      </c>
      <c r="K86" s="189">
        <v>223</v>
      </c>
      <c r="L86" s="190">
        <v>1509</v>
      </c>
      <c r="M86" s="188">
        <v>804</v>
      </c>
      <c r="N86" s="193">
        <v>2090</v>
      </c>
      <c r="O86" s="206">
        <v>1861</v>
      </c>
      <c r="P86" s="188">
        <v>1155</v>
      </c>
      <c r="Q86" s="189">
        <v>1179</v>
      </c>
      <c r="R86" s="190">
        <v>1414</v>
      </c>
      <c r="S86" s="191">
        <v>1959</v>
      </c>
      <c r="T86" s="188">
        <v>831</v>
      </c>
      <c r="U86" s="192">
        <v>436</v>
      </c>
      <c r="V86" s="190">
        <v>2749</v>
      </c>
      <c r="W86" s="207">
        <v>1663</v>
      </c>
      <c r="X86" s="188">
        <v>2983</v>
      </c>
      <c r="Y86" s="192">
        <v>912</v>
      </c>
      <c r="Z86" s="190">
        <v>4260</v>
      </c>
      <c r="AA86" s="188">
        <v>5277</v>
      </c>
      <c r="AB86" s="168">
        <f t="shared" si="199"/>
        <v>24949</v>
      </c>
      <c r="AC86" s="169">
        <f t="shared" si="194"/>
        <v>23447</v>
      </c>
      <c r="BI86" s="133" t="s">
        <v>32</v>
      </c>
      <c r="BJ86" s="125">
        <f t="shared" ref="BJ86:CK86" si="214">B86/B95</f>
        <v>4.9617598061487203E-2</v>
      </c>
      <c r="BK86" s="126">
        <f t="shared" si="214"/>
        <v>0.12170470563536574</v>
      </c>
      <c r="BL86" s="127">
        <f t="shared" si="214"/>
        <v>7.5300211914292439E-2</v>
      </c>
      <c r="BM86" s="128">
        <f t="shared" si="214"/>
        <v>6.994748524714417E-2</v>
      </c>
      <c r="BN86" s="125">
        <f t="shared" si="214"/>
        <v>7.8649372040354132E-2</v>
      </c>
      <c r="BO86" s="126">
        <f t="shared" si="214"/>
        <v>5.2531559657934032E-2</v>
      </c>
      <c r="BP86" s="127">
        <f t="shared" si="214"/>
        <v>8.3132824214527321E-2</v>
      </c>
      <c r="BQ86" s="128">
        <f t="shared" si="214"/>
        <v>8.5414623104202822E-2</v>
      </c>
      <c r="BR86" s="125">
        <f t="shared" si="214"/>
        <v>0.10146173688736028</v>
      </c>
      <c r="BS86" s="126">
        <f t="shared" si="214"/>
        <v>3.0615046677649645E-2</v>
      </c>
      <c r="BT86" s="127">
        <f t="shared" si="214"/>
        <v>0.1273202834964563</v>
      </c>
      <c r="BU86" s="125">
        <f t="shared" si="214"/>
        <v>3.8829324833381626E-2</v>
      </c>
      <c r="BV86" s="129">
        <f t="shared" si="214"/>
        <v>8.2801790737292505E-2</v>
      </c>
      <c r="BW86" s="130">
        <f t="shared" si="214"/>
        <v>5.3860847418383886E-2</v>
      </c>
      <c r="BX86" s="125">
        <f t="shared" si="214"/>
        <v>7.4453684006961909E-2</v>
      </c>
      <c r="BY86" s="126">
        <f t="shared" si="214"/>
        <v>6.5030336458907892E-2</v>
      </c>
      <c r="BZ86" s="127">
        <f t="shared" si="214"/>
        <v>6.832238113645149E-2</v>
      </c>
      <c r="CA86" s="128">
        <f t="shared" si="214"/>
        <v>9.278643489793019E-2</v>
      </c>
      <c r="CB86" s="125">
        <f t="shared" si="214"/>
        <v>9.6684118673647471E-2</v>
      </c>
      <c r="CC86" s="126">
        <f t="shared" si="214"/>
        <v>4.0505388331475288E-2</v>
      </c>
      <c r="CD86" s="127">
        <f t="shared" si="214"/>
        <v>0.11412321487877782</v>
      </c>
      <c r="CE86" s="128">
        <f t="shared" si="214"/>
        <v>5.8890187329579659E-2</v>
      </c>
      <c r="CF86" s="125">
        <f t="shared" si="214"/>
        <v>0.13116123642439431</v>
      </c>
      <c r="CG86" s="126">
        <f t="shared" si="214"/>
        <v>6.1476238624873607E-2</v>
      </c>
      <c r="CH86" s="127">
        <f t="shared" si="214"/>
        <v>7.8292992225836688E-2</v>
      </c>
      <c r="CI86" s="125">
        <f t="shared" si="214"/>
        <v>0.11364517379506396</v>
      </c>
      <c r="CJ86" s="131">
        <f t="shared" si="214"/>
        <v>8.2775941925123761E-2</v>
      </c>
      <c r="CK86" s="132">
        <f t="shared" si="214"/>
        <v>7.7897786356674645E-2</v>
      </c>
    </row>
    <row r="87" spans="1:89">
      <c r="A87" s="142" t="s">
        <v>34</v>
      </c>
      <c r="B87" s="202">
        <v>2444</v>
      </c>
      <c r="C87" s="196">
        <v>4433</v>
      </c>
      <c r="D87" s="197">
        <v>1254</v>
      </c>
      <c r="E87" s="198">
        <v>1979</v>
      </c>
      <c r="F87" s="195">
        <v>517</v>
      </c>
      <c r="G87" s="199">
        <v>690</v>
      </c>
      <c r="H87" s="197">
        <v>2038</v>
      </c>
      <c r="I87" s="198">
        <v>4649</v>
      </c>
      <c r="J87" s="195">
        <v>395</v>
      </c>
      <c r="K87" s="196">
        <v>222</v>
      </c>
      <c r="L87" s="197">
        <v>1299</v>
      </c>
      <c r="M87" s="195">
        <v>951</v>
      </c>
      <c r="N87" s="200">
        <v>1995</v>
      </c>
      <c r="O87" s="203">
        <v>2070</v>
      </c>
      <c r="P87" s="195">
        <v>1043</v>
      </c>
      <c r="Q87" s="196">
        <v>1573</v>
      </c>
      <c r="R87" s="197">
        <v>1108</v>
      </c>
      <c r="S87" s="198">
        <v>1762</v>
      </c>
      <c r="T87" s="195">
        <v>845</v>
      </c>
      <c r="U87" s="199">
        <v>445</v>
      </c>
      <c r="V87" s="197">
        <v>1892</v>
      </c>
      <c r="W87" s="204">
        <v>1464</v>
      </c>
      <c r="X87" s="195">
        <v>2063</v>
      </c>
      <c r="Y87" s="199">
        <v>818</v>
      </c>
      <c r="Z87" s="197">
        <v>3137</v>
      </c>
      <c r="AA87" s="195">
        <v>3983</v>
      </c>
      <c r="AB87" s="168">
        <f t="shared" si="199"/>
        <v>20030</v>
      </c>
      <c r="AC87" s="169">
        <f t="shared" si="194"/>
        <v>25039</v>
      </c>
      <c r="BI87" s="142" t="s">
        <v>34</v>
      </c>
      <c r="BJ87" s="125">
        <f t="shared" ref="BJ87:CK87" si="215">B87/B95</f>
        <v>4.6266848402241406E-2</v>
      </c>
      <c r="BK87" s="126">
        <f t="shared" si="215"/>
        <v>0.13295144408121645</v>
      </c>
      <c r="BL87" s="127">
        <f t="shared" si="215"/>
        <v>5.9053449493760304E-2</v>
      </c>
      <c r="BM87" s="128">
        <f t="shared" si="215"/>
        <v>0.10714092360998322</v>
      </c>
      <c r="BN87" s="125">
        <f t="shared" si="215"/>
        <v>5.322215359275273E-2</v>
      </c>
      <c r="BO87" s="126">
        <f t="shared" si="215"/>
        <v>9.3660920320347493E-2</v>
      </c>
      <c r="BP87" s="127">
        <f t="shared" si="215"/>
        <v>7.1067405935069911E-2</v>
      </c>
      <c r="BQ87" s="128">
        <f t="shared" si="215"/>
        <v>0.11692950023893961</v>
      </c>
      <c r="BR87" s="125">
        <f t="shared" si="215"/>
        <v>6.7927773000859851E-2</v>
      </c>
      <c r="BS87" s="126">
        <f t="shared" si="215"/>
        <v>3.0477759472817133E-2</v>
      </c>
      <c r="BT87" s="127">
        <f t="shared" si="215"/>
        <v>0.10960175497806278</v>
      </c>
      <c r="BU87" s="125">
        <f t="shared" si="215"/>
        <v>4.5928716314111849E-2</v>
      </c>
      <c r="BV87" s="129">
        <f t="shared" si="215"/>
        <v>7.9038072976506474E-2</v>
      </c>
      <c r="BW87" s="130">
        <f t="shared" si="215"/>
        <v>5.9909701319749945E-2</v>
      </c>
      <c r="BX87" s="125">
        <f t="shared" si="215"/>
        <v>6.7233932830529239E-2</v>
      </c>
      <c r="BY87" s="126">
        <f t="shared" si="215"/>
        <v>8.6762272476558197E-2</v>
      </c>
      <c r="BZ87" s="127">
        <f t="shared" si="215"/>
        <v>5.353691534596057E-2</v>
      </c>
      <c r="CA87" s="128">
        <f t="shared" si="215"/>
        <v>8.345569080661204E-2</v>
      </c>
      <c r="CB87" s="125">
        <f t="shared" si="215"/>
        <v>9.8312972658522402E-2</v>
      </c>
      <c r="CC87" s="126">
        <f t="shared" si="215"/>
        <v>4.134150873281308E-2</v>
      </c>
      <c r="CD87" s="127">
        <f t="shared" si="215"/>
        <v>7.8545333776154108E-2</v>
      </c>
      <c r="CE87" s="128">
        <f t="shared" si="215"/>
        <v>5.1843195580580051E-2</v>
      </c>
      <c r="CF87" s="125">
        <f t="shared" si="215"/>
        <v>9.070922921338434E-2</v>
      </c>
      <c r="CG87" s="126">
        <f t="shared" si="215"/>
        <v>5.5139871924502863E-2</v>
      </c>
      <c r="CH87" s="127">
        <f t="shared" si="215"/>
        <v>5.7653783242359084E-2</v>
      </c>
      <c r="CI87" s="125">
        <f t="shared" si="215"/>
        <v>8.5777662919412495E-2</v>
      </c>
      <c r="CJ87" s="131">
        <f t="shared" si="215"/>
        <v>6.6455654204987322E-2</v>
      </c>
      <c r="CK87" s="132">
        <f t="shared" si="215"/>
        <v>8.3186875616700504E-2</v>
      </c>
    </row>
    <row r="88" spans="1:89">
      <c r="A88" s="133" t="s">
        <v>38</v>
      </c>
      <c r="B88" s="205">
        <v>2175</v>
      </c>
      <c r="C88" s="189">
        <v>2802</v>
      </c>
      <c r="D88" s="190">
        <v>815</v>
      </c>
      <c r="E88" s="191">
        <v>1676</v>
      </c>
      <c r="F88" s="188">
        <v>330</v>
      </c>
      <c r="G88" s="192">
        <v>459</v>
      </c>
      <c r="H88" s="190">
        <v>1524</v>
      </c>
      <c r="I88" s="191">
        <v>3667</v>
      </c>
      <c r="J88" s="188">
        <v>214</v>
      </c>
      <c r="K88" s="189">
        <v>216</v>
      </c>
      <c r="L88" s="190">
        <v>786</v>
      </c>
      <c r="M88" s="188">
        <v>841</v>
      </c>
      <c r="N88" s="193">
        <v>1595</v>
      </c>
      <c r="O88" s="206">
        <v>2016</v>
      </c>
      <c r="P88" s="188">
        <v>858</v>
      </c>
      <c r="Q88" s="189">
        <v>1472</v>
      </c>
      <c r="R88" s="190">
        <v>1015</v>
      </c>
      <c r="S88" s="191">
        <v>1295</v>
      </c>
      <c r="T88" s="188">
        <v>560</v>
      </c>
      <c r="U88" s="192">
        <v>375</v>
      </c>
      <c r="V88" s="190">
        <v>2692</v>
      </c>
      <c r="W88" s="207">
        <v>1314</v>
      </c>
      <c r="X88" s="188">
        <v>1639</v>
      </c>
      <c r="Y88" s="192">
        <v>710</v>
      </c>
      <c r="Z88" s="190">
        <v>2593</v>
      </c>
      <c r="AA88" s="188">
        <v>3991</v>
      </c>
      <c r="AB88" s="168">
        <f t="shared" si="199"/>
        <v>16796</v>
      </c>
      <c r="AC88" s="169">
        <f t="shared" si="194"/>
        <v>20834</v>
      </c>
      <c r="BI88" s="133" t="s">
        <v>38</v>
      </c>
      <c r="BJ88" s="125">
        <f t="shared" ref="BJ88:CK88" si="216">B88/B95</f>
        <v>4.1174466151749203E-2</v>
      </c>
      <c r="BK88" s="126">
        <f t="shared" si="216"/>
        <v>8.4035629667396458E-2</v>
      </c>
      <c r="BL88" s="127">
        <f t="shared" si="216"/>
        <v>3.838003296444549E-2</v>
      </c>
      <c r="BM88" s="128">
        <f t="shared" si="216"/>
        <v>9.0736830707595695E-2</v>
      </c>
      <c r="BN88" s="125">
        <f t="shared" si="216"/>
        <v>3.3971587399629403E-2</v>
      </c>
      <c r="BO88" s="126">
        <f t="shared" si="216"/>
        <v>6.230487308266594E-2</v>
      </c>
      <c r="BP88" s="127">
        <f t="shared" si="216"/>
        <v>5.3143634271367299E-2</v>
      </c>
      <c r="BQ88" s="128">
        <f t="shared" si="216"/>
        <v>9.2230689906687799E-2</v>
      </c>
      <c r="BR88" s="125">
        <f t="shared" si="216"/>
        <v>3.6801375752364578E-2</v>
      </c>
      <c r="BS88" s="126">
        <f t="shared" si="216"/>
        <v>2.9654036243822075E-2</v>
      </c>
      <c r="BT88" s="127">
        <f t="shared" si="216"/>
        <v>6.6317921025987173E-2</v>
      </c>
      <c r="BU88" s="125">
        <f t="shared" si="216"/>
        <v>4.0616246498599441E-2</v>
      </c>
      <c r="BV88" s="129">
        <f t="shared" si="216"/>
        <v>6.3190840299512704E-2</v>
      </c>
      <c r="BW88" s="130">
        <f t="shared" si="216"/>
        <v>5.834683954619125E-2</v>
      </c>
      <c r="BX88" s="125">
        <f t="shared" si="216"/>
        <v>5.5308450976600268E-2</v>
      </c>
      <c r="BY88" s="126">
        <f t="shared" si="216"/>
        <v>8.1191395477109768E-2</v>
      </c>
      <c r="BZ88" s="127">
        <f t="shared" si="216"/>
        <v>4.9043293390027061E-2</v>
      </c>
      <c r="CA88" s="128">
        <f t="shared" si="216"/>
        <v>6.1336617250035523E-2</v>
      </c>
      <c r="CB88" s="125">
        <f t="shared" si="216"/>
        <v>6.5154159394997094E-2</v>
      </c>
      <c r="CC88" s="126">
        <f t="shared" si="216"/>
        <v>3.483835005574136E-2</v>
      </c>
      <c r="CD88" s="127">
        <f t="shared" si="216"/>
        <v>0.11175689139820658</v>
      </c>
      <c r="CE88" s="128">
        <f t="shared" si="216"/>
        <v>4.6531392754700945E-2</v>
      </c>
      <c r="CF88" s="125">
        <f t="shared" si="216"/>
        <v>7.2066130237875392E-2</v>
      </c>
      <c r="CG88" s="126">
        <f t="shared" si="216"/>
        <v>4.7859791034715202E-2</v>
      </c>
      <c r="CH88" s="127">
        <f t="shared" si="216"/>
        <v>4.7655804892393079E-2</v>
      </c>
      <c r="CI88" s="125">
        <f t="shared" si="216"/>
        <v>8.5949950467329977E-2</v>
      </c>
      <c r="CJ88" s="131">
        <f t="shared" si="216"/>
        <v>5.5725869596952929E-2</v>
      </c>
      <c r="CK88" s="132">
        <f t="shared" si="216"/>
        <v>6.9216636710664886E-2</v>
      </c>
    </row>
    <row r="89" spans="1:89">
      <c r="A89" s="142" t="s">
        <v>39</v>
      </c>
      <c r="B89" s="202">
        <v>295</v>
      </c>
      <c r="C89" s="196">
        <v>2836</v>
      </c>
      <c r="D89" s="197">
        <v>139</v>
      </c>
      <c r="E89" s="198">
        <v>1188</v>
      </c>
      <c r="F89" s="195">
        <v>76</v>
      </c>
      <c r="G89" s="199">
        <v>455</v>
      </c>
      <c r="H89" s="197">
        <v>506</v>
      </c>
      <c r="I89" s="198">
        <v>2376</v>
      </c>
      <c r="J89" s="195">
        <v>118</v>
      </c>
      <c r="K89" s="196">
        <v>138</v>
      </c>
      <c r="L89" s="197">
        <v>395</v>
      </c>
      <c r="M89" s="195">
        <v>432</v>
      </c>
      <c r="N89" s="200">
        <v>824</v>
      </c>
      <c r="O89" s="203">
        <v>1227</v>
      </c>
      <c r="P89" s="195">
        <v>596</v>
      </c>
      <c r="Q89" s="196">
        <v>797</v>
      </c>
      <c r="R89" s="197">
        <v>674</v>
      </c>
      <c r="S89" s="198">
        <v>839</v>
      </c>
      <c r="T89" s="195">
        <v>450</v>
      </c>
      <c r="U89" s="199">
        <v>241</v>
      </c>
      <c r="V89" s="197">
        <v>2173</v>
      </c>
      <c r="W89" s="204">
        <v>889</v>
      </c>
      <c r="X89" s="195">
        <v>987</v>
      </c>
      <c r="Y89" s="199">
        <v>591</v>
      </c>
      <c r="Z89" s="197">
        <v>1802</v>
      </c>
      <c r="AA89" s="195">
        <v>2525</v>
      </c>
      <c r="AB89" s="168">
        <f t="shared" si="199"/>
        <v>9035</v>
      </c>
      <c r="AC89" s="169">
        <f t="shared" si="194"/>
        <v>14534</v>
      </c>
      <c r="BI89" s="142" t="s">
        <v>39</v>
      </c>
      <c r="BJ89" s="125">
        <f t="shared" ref="BJ89:CK89" si="217">B89/B95</f>
        <v>5.5845827654096621E-3</v>
      </c>
      <c r="BK89" s="126">
        <f t="shared" si="217"/>
        <v>8.5055333953153581E-2</v>
      </c>
      <c r="BL89" s="127">
        <f t="shared" si="217"/>
        <v>6.5457970331999054E-3</v>
      </c>
      <c r="BM89" s="128">
        <f t="shared" si="217"/>
        <v>6.4317037518271891E-2</v>
      </c>
      <c r="BN89" s="125">
        <f t="shared" si="217"/>
        <v>7.8237595223388922E-3</v>
      </c>
      <c r="BO89" s="126">
        <f t="shared" si="217"/>
        <v>6.1761911225736391E-2</v>
      </c>
      <c r="BP89" s="127">
        <f t="shared" si="217"/>
        <v>1.7644802454929037E-2</v>
      </c>
      <c r="BQ89" s="128">
        <f t="shared" si="217"/>
        <v>5.9760054327322114E-2</v>
      </c>
      <c r="BR89" s="125">
        <f t="shared" si="217"/>
        <v>2.0292347377472056E-2</v>
      </c>
      <c r="BS89" s="126">
        <f t="shared" si="217"/>
        <v>1.8945634266886325E-2</v>
      </c>
      <c r="BT89" s="127">
        <f t="shared" si="217"/>
        <v>3.3327708403644955E-2</v>
      </c>
      <c r="BU89" s="125">
        <f t="shared" si="217"/>
        <v>2.0863517820921471E-2</v>
      </c>
      <c r="BV89" s="129">
        <f t="shared" si="217"/>
        <v>3.264529931460719E-2</v>
      </c>
      <c r="BW89" s="130">
        <f t="shared" si="217"/>
        <v>3.5511692521416997E-2</v>
      </c>
      <c r="BX89" s="125">
        <f t="shared" si="217"/>
        <v>3.8419390188873845E-2</v>
      </c>
      <c r="BY89" s="126">
        <f t="shared" si="217"/>
        <v>4.3960286817429674E-2</v>
      </c>
      <c r="BZ89" s="127">
        <f t="shared" si="217"/>
        <v>3.2566679551604173E-2</v>
      </c>
      <c r="CA89" s="128">
        <f t="shared" si="217"/>
        <v>3.9738549708710276E-2</v>
      </c>
      <c r="CB89" s="125">
        <f t="shared" si="217"/>
        <v>5.2356020942408377E-2</v>
      </c>
      <c r="CC89" s="126">
        <f t="shared" si="217"/>
        <v>2.238944630248978E-2</v>
      </c>
      <c r="CD89" s="127">
        <f t="shared" si="217"/>
        <v>9.0210893390900035E-2</v>
      </c>
      <c r="CE89" s="128">
        <f t="shared" si="217"/>
        <v>3.1481284748043487E-2</v>
      </c>
      <c r="CF89" s="125">
        <f t="shared" si="217"/>
        <v>4.339796860572484E-2</v>
      </c>
      <c r="CG89" s="126">
        <f t="shared" si="217"/>
        <v>3.9838220424671382E-2</v>
      </c>
      <c r="CH89" s="127">
        <f t="shared" si="217"/>
        <v>3.3118303284262372E-2</v>
      </c>
      <c r="CI89" s="125">
        <f t="shared" si="217"/>
        <v>5.4378257311452814E-2</v>
      </c>
      <c r="CJ89" s="131">
        <f t="shared" si="217"/>
        <v>2.9976377221271118E-2</v>
      </c>
      <c r="CK89" s="132">
        <f t="shared" si="217"/>
        <v>4.8286195543477177E-2</v>
      </c>
    </row>
    <row r="90" spans="1:89">
      <c r="A90" s="133" t="s">
        <v>40</v>
      </c>
      <c r="B90" s="205">
        <v>0</v>
      </c>
      <c r="C90" s="189">
        <v>1375</v>
      </c>
      <c r="D90" s="190">
        <v>3</v>
      </c>
      <c r="E90" s="191">
        <v>684</v>
      </c>
      <c r="F90" s="188">
        <v>7</v>
      </c>
      <c r="G90" s="192">
        <v>173</v>
      </c>
      <c r="H90" s="190">
        <v>24</v>
      </c>
      <c r="I90" s="191">
        <v>1164</v>
      </c>
      <c r="J90" s="188">
        <v>45</v>
      </c>
      <c r="K90" s="189">
        <v>82</v>
      </c>
      <c r="L90" s="190">
        <v>56</v>
      </c>
      <c r="M90" s="188">
        <v>93</v>
      </c>
      <c r="N90" s="193">
        <v>194</v>
      </c>
      <c r="O90" s="206">
        <v>233</v>
      </c>
      <c r="P90" s="188">
        <v>83</v>
      </c>
      <c r="Q90" s="189">
        <v>143</v>
      </c>
      <c r="R90" s="190">
        <v>120</v>
      </c>
      <c r="S90" s="191">
        <v>87</v>
      </c>
      <c r="T90" s="188">
        <v>67</v>
      </c>
      <c r="U90" s="192">
        <v>6</v>
      </c>
      <c r="V90" s="190">
        <v>146</v>
      </c>
      <c r="W90" s="207">
        <v>37</v>
      </c>
      <c r="X90" s="188">
        <v>84</v>
      </c>
      <c r="Y90" s="192">
        <v>20</v>
      </c>
      <c r="Z90" s="190">
        <v>6</v>
      </c>
      <c r="AA90" s="188">
        <v>60</v>
      </c>
      <c r="AB90" s="168">
        <f t="shared" si="199"/>
        <v>835</v>
      </c>
      <c r="AC90" s="169">
        <f t="shared" si="194"/>
        <v>4157</v>
      </c>
      <c r="BI90" s="133" t="s">
        <v>40</v>
      </c>
      <c r="BJ90" s="125">
        <f t="shared" ref="BJ90:CK90" si="218">B90/B95</f>
        <v>0</v>
      </c>
      <c r="BK90" s="126">
        <f t="shared" si="218"/>
        <v>4.1238040968119248E-2</v>
      </c>
      <c r="BL90" s="127">
        <f t="shared" si="218"/>
        <v>1.4127619496114905E-4</v>
      </c>
      <c r="BM90" s="128">
        <f t="shared" si="218"/>
        <v>3.7031021601429265E-2</v>
      </c>
      <c r="BN90" s="125">
        <f t="shared" si="218"/>
        <v>7.206094296891085E-4</v>
      </c>
      <c r="BO90" s="126">
        <f t="shared" si="218"/>
        <v>2.3483100312203069E-2</v>
      </c>
      <c r="BP90" s="127">
        <f t="shared" si="218"/>
        <v>8.3690762632074485E-4</v>
      </c>
      <c r="BQ90" s="128">
        <f t="shared" si="218"/>
        <v>2.9276390251263863E-2</v>
      </c>
      <c r="BR90" s="125">
        <f t="shared" si="218"/>
        <v>7.7386070507308681E-3</v>
      </c>
      <c r="BS90" s="126">
        <f t="shared" si="218"/>
        <v>1.1257550796265788E-2</v>
      </c>
      <c r="BT90" s="127">
        <f t="shared" si="218"/>
        <v>4.7249409382382722E-3</v>
      </c>
      <c r="BU90" s="125">
        <f t="shared" si="218"/>
        <v>4.4914517531150396E-3</v>
      </c>
      <c r="BV90" s="129">
        <f t="shared" si="218"/>
        <v>7.6859078483419831E-3</v>
      </c>
      <c r="BW90" s="130">
        <f t="shared" si="218"/>
        <v>6.7434591340588103E-3</v>
      </c>
      <c r="BX90" s="125">
        <f t="shared" si="218"/>
        <v>5.3503513182492106E-3</v>
      </c>
      <c r="BY90" s="126">
        <f t="shared" si="218"/>
        <v>7.8874793160507439E-3</v>
      </c>
      <c r="BZ90" s="127">
        <f t="shared" si="218"/>
        <v>5.798221878623889E-3</v>
      </c>
      <c r="CA90" s="128">
        <f t="shared" si="218"/>
        <v>4.1206839388054752E-3</v>
      </c>
      <c r="CB90" s="125">
        <f t="shared" si="218"/>
        <v>7.7952297847585809E-3</v>
      </c>
      <c r="CC90" s="126">
        <f t="shared" si="218"/>
        <v>5.5741360089186175E-4</v>
      </c>
      <c r="CD90" s="127">
        <f t="shared" si="218"/>
        <v>6.0611092660245768E-3</v>
      </c>
      <c r="CE90" s="128">
        <f t="shared" si="218"/>
        <v>1.3102446970501788E-3</v>
      </c>
      <c r="CF90" s="125">
        <f t="shared" si="218"/>
        <v>3.6934441366574329E-3</v>
      </c>
      <c r="CG90" s="126">
        <f t="shared" si="218"/>
        <v>1.3481631277384564E-3</v>
      </c>
      <c r="CH90" s="127">
        <f t="shared" si="218"/>
        <v>1.1027182003638971E-4</v>
      </c>
      <c r="CI90" s="125">
        <f t="shared" si="218"/>
        <v>1.2921566093810569E-3</v>
      </c>
      <c r="CJ90" s="131">
        <f t="shared" si="218"/>
        <v>2.7703680110416585E-3</v>
      </c>
      <c r="CK90" s="132">
        <f t="shared" si="218"/>
        <v>1.3810768878095131E-2</v>
      </c>
    </row>
    <row r="91" spans="1:89">
      <c r="A91" s="142" t="s">
        <v>41</v>
      </c>
      <c r="B91" s="202">
        <v>0</v>
      </c>
      <c r="C91" s="196">
        <v>0</v>
      </c>
      <c r="D91" s="197">
        <v>0</v>
      </c>
      <c r="E91" s="198">
        <v>0</v>
      </c>
      <c r="F91" s="195">
        <v>0</v>
      </c>
      <c r="G91" s="199">
        <v>0</v>
      </c>
      <c r="H91" s="197">
        <v>0</v>
      </c>
      <c r="I91" s="198">
        <v>0</v>
      </c>
      <c r="J91" s="195">
        <v>0</v>
      </c>
      <c r="K91" s="199">
        <v>0</v>
      </c>
      <c r="L91" s="197">
        <v>0</v>
      </c>
      <c r="M91" s="195">
        <v>0</v>
      </c>
      <c r="N91" s="200">
        <v>0</v>
      </c>
      <c r="O91" s="203">
        <v>0</v>
      </c>
      <c r="P91" s="195">
        <v>0</v>
      </c>
      <c r="Q91" s="199">
        <v>0</v>
      </c>
      <c r="R91" s="197">
        <v>0</v>
      </c>
      <c r="S91" s="198">
        <v>0</v>
      </c>
      <c r="T91" s="195">
        <v>0</v>
      </c>
      <c r="U91" s="199">
        <v>0</v>
      </c>
      <c r="V91" s="197">
        <v>0</v>
      </c>
      <c r="W91" s="198">
        <v>0</v>
      </c>
      <c r="X91" s="195">
        <v>0</v>
      </c>
      <c r="Y91" s="199">
        <v>0</v>
      </c>
      <c r="Z91" s="197">
        <v>0</v>
      </c>
      <c r="AA91" s="195">
        <v>0</v>
      </c>
      <c r="AB91" s="168">
        <f t="shared" si="199"/>
        <v>0</v>
      </c>
      <c r="AC91" s="169">
        <f t="shared" si="194"/>
        <v>0</v>
      </c>
      <c r="BI91" s="142" t="s">
        <v>41</v>
      </c>
      <c r="BJ91" s="125">
        <f t="shared" ref="BJ91:CK91" si="219">B91/B95</f>
        <v>0</v>
      </c>
      <c r="BK91" s="126">
        <f t="shared" si="219"/>
        <v>0</v>
      </c>
      <c r="BL91" s="127">
        <f t="shared" si="219"/>
        <v>0</v>
      </c>
      <c r="BM91" s="128">
        <f t="shared" si="219"/>
        <v>0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0</v>
      </c>
    </row>
    <row r="92" spans="1:89">
      <c r="A92" s="133" t="s">
        <v>42</v>
      </c>
      <c r="B92" s="57"/>
      <c r="C92" s="58"/>
      <c r="D92" s="135"/>
      <c r="E92" s="136"/>
      <c r="F92" s="134"/>
      <c r="G92" s="137"/>
      <c r="H92" s="135"/>
      <c r="I92" s="136"/>
      <c r="J92" s="134"/>
      <c r="K92" s="137"/>
      <c r="L92" s="135"/>
      <c r="M92" s="134"/>
      <c r="N92" s="138"/>
      <c r="O92" s="139"/>
      <c r="P92" s="134"/>
      <c r="Q92" s="137"/>
      <c r="R92" s="135"/>
      <c r="S92" s="136"/>
      <c r="T92" s="134"/>
      <c r="U92" s="137"/>
      <c r="V92" s="135"/>
      <c r="W92" s="136"/>
      <c r="X92" s="134"/>
      <c r="Y92" s="137"/>
      <c r="Z92" s="140"/>
      <c r="AA92" s="141"/>
      <c r="AB92" s="168"/>
      <c r="AC92" s="169"/>
      <c r="BI92" s="133" t="s">
        <v>42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>
      <c r="A93" s="142" t="s">
        <v>43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/>
      <c r="AC93" s="169"/>
      <c r="BI93" s="142" t="s">
        <v>43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4.1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/>
      <c r="AC94" s="169"/>
      <c r="BI94" s="133" t="s">
        <v>44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5" thickTop="1" thickBot="1">
      <c r="A95" s="290" t="s">
        <v>26</v>
      </c>
      <c r="B95" s="17">
        <f t="shared" ref="B95:AA95" si="223">SUM(B72:B94)</f>
        <v>52824</v>
      </c>
      <c r="C95" s="18">
        <f t="shared" si="223"/>
        <v>33343</v>
      </c>
      <c r="D95" s="17">
        <f t="shared" si="223"/>
        <v>21235</v>
      </c>
      <c r="E95" s="18">
        <f t="shared" si="223"/>
        <v>18471</v>
      </c>
      <c r="F95" s="17">
        <f t="shared" si="223"/>
        <v>9714</v>
      </c>
      <c r="G95" s="18">
        <f t="shared" si="223"/>
        <v>7367</v>
      </c>
      <c r="H95" s="17">
        <f t="shared" si="223"/>
        <v>28677</v>
      </c>
      <c r="I95" s="18">
        <f t="shared" si="223"/>
        <v>39759</v>
      </c>
      <c r="J95" s="17">
        <f t="shared" si="223"/>
        <v>5815</v>
      </c>
      <c r="K95" s="18">
        <f t="shared" si="223"/>
        <v>7284</v>
      </c>
      <c r="L95" s="17">
        <f t="shared" si="223"/>
        <v>11852</v>
      </c>
      <c r="M95" s="18">
        <f t="shared" si="223"/>
        <v>20706</v>
      </c>
      <c r="N95" s="17">
        <f t="shared" si="223"/>
        <v>25241</v>
      </c>
      <c r="O95" s="18">
        <f t="shared" si="223"/>
        <v>34552</v>
      </c>
      <c r="P95" s="17">
        <f t="shared" si="223"/>
        <v>15513</v>
      </c>
      <c r="Q95" s="18">
        <f t="shared" si="223"/>
        <v>18130</v>
      </c>
      <c r="R95" s="17">
        <f t="shared" si="223"/>
        <v>20696</v>
      </c>
      <c r="S95" s="18">
        <f t="shared" si="223"/>
        <v>21113</v>
      </c>
      <c r="T95" s="17">
        <f t="shared" si="223"/>
        <v>8595</v>
      </c>
      <c r="U95" s="18">
        <f t="shared" si="223"/>
        <v>10764</v>
      </c>
      <c r="V95" s="17">
        <f t="shared" si="223"/>
        <v>24088</v>
      </c>
      <c r="W95" s="18">
        <f t="shared" si="223"/>
        <v>28239</v>
      </c>
      <c r="X95" s="17">
        <f t="shared" si="223"/>
        <v>22743</v>
      </c>
      <c r="Y95" s="18">
        <f t="shared" si="223"/>
        <v>14835</v>
      </c>
      <c r="Z95" s="17">
        <f t="shared" si="223"/>
        <v>54411</v>
      </c>
      <c r="AA95" s="18">
        <f t="shared" si="223"/>
        <v>46434</v>
      </c>
      <c r="AB95" s="170">
        <f>SUM(AB71:AB94)</f>
        <v>301404</v>
      </c>
      <c r="AC95" s="171">
        <f>SUM(AC71:AC94)</f>
        <v>300997</v>
      </c>
      <c r="BI95" s="290" t="s">
        <v>26</v>
      </c>
      <c r="BJ95" s="151">
        <f t="shared" ref="BJ95:CK95" si="224">SUM(BJ71:BJ94)</f>
        <v>1</v>
      </c>
      <c r="BK95" s="152">
        <f t="shared" si="224"/>
        <v>1</v>
      </c>
      <c r="BL95" s="151">
        <f t="shared" si="224"/>
        <v>1</v>
      </c>
      <c r="BM95" s="152">
        <f t="shared" si="224"/>
        <v>1</v>
      </c>
      <c r="BN95" s="151">
        <f t="shared" si="224"/>
        <v>1.0000000000000002</v>
      </c>
      <c r="BO95" s="152">
        <f t="shared" si="224"/>
        <v>0.99999999999999989</v>
      </c>
      <c r="BP95" s="151">
        <f t="shared" si="224"/>
        <v>0.99999999999999989</v>
      </c>
      <c r="BQ95" s="152">
        <f t="shared" si="224"/>
        <v>1.0000000000000002</v>
      </c>
      <c r="BR95" s="151">
        <f t="shared" si="224"/>
        <v>1</v>
      </c>
      <c r="BS95" s="152">
        <f t="shared" si="224"/>
        <v>1</v>
      </c>
      <c r="BT95" s="151">
        <f t="shared" si="224"/>
        <v>1</v>
      </c>
      <c r="BU95" s="152">
        <f t="shared" si="224"/>
        <v>1</v>
      </c>
      <c r="BV95" s="151">
        <f t="shared" si="224"/>
        <v>1</v>
      </c>
      <c r="BW95" s="152">
        <f t="shared" si="224"/>
        <v>1</v>
      </c>
      <c r="BX95" s="151">
        <f t="shared" si="224"/>
        <v>1</v>
      </c>
      <c r="BY95" s="152">
        <f t="shared" si="224"/>
        <v>1.0000000000000002</v>
      </c>
      <c r="BZ95" s="151">
        <f t="shared" si="224"/>
        <v>1.0000000000000002</v>
      </c>
      <c r="CA95" s="152">
        <f t="shared" si="224"/>
        <v>0.99999999999999978</v>
      </c>
      <c r="CB95" s="151">
        <f t="shared" si="224"/>
        <v>1</v>
      </c>
      <c r="CC95" s="152">
        <f t="shared" si="224"/>
        <v>0.99999999999999989</v>
      </c>
      <c r="CD95" s="151">
        <f t="shared" si="224"/>
        <v>1</v>
      </c>
      <c r="CE95" s="152">
        <f t="shared" si="224"/>
        <v>1</v>
      </c>
      <c r="CF95" s="151">
        <f t="shared" si="224"/>
        <v>1</v>
      </c>
      <c r="CG95" s="152">
        <f t="shared" si="224"/>
        <v>0.99999999999999989</v>
      </c>
      <c r="CH95" s="151">
        <f t="shared" si="224"/>
        <v>0.99999999999999989</v>
      </c>
      <c r="CI95" s="152">
        <f t="shared" si="224"/>
        <v>1</v>
      </c>
      <c r="CJ95" s="151">
        <f t="shared" si="224"/>
        <v>1</v>
      </c>
      <c r="CK95" s="152">
        <f t="shared" si="224"/>
        <v>1</v>
      </c>
    </row>
    <row r="96" spans="1:89" ht="14.1" thickTop="1">
      <c r="A96" s="186"/>
    </row>
    <row r="98" spans="1:89">
      <c r="A98" s="301">
        <f>+A67+1</f>
        <v>43589</v>
      </c>
      <c r="B98" s="301"/>
      <c r="C98" s="301"/>
      <c r="D98" s="301"/>
      <c r="BI98" s="298">
        <f>+BI67+1</f>
        <v>43589</v>
      </c>
      <c r="BJ98" s="298"/>
      <c r="BK98" s="298"/>
      <c r="BL98" s="298"/>
    </row>
    <row r="99" spans="1:89" ht="14.1" thickBot="1">
      <c r="AE99" t="s">
        <v>1</v>
      </c>
    </row>
    <row r="100" spans="1:89" ht="15" thickTop="1" thickBot="1">
      <c r="A100" s="296" t="s">
        <v>2</v>
      </c>
      <c r="B100" s="292" t="s">
        <v>3</v>
      </c>
      <c r="C100" s="293"/>
      <c r="D100" s="292" t="s">
        <v>4</v>
      </c>
      <c r="E100" s="293"/>
      <c r="F100" s="292" t="s">
        <v>5</v>
      </c>
      <c r="G100" s="293"/>
      <c r="H100" s="292" t="s">
        <v>6</v>
      </c>
      <c r="I100" s="293"/>
      <c r="J100" s="292" t="s">
        <v>7</v>
      </c>
      <c r="K100" s="293"/>
      <c r="L100" s="292" t="s">
        <v>8</v>
      </c>
      <c r="M100" s="293"/>
      <c r="N100" s="292" t="s">
        <v>9</v>
      </c>
      <c r="O100" s="293"/>
      <c r="P100" s="292" t="s">
        <v>10</v>
      </c>
      <c r="Q100" s="293"/>
      <c r="R100" s="292" t="s">
        <v>11</v>
      </c>
      <c r="S100" s="293"/>
      <c r="T100" s="292" t="s">
        <v>12</v>
      </c>
      <c r="U100" s="293"/>
      <c r="V100" s="292" t="s">
        <v>13</v>
      </c>
      <c r="W100" s="293"/>
      <c r="X100" s="292" t="s">
        <v>14</v>
      </c>
      <c r="Y100" s="293"/>
      <c r="Z100" s="294" t="s">
        <v>15</v>
      </c>
      <c r="AA100" s="295"/>
      <c r="AB100" s="299" t="s">
        <v>16</v>
      </c>
      <c r="AC100" s="300"/>
      <c r="AE100" s="309" t="s">
        <v>2</v>
      </c>
      <c r="AF100" s="303" t="s">
        <v>3</v>
      </c>
      <c r="AG100" s="304"/>
      <c r="AH100" s="303" t="s">
        <v>4</v>
      </c>
      <c r="AI100" s="304"/>
      <c r="AJ100" s="303" t="s">
        <v>5</v>
      </c>
      <c r="AK100" s="304"/>
      <c r="AL100" s="303" t="s">
        <v>6</v>
      </c>
      <c r="AM100" s="304"/>
      <c r="AN100" s="303" t="s">
        <v>7</v>
      </c>
      <c r="AO100" s="304"/>
      <c r="AP100" s="303" t="s">
        <v>8</v>
      </c>
      <c r="AQ100" s="304"/>
      <c r="AR100" s="303" t="s">
        <v>9</v>
      </c>
      <c r="AS100" s="304"/>
      <c r="AT100" s="303" t="s">
        <v>10</v>
      </c>
      <c r="AU100" s="304"/>
      <c r="AV100" s="303" t="s">
        <v>11</v>
      </c>
      <c r="AW100" s="304"/>
      <c r="AX100" s="303" t="s">
        <v>12</v>
      </c>
      <c r="AY100" s="304"/>
      <c r="AZ100" s="303" t="s">
        <v>13</v>
      </c>
      <c r="BA100" s="304"/>
      <c r="BB100" s="303" t="s">
        <v>14</v>
      </c>
      <c r="BC100" s="304"/>
      <c r="BD100" s="305" t="s">
        <v>15</v>
      </c>
      <c r="BE100" s="306"/>
      <c r="BF100" s="307" t="s">
        <v>16</v>
      </c>
      <c r="BG100" s="308"/>
      <c r="BH100" s="281"/>
      <c r="BI100" s="296" t="s">
        <v>2</v>
      </c>
      <c r="BJ100" s="292" t="s">
        <v>3</v>
      </c>
      <c r="BK100" s="293"/>
      <c r="BL100" s="292" t="s">
        <v>4</v>
      </c>
      <c r="BM100" s="293"/>
      <c r="BN100" s="292" t="s">
        <v>5</v>
      </c>
      <c r="BO100" s="293"/>
      <c r="BP100" s="292" t="s">
        <v>6</v>
      </c>
      <c r="BQ100" s="293"/>
      <c r="BR100" s="292" t="s">
        <v>7</v>
      </c>
      <c r="BS100" s="293"/>
      <c r="BT100" s="292" t="s">
        <v>8</v>
      </c>
      <c r="BU100" s="293"/>
      <c r="BV100" s="292" t="s">
        <v>9</v>
      </c>
      <c r="BW100" s="293"/>
      <c r="BX100" s="292" t="s">
        <v>10</v>
      </c>
      <c r="BY100" s="293"/>
      <c r="BZ100" s="292" t="s">
        <v>11</v>
      </c>
      <c r="CA100" s="293"/>
      <c r="CB100" s="292" t="s">
        <v>12</v>
      </c>
      <c r="CC100" s="293"/>
      <c r="CD100" s="292" t="s">
        <v>13</v>
      </c>
      <c r="CE100" s="293"/>
      <c r="CF100" s="292" t="s">
        <v>14</v>
      </c>
      <c r="CG100" s="293"/>
      <c r="CH100" s="294" t="s">
        <v>15</v>
      </c>
      <c r="CI100" s="295"/>
      <c r="CJ100" s="292" t="s">
        <v>16</v>
      </c>
      <c r="CK100" s="293"/>
    </row>
    <row r="101" spans="1:89" ht="15" thickTop="1" thickBot="1">
      <c r="A101" s="297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5" t="s">
        <v>17</v>
      </c>
      <c r="AA101" s="118" t="s">
        <v>18</v>
      </c>
      <c r="AB101" s="172" t="s">
        <v>17</v>
      </c>
      <c r="AC101" s="173" t="s">
        <v>18</v>
      </c>
      <c r="AE101" s="310"/>
      <c r="AF101" s="242" t="s">
        <v>17</v>
      </c>
      <c r="AG101" s="243" t="s">
        <v>18</v>
      </c>
      <c r="AH101" s="244" t="s">
        <v>17</v>
      </c>
      <c r="AI101" s="245" t="s">
        <v>18</v>
      </c>
      <c r="AJ101" s="242" t="s">
        <v>17</v>
      </c>
      <c r="AK101" s="243" t="s">
        <v>18</v>
      </c>
      <c r="AL101" s="244" t="s">
        <v>17</v>
      </c>
      <c r="AM101" s="245" t="s">
        <v>18</v>
      </c>
      <c r="AN101" s="242" t="s">
        <v>17</v>
      </c>
      <c r="AO101" s="243" t="s">
        <v>18</v>
      </c>
      <c r="AP101" s="244" t="s">
        <v>17</v>
      </c>
      <c r="AQ101" s="242" t="s">
        <v>18</v>
      </c>
      <c r="AR101" s="246" t="s">
        <v>17</v>
      </c>
      <c r="AS101" s="247" t="s">
        <v>18</v>
      </c>
      <c r="AT101" s="242" t="s">
        <v>17</v>
      </c>
      <c r="AU101" s="243" t="s">
        <v>18</v>
      </c>
      <c r="AV101" s="244" t="s">
        <v>17</v>
      </c>
      <c r="AW101" s="245" t="s">
        <v>18</v>
      </c>
      <c r="AX101" s="242" t="s">
        <v>17</v>
      </c>
      <c r="AY101" s="243" t="s">
        <v>18</v>
      </c>
      <c r="AZ101" s="244" t="s">
        <v>17</v>
      </c>
      <c r="BA101" s="245" t="s">
        <v>18</v>
      </c>
      <c r="BB101" s="242" t="s">
        <v>17</v>
      </c>
      <c r="BC101" s="243" t="s">
        <v>18</v>
      </c>
      <c r="BD101" s="248" t="s">
        <v>17</v>
      </c>
      <c r="BE101" s="249" t="s">
        <v>18</v>
      </c>
      <c r="BF101" s="250" t="s">
        <v>17</v>
      </c>
      <c r="BG101" s="251" t="s">
        <v>18</v>
      </c>
      <c r="BH101" s="282"/>
      <c r="BI101" s="297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5" t="s">
        <v>17</v>
      </c>
      <c r="CI101" s="118" t="s">
        <v>18</v>
      </c>
      <c r="CJ101" s="116" t="s">
        <v>17</v>
      </c>
      <c r="CK101" s="117" t="s">
        <v>18</v>
      </c>
    </row>
    <row r="102" spans="1:89" ht="14.1" thickTop="1">
      <c r="A102" s="121" t="s">
        <v>19</v>
      </c>
      <c r="B102" s="122"/>
      <c r="C102" s="185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2"/>
      <c r="AA102" s="183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52" t="str">
        <f>$AE$9</f>
        <v>07:00 - 07:59</v>
      </c>
      <c r="AF102" s="253">
        <f>SUMIF($A$9:$A$32,$AE102,B$102:B$125)</f>
        <v>3030</v>
      </c>
      <c r="AG102" s="254">
        <f t="shared" ref="AG102:AV104" si="225">SUMIF($A$9:$A$32,$AE102,C$102:C$125)</f>
        <v>1043</v>
      </c>
      <c r="AH102" s="255">
        <f t="shared" si="225"/>
        <v>978</v>
      </c>
      <c r="AI102" s="256">
        <f t="shared" si="225"/>
        <v>630</v>
      </c>
      <c r="AJ102" s="253">
        <f t="shared" si="225"/>
        <v>360</v>
      </c>
      <c r="AK102" s="257">
        <f t="shared" si="225"/>
        <v>339</v>
      </c>
      <c r="AL102" s="255">
        <f t="shared" si="225"/>
        <v>1175</v>
      </c>
      <c r="AM102" s="256">
        <f t="shared" si="225"/>
        <v>1330</v>
      </c>
      <c r="AN102" s="253">
        <f t="shared" si="225"/>
        <v>120</v>
      </c>
      <c r="AO102" s="257">
        <f t="shared" si="225"/>
        <v>424</v>
      </c>
      <c r="AP102" s="255">
        <f t="shared" si="225"/>
        <v>217</v>
      </c>
      <c r="AQ102" s="253">
        <f t="shared" si="225"/>
        <v>887</v>
      </c>
      <c r="AR102" s="258">
        <f t="shared" si="225"/>
        <v>1082</v>
      </c>
      <c r="AS102" s="259">
        <f t="shared" si="225"/>
        <v>1555</v>
      </c>
      <c r="AT102" s="253">
        <f t="shared" si="225"/>
        <v>755</v>
      </c>
      <c r="AU102" s="257">
        <f t="shared" si="225"/>
        <v>681</v>
      </c>
      <c r="AV102" s="255">
        <f t="shared" si="225"/>
        <v>1186</v>
      </c>
      <c r="AW102" s="256">
        <f t="shared" ref="AW102:BE104" si="226">SUMIF($A$9:$A$32,$AE102,S$102:S$125)</f>
        <v>941</v>
      </c>
      <c r="AX102" s="253">
        <f t="shared" si="226"/>
        <v>199</v>
      </c>
      <c r="AY102" s="257">
        <f t="shared" si="226"/>
        <v>489</v>
      </c>
      <c r="AZ102" s="255">
        <f t="shared" si="226"/>
        <v>711</v>
      </c>
      <c r="BA102" s="256">
        <f t="shared" si="226"/>
        <v>1016</v>
      </c>
      <c r="BB102" s="253">
        <f t="shared" si="226"/>
        <v>840</v>
      </c>
      <c r="BC102" s="257">
        <f t="shared" si="226"/>
        <v>755</v>
      </c>
      <c r="BD102" s="20">
        <f t="shared" si="226"/>
        <v>2399</v>
      </c>
      <c r="BE102" s="260">
        <f t="shared" si="226"/>
        <v>1851</v>
      </c>
      <c r="BF102" s="261">
        <f>AF102+AH102+AJ102+AL102+AN102+AP102+AR102+AT102+AV102+AX102+AZ102+BB102+BD102</f>
        <v>13052</v>
      </c>
      <c r="BG102" s="262">
        <f>AG102+AI102+AK102+AM102+AO102+AQ102+AS102+AU102+AW102+AY102+BA102+BC102+BE102</f>
        <v>11941</v>
      </c>
      <c r="BH102" s="283"/>
      <c r="BI102" s="121" t="s">
        <v>19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>
      <c r="A103" s="133" t="s">
        <v>21</v>
      </c>
      <c r="B103" s="188">
        <v>226</v>
      </c>
      <c r="C103" s="189">
        <v>0</v>
      </c>
      <c r="D103" s="190">
        <v>104</v>
      </c>
      <c r="E103" s="191">
        <v>1</v>
      </c>
      <c r="F103" s="188">
        <v>41</v>
      </c>
      <c r="G103" s="192">
        <v>0</v>
      </c>
      <c r="H103" s="190">
        <v>144</v>
      </c>
      <c r="I103" s="191">
        <v>1</v>
      </c>
      <c r="J103" s="188">
        <v>8</v>
      </c>
      <c r="K103" s="192">
        <v>0</v>
      </c>
      <c r="L103" s="190">
        <v>7</v>
      </c>
      <c r="M103" s="188">
        <v>0</v>
      </c>
      <c r="N103" s="193">
        <v>3</v>
      </c>
      <c r="O103" s="194">
        <v>0</v>
      </c>
      <c r="P103" s="188">
        <v>11</v>
      </c>
      <c r="Q103" s="192">
        <v>0</v>
      </c>
      <c r="R103" s="190">
        <v>0</v>
      </c>
      <c r="S103" s="191">
        <v>0</v>
      </c>
      <c r="T103" s="188">
        <v>2</v>
      </c>
      <c r="U103" s="192">
        <v>0</v>
      </c>
      <c r="V103" s="190">
        <v>0</v>
      </c>
      <c r="W103" s="191">
        <v>0</v>
      </c>
      <c r="X103" s="188">
        <v>0</v>
      </c>
      <c r="Y103" s="192">
        <v>0</v>
      </c>
      <c r="Z103" s="190">
        <v>0</v>
      </c>
      <c r="AA103" s="188">
        <v>0</v>
      </c>
      <c r="AB103" s="168">
        <f t="shared" ref="AB103:AB104" si="254">B103+D103+F103+H103+J103+L103+N103+P103+R103+T103+V103+X103+Z103</f>
        <v>546</v>
      </c>
      <c r="AC103" s="169">
        <f t="shared" ref="AC103:AC123" si="255">C103+E103+G103+I103+K103+M103+O103+Q103+S103+U103+W103+Y103+AA103</f>
        <v>2</v>
      </c>
      <c r="AE103" s="263" t="str">
        <f>$AE$10</f>
        <v>08:00 - 08:59</v>
      </c>
      <c r="AF103" s="253">
        <f>SUMIF($A$9:$A$32,$AE103,B$102:B$125)</f>
        <v>3115</v>
      </c>
      <c r="AG103" s="264">
        <f t="shared" si="225"/>
        <v>906</v>
      </c>
      <c r="AH103" s="265">
        <f t="shared" si="225"/>
        <v>1103</v>
      </c>
      <c r="AI103" s="266">
        <f t="shared" si="225"/>
        <v>840</v>
      </c>
      <c r="AJ103" s="267">
        <f t="shared" si="225"/>
        <v>460</v>
      </c>
      <c r="AK103" s="268">
        <f t="shared" si="225"/>
        <v>264</v>
      </c>
      <c r="AL103" s="265">
        <f t="shared" si="225"/>
        <v>1351</v>
      </c>
      <c r="AM103" s="266">
        <f t="shared" si="225"/>
        <v>1625</v>
      </c>
      <c r="AN103" s="267">
        <f t="shared" si="225"/>
        <v>142</v>
      </c>
      <c r="AO103" s="268">
        <f t="shared" si="225"/>
        <v>425</v>
      </c>
      <c r="AP103" s="265">
        <f t="shared" si="225"/>
        <v>159</v>
      </c>
      <c r="AQ103" s="267">
        <f t="shared" si="225"/>
        <v>1051</v>
      </c>
      <c r="AR103" s="269">
        <f t="shared" si="225"/>
        <v>1082</v>
      </c>
      <c r="AS103" s="270">
        <f t="shared" si="225"/>
        <v>1899</v>
      </c>
      <c r="AT103" s="267">
        <f t="shared" si="225"/>
        <v>650</v>
      </c>
      <c r="AU103" s="268">
        <f t="shared" si="225"/>
        <v>727</v>
      </c>
      <c r="AV103" s="265">
        <f t="shared" si="225"/>
        <v>1070</v>
      </c>
      <c r="AW103" s="266">
        <f t="shared" si="226"/>
        <v>878</v>
      </c>
      <c r="AX103" s="267">
        <f t="shared" si="226"/>
        <v>203</v>
      </c>
      <c r="AY103" s="268">
        <f t="shared" si="226"/>
        <v>480</v>
      </c>
      <c r="AZ103" s="265">
        <f t="shared" si="226"/>
        <v>622</v>
      </c>
      <c r="BA103" s="266">
        <f t="shared" si="226"/>
        <v>1389</v>
      </c>
      <c r="BB103" s="267">
        <f t="shared" si="226"/>
        <v>853</v>
      </c>
      <c r="BC103" s="268">
        <f t="shared" si="226"/>
        <v>797</v>
      </c>
      <c r="BD103" s="265">
        <f t="shared" si="226"/>
        <v>2402</v>
      </c>
      <c r="BE103" s="267">
        <f t="shared" si="226"/>
        <v>1956</v>
      </c>
      <c r="BF103" s="271">
        <f>SUM(AF103,AH103,AJ103,AL103,AN103,AP103,AR103,AT103,AV103,AX103,AZ103,BB103,BD103)</f>
        <v>13212</v>
      </c>
      <c r="BG103" s="16">
        <f>SUM(AG103,AI103,AK103,AM103,AO103,AQ103,AS103,AU103,AW103,AY103,BA103,BC103,BE103)</f>
        <v>13237</v>
      </c>
      <c r="BH103" s="284"/>
      <c r="BI103" s="133" t="s">
        <v>21</v>
      </c>
      <c r="BJ103" s="125">
        <f>B103/B126</f>
        <v>6.1970440648221777E-3</v>
      </c>
      <c r="BK103" s="126">
        <f t="shared" ref="BK103" si="256">C103/C126</f>
        <v>0</v>
      </c>
      <c r="BL103" s="127">
        <f t="shared" ref="BL103" si="257">D103/D126</f>
        <v>7.2849537685626227E-3</v>
      </c>
      <c r="BM103" s="128">
        <f t="shared" ref="BM103" si="258">E103/E126</f>
        <v>7.9617834394904454E-5</v>
      </c>
      <c r="BN103" s="125">
        <f t="shared" ref="BN103" si="259">F103/F126</f>
        <v>7.0567986230636835E-3</v>
      </c>
      <c r="BO103" s="126">
        <f t="shared" ref="BO103" si="260">G103/G126</f>
        <v>0</v>
      </c>
      <c r="BP103" s="127">
        <f t="shared" ref="BP103" si="261">H103/H126</f>
        <v>5.7338536274587877E-3</v>
      </c>
      <c r="BQ103" s="128">
        <f t="shared" ref="BQ103" si="262">I103/I126</f>
        <v>2.972916728602432E-5</v>
      </c>
      <c r="BR103" s="125">
        <f t="shared" ref="BR103" si="263">J103/J126</f>
        <v>2.6525198938992041E-3</v>
      </c>
      <c r="BS103" s="126">
        <f t="shared" ref="BS103" si="264">K103/K126</f>
        <v>0</v>
      </c>
      <c r="BT103" s="127">
        <f t="shared" ref="BT103" si="265">L103/L126</f>
        <v>1.1356262167423752E-3</v>
      </c>
      <c r="BU103" s="125">
        <f t="shared" ref="BU103" si="266">M103/M126</f>
        <v>0</v>
      </c>
      <c r="BV103" s="129">
        <f t="shared" ref="BV103" si="267">N103/N126</f>
        <v>1.5287403179779861E-4</v>
      </c>
      <c r="BW103" s="130">
        <f t="shared" ref="BW103" si="268">O103/O126</f>
        <v>0</v>
      </c>
      <c r="BX103" s="125">
        <f t="shared" ref="BX103" si="269">P103/P126</f>
        <v>9.8100419156336386E-4</v>
      </c>
      <c r="BY103" s="126">
        <f t="shared" ref="BY103" si="270">Q103/Q126</f>
        <v>0</v>
      </c>
      <c r="BZ103" s="127">
        <f t="shared" ref="BZ103" si="271">R103/R126</f>
        <v>0</v>
      </c>
      <c r="CA103" s="128">
        <f t="shared" ref="CA103" si="272">S103/S126</f>
        <v>0</v>
      </c>
      <c r="CB103" s="125">
        <f t="shared" ref="CB103" si="273">T103/T126</f>
        <v>4.6436034362665429E-4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2.5355134414718982E-3</v>
      </c>
      <c r="CK103" s="132">
        <f t="shared" ref="CK103" si="282">AC103/AC126</f>
        <v>9.3006384888322575E-6</v>
      </c>
    </row>
    <row r="104" spans="1:89" ht="14.1" thickBot="1">
      <c r="A104" s="142" t="s">
        <v>23</v>
      </c>
      <c r="B104" s="195">
        <v>1478</v>
      </c>
      <c r="C104" s="196">
        <v>0</v>
      </c>
      <c r="D104" s="197">
        <v>552</v>
      </c>
      <c r="E104" s="198">
        <v>1</v>
      </c>
      <c r="F104" s="195">
        <v>174</v>
      </c>
      <c r="G104" s="199">
        <v>2</v>
      </c>
      <c r="H104" s="197">
        <v>830</v>
      </c>
      <c r="I104" s="198">
        <v>84</v>
      </c>
      <c r="J104" s="195">
        <v>30</v>
      </c>
      <c r="K104" s="199">
        <v>47</v>
      </c>
      <c r="L104" s="197">
        <v>53</v>
      </c>
      <c r="M104" s="195">
        <v>203</v>
      </c>
      <c r="N104" s="200">
        <v>360</v>
      </c>
      <c r="O104" s="201">
        <v>350</v>
      </c>
      <c r="P104" s="195">
        <v>231</v>
      </c>
      <c r="Q104" s="199">
        <v>200</v>
      </c>
      <c r="R104" s="197">
        <v>381</v>
      </c>
      <c r="S104" s="198">
        <v>248</v>
      </c>
      <c r="T104" s="195">
        <v>72</v>
      </c>
      <c r="U104" s="199">
        <v>170</v>
      </c>
      <c r="V104" s="197">
        <v>286</v>
      </c>
      <c r="W104" s="198">
        <v>265</v>
      </c>
      <c r="X104" s="195">
        <v>356</v>
      </c>
      <c r="Y104" s="199">
        <v>238</v>
      </c>
      <c r="Z104" s="197">
        <v>776</v>
      </c>
      <c r="AA104" s="195">
        <v>530</v>
      </c>
      <c r="AB104" s="168">
        <f t="shared" si="254"/>
        <v>5579</v>
      </c>
      <c r="AC104" s="169">
        <f t="shared" si="255"/>
        <v>2338</v>
      </c>
      <c r="AE104" s="252" t="str">
        <f>$AE$11</f>
        <v>09:00 - 09:59</v>
      </c>
      <c r="AF104" s="253">
        <f>SUMIF($A$9:$A$32,$AE104,B$102:B$125)</f>
        <v>2629</v>
      </c>
      <c r="AG104" s="272">
        <f t="shared" si="225"/>
        <v>1232</v>
      </c>
      <c r="AH104" s="273">
        <f t="shared" si="225"/>
        <v>1031</v>
      </c>
      <c r="AI104" s="274">
        <f t="shared" si="225"/>
        <v>639</v>
      </c>
      <c r="AJ104" s="275">
        <f t="shared" si="225"/>
        <v>402</v>
      </c>
      <c r="AK104" s="276">
        <f t="shared" si="225"/>
        <v>273</v>
      </c>
      <c r="AL104" s="273">
        <f t="shared" si="225"/>
        <v>1392</v>
      </c>
      <c r="AM104" s="274">
        <f t="shared" si="225"/>
        <v>1536</v>
      </c>
      <c r="AN104" s="275">
        <f t="shared" si="225"/>
        <v>187</v>
      </c>
      <c r="AO104" s="276">
        <f t="shared" si="225"/>
        <v>416</v>
      </c>
      <c r="AP104" s="273">
        <f t="shared" si="225"/>
        <v>188</v>
      </c>
      <c r="AQ104" s="275">
        <f t="shared" si="225"/>
        <v>1153</v>
      </c>
      <c r="AR104" s="277">
        <f t="shared" si="225"/>
        <v>1062</v>
      </c>
      <c r="AS104" s="278">
        <f t="shared" si="225"/>
        <v>1898</v>
      </c>
      <c r="AT104" s="275">
        <f t="shared" si="225"/>
        <v>675</v>
      </c>
      <c r="AU104" s="276">
        <f t="shared" si="225"/>
        <v>682</v>
      </c>
      <c r="AV104" s="273">
        <f t="shared" si="225"/>
        <v>1198</v>
      </c>
      <c r="AW104" s="274">
        <f t="shared" si="226"/>
        <v>887</v>
      </c>
      <c r="AX104" s="275">
        <f t="shared" si="226"/>
        <v>176</v>
      </c>
      <c r="AY104" s="276">
        <f t="shared" si="226"/>
        <v>368</v>
      </c>
      <c r="AZ104" s="273">
        <f t="shared" si="226"/>
        <v>610</v>
      </c>
      <c r="BA104" s="274">
        <f t="shared" si="226"/>
        <v>1519</v>
      </c>
      <c r="BB104" s="275">
        <f t="shared" si="226"/>
        <v>793</v>
      </c>
      <c r="BC104" s="276">
        <f t="shared" si="226"/>
        <v>601</v>
      </c>
      <c r="BD104" s="273">
        <f t="shared" si="226"/>
        <v>2329</v>
      </c>
      <c r="BE104" s="275">
        <f t="shared" si="226"/>
        <v>1839</v>
      </c>
      <c r="BF104" s="271">
        <f>SUM(AF104,AH104,AJ104,AL104,AN104,AP104,AR104,AT104,AV104,AX104,AZ104,BB104,BD104)</f>
        <v>12672</v>
      </c>
      <c r="BG104" s="16">
        <f>SUM(AG104,AI104,AK104,AM104,AO104,AQ104,AS104,AU104,AW104,AY104,BA104,BC104,BE104)</f>
        <v>13043</v>
      </c>
      <c r="BH104" s="285"/>
      <c r="BI104" s="142" t="s">
        <v>23</v>
      </c>
      <c r="BJ104" s="125">
        <f>B104/B126</f>
        <v>4.0527571361978668E-2</v>
      </c>
      <c r="BK104" s="126">
        <f t="shared" ref="BK104" si="283">C104/C126</f>
        <v>0</v>
      </c>
      <c r="BL104" s="127">
        <f t="shared" ref="BL104" si="284">D104/D126</f>
        <v>3.8666293079293923E-2</v>
      </c>
      <c r="BM104" s="128">
        <f t="shared" ref="BM104" si="285">E104/E126</f>
        <v>7.9617834394904454E-5</v>
      </c>
      <c r="BN104" s="125">
        <f t="shared" ref="BN104" si="286">F104/F126</f>
        <v>2.9948364888123923E-2</v>
      </c>
      <c r="BO104" s="126">
        <f t="shared" ref="BO104" si="287">G104/G126</f>
        <v>4.4033465433729633E-4</v>
      </c>
      <c r="BP104" s="127">
        <f t="shared" ref="BP104" si="288">H104/H126</f>
        <v>3.3049295213824957E-2</v>
      </c>
      <c r="BQ104" s="128">
        <f t="shared" ref="BQ104" si="289">I104/I126</f>
        <v>2.4972500520260427E-3</v>
      </c>
      <c r="BR104" s="125">
        <f t="shared" ref="BR104" si="290">J104/J126</f>
        <v>9.9469496021220155E-3</v>
      </c>
      <c r="BS104" s="126">
        <f t="shared" ref="BS104" si="291">K104/K126</f>
        <v>1.1330761812921889E-2</v>
      </c>
      <c r="BT104" s="127">
        <f t="shared" ref="BT104" si="292">L104/L126</f>
        <v>8.5983127839065546E-3</v>
      </c>
      <c r="BU104" s="125">
        <f t="shared" ref="BU104" si="293">M104/M126</f>
        <v>1.5436088510379439E-2</v>
      </c>
      <c r="BV104" s="129">
        <f t="shared" ref="BV104" si="294">N104/N126</f>
        <v>1.8344883815735832E-2</v>
      </c>
      <c r="BW104" s="130">
        <f t="shared" ref="BW104" si="295">O104/O126</f>
        <v>1.4136844656272719E-2</v>
      </c>
      <c r="BX104" s="125">
        <f t="shared" ref="BX104" si="296">P104/P126</f>
        <v>2.0601088022830644E-2</v>
      </c>
      <c r="BY104" s="126">
        <f t="shared" ref="BY104" si="297">Q104/Q126</f>
        <v>1.7511601435951318E-2</v>
      </c>
      <c r="BZ104" s="127">
        <f t="shared" ref="BZ104" si="298">R104/R126</f>
        <v>2.2135719265628632E-2</v>
      </c>
      <c r="CA104" s="128">
        <f t="shared" ref="CA104" si="299">S104/S126</f>
        <v>1.5208192800637763E-2</v>
      </c>
      <c r="CB104" s="125">
        <f t="shared" ref="CB104" si="300">T104/T126</f>
        <v>1.6716972370559555E-2</v>
      </c>
      <c r="CC104" s="126">
        <f t="shared" ref="CC104" si="301">U104/U126</f>
        <v>3.8461538461538464E-2</v>
      </c>
      <c r="CD104" s="127">
        <f t="shared" ref="CD104" si="302">V104/V126</f>
        <v>1.6727102585097672E-2</v>
      </c>
      <c r="CE104" s="128">
        <f t="shared" ref="CE104" si="303">W104/W126</f>
        <v>1.4633607598431719E-2</v>
      </c>
      <c r="CF104" s="125">
        <f t="shared" ref="CF104" si="304">X104/X126</f>
        <v>2.2581668252457977E-2</v>
      </c>
      <c r="CG104" s="126">
        <f t="shared" ref="CG104" si="305">Y104/Y126</f>
        <v>2.9166666666666667E-2</v>
      </c>
      <c r="CH104" s="127">
        <f t="shared" ref="CH104" si="306">Z104/Z126</f>
        <v>1.9759122043133959E-2</v>
      </c>
      <c r="CI104" s="125">
        <f t="shared" ref="CI104" si="307">AA104/AA126</f>
        <v>1.4383412939643942E-2</v>
      </c>
      <c r="CJ104" s="131">
        <f t="shared" ref="CJ104" si="308">AB104/AB126</f>
        <v>2.5907746318629521E-2</v>
      </c>
      <c r="CK104" s="132">
        <f t="shared" ref="CK104" si="309">AC104/AC126</f>
        <v>1.0872446393444909E-2</v>
      </c>
    </row>
    <row r="105" spans="1:89" ht="15" thickTop="1" thickBot="1">
      <c r="A105" s="133" t="s">
        <v>25</v>
      </c>
      <c r="B105" s="188">
        <v>2375</v>
      </c>
      <c r="C105" s="189">
        <v>449</v>
      </c>
      <c r="D105" s="190">
        <v>916</v>
      </c>
      <c r="E105" s="191">
        <v>475</v>
      </c>
      <c r="F105" s="188">
        <v>310</v>
      </c>
      <c r="G105" s="192">
        <v>148</v>
      </c>
      <c r="H105" s="190">
        <v>977</v>
      </c>
      <c r="I105" s="191">
        <v>1170</v>
      </c>
      <c r="J105" s="188">
        <v>68</v>
      </c>
      <c r="K105" s="192">
        <v>165</v>
      </c>
      <c r="L105" s="190">
        <v>181</v>
      </c>
      <c r="M105" s="188">
        <v>562</v>
      </c>
      <c r="N105" s="193">
        <v>733</v>
      </c>
      <c r="O105" s="194">
        <v>1017</v>
      </c>
      <c r="P105" s="188">
        <v>472</v>
      </c>
      <c r="Q105" s="192">
        <v>543</v>
      </c>
      <c r="R105" s="190">
        <v>800</v>
      </c>
      <c r="S105" s="191">
        <v>681</v>
      </c>
      <c r="T105" s="188">
        <v>179</v>
      </c>
      <c r="U105" s="192">
        <v>371</v>
      </c>
      <c r="V105" s="190">
        <v>587</v>
      </c>
      <c r="W105" s="191">
        <v>899</v>
      </c>
      <c r="X105" s="188">
        <v>743</v>
      </c>
      <c r="Y105" s="192">
        <v>488</v>
      </c>
      <c r="Z105" s="190">
        <v>1681</v>
      </c>
      <c r="AA105" s="188">
        <v>1487</v>
      </c>
      <c r="AB105" s="168">
        <f>B105+D105+F105+H105+J105+L105+N105+P105+R105+T105+V105+X105+Z105</f>
        <v>10022</v>
      </c>
      <c r="AC105" s="169">
        <f t="shared" si="255"/>
        <v>8455</v>
      </c>
      <c r="AE105" s="288" t="s">
        <v>26</v>
      </c>
      <c r="AF105" s="12">
        <f t="shared" ref="AF105:BG105" si="310">SUM(AF102:AF104)</f>
        <v>8774</v>
      </c>
      <c r="AG105" s="1">
        <f t="shared" si="310"/>
        <v>3181</v>
      </c>
      <c r="AH105" s="12">
        <f t="shared" si="310"/>
        <v>3112</v>
      </c>
      <c r="AI105" s="1">
        <f t="shared" si="310"/>
        <v>2109</v>
      </c>
      <c r="AJ105" s="12">
        <f t="shared" si="310"/>
        <v>1222</v>
      </c>
      <c r="AK105" s="1">
        <f t="shared" si="310"/>
        <v>876</v>
      </c>
      <c r="AL105" s="12">
        <f t="shared" si="310"/>
        <v>3918</v>
      </c>
      <c r="AM105" s="1">
        <f t="shared" si="310"/>
        <v>4491</v>
      </c>
      <c r="AN105" s="12">
        <f t="shared" si="310"/>
        <v>449</v>
      </c>
      <c r="AO105" s="1">
        <f t="shared" si="310"/>
        <v>1265</v>
      </c>
      <c r="AP105" s="12">
        <f t="shared" si="310"/>
        <v>564</v>
      </c>
      <c r="AQ105" s="1">
        <f t="shared" si="310"/>
        <v>3091</v>
      </c>
      <c r="AR105" s="12">
        <f t="shared" si="310"/>
        <v>3226</v>
      </c>
      <c r="AS105" s="1">
        <f t="shared" si="310"/>
        <v>5352</v>
      </c>
      <c r="AT105" s="12">
        <f t="shared" si="310"/>
        <v>2080</v>
      </c>
      <c r="AU105" s="1">
        <f t="shared" si="310"/>
        <v>2090</v>
      </c>
      <c r="AV105" s="12">
        <f t="shared" si="310"/>
        <v>3454</v>
      </c>
      <c r="AW105" s="1">
        <f t="shared" si="310"/>
        <v>2706</v>
      </c>
      <c r="AX105" s="12">
        <f t="shared" si="310"/>
        <v>578</v>
      </c>
      <c r="AY105" s="1">
        <f t="shared" si="310"/>
        <v>1337</v>
      </c>
      <c r="AZ105" s="12">
        <f t="shared" si="310"/>
        <v>1943</v>
      </c>
      <c r="BA105" s="1">
        <f t="shared" si="310"/>
        <v>3924</v>
      </c>
      <c r="BB105" s="12">
        <f t="shared" si="310"/>
        <v>2486</v>
      </c>
      <c r="BC105" s="1">
        <f t="shared" si="310"/>
        <v>2153</v>
      </c>
      <c r="BD105" s="12">
        <f t="shared" si="310"/>
        <v>7130</v>
      </c>
      <c r="BE105" s="1">
        <f t="shared" si="310"/>
        <v>5646</v>
      </c>
      <c r="BF105" s="51">
        <f t="shared" si="310"/>
        <v>38936</v>
      </c>
      <c r="BG105" s="47">
        <f t="shared" si="310"/>
        <v>38221</v>
      </c>
      <c r="BH105" s="284"/>
      <c r="BI105" s="133" t="s">
        <v>25</v>
      </c>
      <c r="BJ105" s="125">
        <f>B105/B126</f>
        <v>6.5123803778551648E-2</v>
      </c>
      <c r="BK105" s="126">
        <f t="shared" ref="BK105" si="311">C105/C126</f>
        <v>1.6643190748016904E-2</v>
      </c>
      <c r="BL105" s="127">
        <f t="shared" ref="BL105" si="312">D105/D126</f>
        <v>6.4163631269263097E-2</v>
      </c>
      <c r="BM105" s="128">
        <f t="shared" ref="BM105" si="313">E105/E126</f>
        <v>3.7818471337579616E-2</v>
      </c>
      <c r="BN105" s="125">
        <f t="shared" ref="BN105" si="314">F105/F126</f>
        <v>5.3356282271944923E-2</v>
      </c>
      <c r="BO105" s="126">
        <f t="shared" ref="BO105" si="315">G105/G126</f>
        <v>3.2584764420959929E-2</v>
      </c>
      <c r="BP105" s="127">
        <f t="shared" ref="BP105" si="316">H105/H126</f>
        <v>3.8902604125189137E-2</v>
      </c>
      <c r="BQ105" s="128">
        <f t="shared" ref="BQ105" si="317">I105/I126</f>
        <v>3.478312572464845E-2</v>
      </c>
      <c r="BR105" s="125">
        <f t="shared" ref="BR105" si="318">J105/J126</f>
        <v>2.2546419098143235E-2</v>
      </c>
      <c r="BS105" s="126">
        <f t="shared" ref="BS105" si="319">K105/K126</f>
        <v>3.977820636451302E-2</v>
      </c>
      <c r="BT105" s="127">
        <f t="shared" ref="BT105" si="320">L105/L126</f>
        <v>2.9364049318624269E-2</v>
      </c>
      <c r="BU105" s="125">
        <f t="shared" ref="BU105" si="321">M105/M126</f>
        <v>4.2734392821838642E-2</v>
      </c>
      <c r="BV105" s="129">
        <f t="shared" ref="BV105" si="322">N105/N126</f>
        <v>3.7352221769262131E-2</v>
      </c>
      <c r="BW105" s="130">
        <f t="shared" ref="BW105" si="323">O105/O126</f>
        <v>4.10776314726553E-2</v>
      </c>
      <c r="BX105" s="125">
        <f t="shared" ref="BX105" si="324">P105/P126</f>
        <v>4.2093998037991617E-2</v>
      </c>
      <c r="BY105" s="126">
        <f t="shared" ref="BY105" si="325">Q105/Q126</f>
        <v>4.7543997898607825E-2</v>
      </c>
      <c r="BZ105" s="127">
        <f t="shared" ref="BZ105" si="326">R105/R126</f>
        <v>4.6479200557750407E-2</v>
      </c>
      <c r="CA105" s="128">
        <f t="shared" ref="CA105" si="327">S105/S126</f>
        <v>4.1761206843686761E-2</v>
      </c>
      <c r="CB105" s="125">
        <f t="shared" ref="CB105" si="328">T105/T126</f>
        <v>4.1560250754585561E-2</v>
      </c>
      <c r="CC105" s="126">
        <f t="shared" ref="CC105" si="329">U105/U126</f>
        <v>8.39366515837104E-2</v>
      </c>
      <c r="CD105" s="127">
        <f t="shared" ref="CD105" si="330">V105/V126</f>
        <v>3.4331500760322847E-2</v>
      </c>
      <c r="CE105" s="128">
        <f t="shared" ref="CE105" si="331">W105/W126</f>
        <v>4.9643823513170246E-2</v>
      </c>
      <c r="CF105" s="125">
        <f t="shared" ref="CF105" si="332">X105/X126</f>
        <v>4.7129717729146842E-2</v>
      </c>
      <c r="CG105" s="126">
        <f t="shared" ref="CG105" si="333">Y105/Y126</f>
        <v>5.9803921568627454E-2</v>
      </c>
      <c r="CH105" s="127">
        <f t="shared" ref="CH105" si="334">Z105/Z126</f>
        <v>4.2802943498077561E-2</v>
      </c>
      <c r="CI105" s="125">
        <f t="shared" ref="CI105" si="335">AA105/AA126</f>
        <v>4.0354971775944423E-2</v>
      </c>
      <c r="CJ105" s="131">
        <f t="shared" ref="CJ105" si="336">AB105/AB126</f>
        <v>4.6540138663793702E-2</v>
      </c>
      <c r="CK105" s="132">
        <f t="shared" ref="CK105" si="337">AC105/AC126</f>
        <v>3.9318449211538375E-2</v>
      </c>
    </row>
    <row r="106" spans="1:89" ht="14.1" thickTop="1">
      <c r="A106" s="142" t="s">
        <v>20</v>
      </c>
      <c r="B106" s="195">
        <v>3030</v>
      </c>
      <c r="C106" s="196">
        <v>1043</v>
      </c>
      <c r="D106" s="197">
        <v>978</v>
      </c>
      <c r="E106" s="198">
        <v>630</v>
      </c>
      <c r="F106" s="195">
        <v>360</v>
      </c>
      <c r="G106" s="199">
        <v>339</v>
      </c>
      <c r="H106" s="197">
        <v>1175</v>
      </c>
      <c r="I106" s="198">
        <v>1330</v>
      </c>
      <c r="J106" s="195">
        <v>120</v>
      </c>
      <c r="K106" s="199">
        <v>424</v>
      </c>
      <c r="L106" s="197">
        <v>217</v>
      </c>
      <c r="M106" s="195">
        <v>887</v>
      </c>
      <c r="N106" s="200">
        <v>1082</v>
      </c>
      <c r="O106" s="201">
        <v>1555</v>
      </c>
      <c r="P106" s="195">
        <v>755</v>
      </c>
      <c r="Q106" s="199">
        <v>681</v>
      </c>
      <c r="R106" s="197">
        <v>1186</v>
      </c>
      <c r="S106" s="198">
        <v>941</v>
      </c>
      <c r="T106" s="195">
        <v>199</v>
      </c>
      <c r="U106" s="199">
        <v>489</v>
      </c>
      <c r="V106" s="197">
        <v>711</v>
      </c>
      <c r="W106" s="198">
        <v>1016</v>
      </c>
      <c r="X106" s="195">
        <v>840</v>
      </c>
      <c r="Y106" s="199">
        <v>755</v>
      </c>
      <c r="Z106" s="197">
        <v>2399</v>
      </c>
      <c r="AA106" s="195">
        <v>1851</v>
      </c>
      <c r="AB106" s="168">
        <f t="shared" ref="AB106:AB122" si="338">B106+D106+F106+H106+J106+L106+N106+P106+R106+T106+V106+X106+Z106</f>
        <v>13052</v>
      </c>
      <c r="AC106" s="169">
        <f t="shared" si="255"/>
        <v>11941</v>
      </c>
      <c r="BI106" s="142" t="s">
        <v>20</v>
      </c>
      <c r="BJ106" s="125">
        <f>B106/B126</f>
        <v>8.3084263346952208E-2</v>
      </c>
      <c r="BK106" s="126">
        <f t="shared" ref="BK106" si="339">C106/C126</f>
        <v>3.8661131292163989E-2</v>
      </c>
      <c r="BL106" s="127">
        <f t="shared" ref="BL106" si="340">D106/D126</f>
        <v>6.8506584477444663E-2</v>
      </c>
      <c r="BM106" s="128">
        <f t="shared" ref="BM106" si="341">E106/E126</f>
        <v>5.0159235668789812E-2</v>
      </c>
      <c r="BN106" s="125">
        <f t="shared" ref="BN106" si="342">F106/F126</f>
        <v>6.1962134251290879E-2</v>
      </c>
      <c r="BO106" s="126">
        <f t="shared" ref="BO106" si="343">G106/G126</f>
        <v>7.4636723910171732E-2</v>
      </c>
      <c r="BP106" s="127">
        <f t="shared" ref="BP106" si="344">H106/H126</f>
        <v>4.678665286294497E-2</v>
      </c>
      <c r="BQ106" s="128">
        <f t="shared" ref="BQ106" si="345">I106/I126</f>
        <v>3.9539792490412347E-2</v>
      </c>
      <c r="BR106" s="125">
        <f t="shared" ref="BR106" si="346">J106/J126</f>
        <v>3.9787798408488062E-2</v>
      </c>
      <c r="BS106" s="126">
        <f t="shared" ref="BS106" si="347">K106/K126</f>
        <v>0.10221793635486982</v>
      </c>
      <c r="BT106" s="127">
        <f t="shared" ref="BT106" si="348">L106/L126</f>
        <v>3.5204412719013631E-2</v>
      </c>
      <c r="BU106" s="125">
        <f t="shared" ref="BU106" si="349">M106/M126</f>
        <v>6.7447342407421493E-2</v>
      </c>
      <c r="BV106" s="129">
        <f t="shared" ref="BV106" si="350">N106/N126</f>
        <v>5.5136567468406034E-2</v>
      </c>
      <c r="BW106" s="130">
        <f t="shared" ref="BW106" si="351">O106/O126</f>
        <v>6.2807981258583084E-2</v>
      </c>
      <c r="BX106" s="125">
        <f t="shared" ref="BX106" si="352">P106/P126</f>
        <v>6.7332560420939977E-2</v>
      </c>
      <c r="BY106" s="126">
        <f t="shared" ref="BY106" si="353">Q106/Q126</f>
        <v>5.9627002889414235E-2</v>
      </c>
      <c r="BZ106" s="127">
        <f t="shared" ref="BZ106" si="354">R106/R126</f>
        <v>6.8905414826864977E-2</v>
      </c>
      <c r="CA106" s="128">
        <f t="shared" ref="CA106" si="355">S106/S126</f>
        <v>5.7705279941129575E-2</v>
      </c>
      <c r="CB106" s="125">
        <f t="shared" ref="CB106" si="356">T106/T126</f>
        <v>4.6203854190852101E-2</v>
      </c>
      <c r="CC106" s="126">
        <f t="shared" ref="CC106" si="357">U106/U126</f>
        <v>0.11063348416289592</v>
      </c>
      <c r="CD106" s="127">
        <f t="shared" ref="CD106" si="358">V106/V126</f>
        <v>4.1583810972043514E-2</v>
      </c>
      <c r="CE106" s="128">
        <f t="shared" ref="CE106" si="359">W106/W126</f>
        <v>5.6104699320779723E-2</v>
      </c>
      <c r="CF106" s="125">
        <f t="shared" ref="CF106" si="360">X106/X126</f>
        <v>5.3282588011417699E-2</v>
      </c>
      <c r="CG106" s="126">
        <f t="shared" ref="CG106" si="361">Y106/Y126</f>
        <v>9.2524509803921573E-2</v>
      </c>
      <c r="CH106" s="127">
        <f t="shared" ref="CH106" si="362">Z106/Z126</f>
        <v>6.1085223945204083E-2</v>
      </c>
      <c r="CI106" s="125">
        <f t="shared" ref="CI106" si="363">AA106/AA126</f>
        <v>5.0233391228831956E-2</v>
      </c>
      <c r="CJ106" s="131">
        <f t="shared" ref="CJ106" si="364">AB106/AB126</f>
        <v>6.0610845124709184E-2</v>
      </c>
      <c r="CK106" s="132">
        <f t="shared" ref="CK106" si="365">AC106/AC126</f>
        <v>5.5529462097573E-2</v>
      </c>
    </row>
    <row r="107" spans="1:89" ht="14.1" thickBot="1">
      <c r="A107" s="133" t="s">
        <v>22</v>
      </c>
      <c r="B107" s="188">
        <v>3115</v>
      </c>
      <c r="C107" s="189">
        <v>906</v>
      </c>
      <c r="D107" s="190">
        <v>1103</v>
      </c>
      <c r="E107" s="191">
        <v>840</v>
      </c>
      <c r="F107" s="188">
        <v>460</v>
      </c>
      <c r="G107" s="192">
        <v>264</v>
      </c>
      <c r="H107" s="190">
        <v>1351</v>
      </c>
      <c r="I107" s="191">
        <v>1625</v>
      </c>
      <c r="J107" s="188">
        <v>142</v>
      </c>
      <c r="K107" s="192">
        <v>425</v>
      </c>
      <c r="L107" s="190">
        <v>159</v>
      </c>
      <c r="M107" s="188">
        <v>1051</v>
      </c>
      <c r="N107" s="193">
        <v>1082</v>
      </c>
      <c r="O107" s="194">
        <v>1899</v>
      </c>
      <c r="P107" s="188">
        <v>650</v>
      </c>
      <c r="Q107" s="192">
        <v>727</v>
      </c>
      <c r="R107" s="190">
        <v>1070</v>
      </c>
      <c r="S107" s="191">
        <v>878</v>
      </c>
      <c r="T107" s="188">
        <v>203</v>
      </c>
      <c r="U107" s="192">
        <v>480</v>
      </c>
      <c r="V107" s="190">
        <v>622</v>
      </c>
      <c r="W107" s="191">
        <v>1389</v>
      </c>
      <c r="X107" s="188">
        <v>853</v>
      </c>
      <c r="Y107" s="192">
        <v>797</v>
      </c>
      <c r="Z107" s="190">
        <v>2402</v>
      </c>
      <c r="AA107" s="188">
        <v>1956</v>
      </c>
      <c r="AB107" s="168">
        <f t="shared" si="338"/>
        <v>13212</v>
      </c>
      <c r="AC107" s="169">
        <f t="shared" si="255"/>
        <v>13237</v>
      </c>
      <c r="AE107" t="s">
        <v>27</v>
      </c>
      <c r="BI107" s="133" t="s">
        <v>22</v>
      </c>
      <c r="BJ107" s="125">
        <f>B107/B126</f>
        <v>8.5415010008500367E-2</v>
      </c>
      <c r="BK107" s="126">
        <f t="shared" ref="BK107" si="366">C107/C126</f>
        <v>3.3582919415820298E-2</v>
      </c>
      <c r="BL107" s="127">
        <f t="shared" ref="BL107" si="367">D107/D126</f>
        <v>7.7262538526197813E-2</v>
      </c>
      <c r="BM107" s="128">
        <f t="shared" ref="BM107" si="368">E107/E126</f>
        <v>6.6878980891719744E-2</v>
      </c>
      <c r="BN107" s="125">
        <f t="shared" ref="BN107" si="369">F107/F126</f>
        <v>7.9173838209982791E-2</v>
      </c>
      <c r="BO107" s="126">
        <f t="shared" ref="BO107" si="370">G107/G126</f>
        <v>5.8124174372523117E-2</v>
      </c>
      <c r="BP107" s="127">
        <f t="shared" ref="BP107" si="371">H107/H126</f>
        <v>5.3794696185394598E-2</v>
      </c>
      <c r="BQ107" s="128">
        <f t="shared" ref="BQ107" si="372">I107/I126</f>
        <v>4.8309896839789521E-2</v>
      </c>
      <c r="BR107" s="125">
        <f t="shared" ref="BR107" si="373">J107/J126</f>
        <v>4.7082228116710874E-2</v>
      </c>
      <c r="BS107" s="126">
        <f t="shared" ref="BS107" si="374">K107/K126</f>
        <v>0.10245901639344263</v>
      </c>
      <c r="BT107" s="127">
        <f t="shared" ref="BT107" si="375">L107/L126</f>
        <v>2.5794938351719664E-2</v>
      </c>
      <c r="BU107" s="125">
        <f t="shared" ref="BU107" si="376">M107/M126</f>
        <v>7.9917876967530985E-2</v>
      </c>
      <c r="BV107" s="129">
        <f t="shared" ref="BV107" si="377">N107/N126</f>
        <v>5.5136567468406034E-2</v>
      </c>
      <c r="BW107" s="130">
        <f t="shared" ref="BW107" si="378">O107/O126</f>
        <v>7.6702480006462556E-2</v>
      </c>
      <c r="BX107" s="125">
        <f t="shared" ref="BX107" si="379">P107/P126</f>
        <v>5.7968429501471505E-2</v>
      </c>
      <c r="BY107" s="126">
        <f t="shared" ref="BY107" si="380">Q107/Q126</f>
        <v>6.3654671219683046E-2</v>
      </c>
      <c r="BZ107" s="127">
        <f t="shared" ref="BZ107" si="381">R107/R126</f>
        <v>6.2165930745991166E-2</v>
      </c>
      <c r="CA107" s="128">
        <f t="shared" ref="CA107" si="382">S107/S126</f>
        <v>5.384190838290305E-2</v>
      </c>
      <c r="CB107" s="125">
        <f t="shared" ref="CB107" si="383">T107/T126</f>
        <v>4.7132574878105411E-2</v>
      </c>
      <c r="CC107" s="126">
        <f t="shared" ref="CC107" si="384">U107/U126</f>
        <v>0.10859728506787331</v>
      </c>
      <c r="CD107" s="127">
        <f t="shared" ref="CD107" si="385">V107/V126</f>
        <v>3.6378523803953677E-2</v>
      </c>
      <c r="CE107" s="128">
        <f t="shared" ref="CE107" si="386">W107/W126</f>
        <v>7.6702192280081724E-2</v>
      </c>
      <c r="CF107" s="125">
        <f t="shared" ref="CF107" si="387">X107/X126</f>
        <v>5.4107199492546783E-2</v>
      </c>
      <c r="CG107" s="126">
        <f t="shared" ref="CG107" si="388">Y107/Y126</f>
        <v>9.767156862745098E-2</v>
      </c>
      <c r="CH107" s="127">
        <f t="shared" ref="CH107" si="389">Z107/Z126</f>
        <v>6.116161230361826E-2</v>
      </c>
      <c r="CI107" s="125">
        <f t="shared" ref="CI107" si="390">AA107/AA126</f>
        <v>5.3082935301780286E-2</v>
      </c>
      <c r="CJ107" s="131">
        <f t="shared" ref="CJ107" si="391">AB107/AB126</f>
        <v>6.1353852726605707E-2</v>
      </c>
      <c r="CK107" s="132">
        <f t="shared" ref="CK107" si="392">AC107/AC126</f>
        <v>6.1556275838336304E-2</v>
      </c>
    </row>
    <row r="108" spans="1:89" ht="15" thickTop="1" thickBot="1">
      <c r="A108" s="142" t="s">
        <v>24</v>
      </c>
      <c r="B108" s="195">
        <v>2629</v>
      </c>
      <c r="C108" s="196">
        <v>1232</v>
      </c>
      <c r="D108" s="197">
        <v>1031</v>
      </c>
      <c r="E108" s="198">
        <v>639</v>
      </c>
      <c r="F108" s="195">
        <v>402</v>
      </c>
      <c r="G108" s="199">
        <v>273</v>
      </c>
      <c r="H108" s="197">
        <v>1392</v>
      </c>
      <c r="I108" s="198">
        <v>1536</v>
      </c>
      <c r="J108" s="195">
        <v>187</v>
      </c>
      <c r="K108" s="199">
        <v>416</v>
      </c>
      <c r="L108" s="197">
        <v>188</v>
      </c>
      <c r="M108" s="195">
        <v>1153</v>
      </c>
      <c r="N108" s="200">
        <v>1062</v>
      </c>
      <c r="O108" s="201">
        <v>1898</v>
      </c>
      <c r="P108" s="195">
        <v>675</v>
      </c>
      <c r="Q108" s="199">
        <v>682</v>
      </c>
      <c r="R108" s="197">
        <v>1198</v>
      </c>
      <c r="S108" s="198">
        <v>887</v>
      </c>
      <c r="T108" s="195">
        <v>176</v>
      </c>
      <c r="U108" s="199">
        <v>368</v>
      </c>
      <c r="V108" s="197">
        <v>610</v>
      </c>
      <c r="W108" s="198">
        <v>1519</v>
      </c>
      <c r="X108" s="195">
        <v>793</v>
      </c>
      <c r="Y108" s="199">
        <v>601</v>
      </c>
      <c r="Z108" s="197">
        <v>2329</v>
      </c>
      <c r="AA108" s="195">
        <v>1839</v>
      </c>
      <c r="AB108" s="168">
        <f t="shared" si="338"/>
        <v>12672</v>
      </c>
      <c r="AC108" s="169">
        <f t="shared" si="255"/>
        <v>13043</v>
      </c>
      <c r="AE108" s="309" t="s">
        <v>2</v>
      </c>
      <c r="AF108" s="303" t="s">
        <v>3</v>
      </c>
      <c r="AG108" s="304"/>
      <c r="AH108" s="303" t="s">
        <v>4</v>
      </c>
      <c r="AI108" s="304"/>
      <c r="AJ108" s="303" t="s">
        <v>5</v>
      </c>
      <c r="AK108" s="304"/>
      <c r="AL108" s="303" t="s">
        <v>6</v>
      </c>
      <c r="AM108" s="304"/>
      <c r="AN108" s="303" t="s">
        <v>7</v>
      </c>
      <c r="AO108" s="304"/>
      <c r="AP108" s="303" t="s">
        <v>8</v>
      </c>
      <c r="AQ108" s="304"/>
      <c r="AR108" s="303" t="s">
        <v>9</v>
      </c>
      <c r="AS108" s="304"/>
      <c r="AT108" s="303" t="s">
        <v>10</v>
      </c>
      <c r="AU108" s="304"/>
      <c r="AV108" s="303" t="s">
        <v>11</v>
      </c>
      <c r="AW108" s="304"/>
      <c r="AX108" s="303" t="s">
        <v>12</v>
      </c>
      <c r="AY108" s="304"/>
      <c r="AZ108" s="303" t="s">
        <v>13</v>
      </c>
      <c r="BA108" s="304"/>
      <c r="BB108" s="303" t="s">
        <v>14</v>
      </c>
      <c r="BC108" s="304"/>
      <c r="BD108" s="305" t="s">
        <v>15</v>
      </c>
      <c r="BE108" s="306"/>
      <c r="BF108" s="307" t="s">
        <v>16</v>
      </c>
      <c r="BG108" s="308"/>
      <c r="BH108" s="286"/>
      <c r="BI108" s="142" t="s">
        <v>24</v>
      </c>
      <c r="BJ108" s="125">
        <f>B108/B126</f>
        <v>7.2088623214236744E-2</v>
      </c>
      <c r="BK108" s="126">
        <f t="shared" ref="BK108" si="393">C108/C126</f>
        <v>4.5666839647119872E-2</v>
      </c>
      <c r="BL108" s="127">
        <f t="shared" ref="BL108" si="394">D108/D126</f>
        <v>7.2219108994116002E-2</v>
      </c>
      <c r="BM108" s="128">
        <f t="shared" ref="BM108" si="395">E108/E126</f>
        <v>5.0875796178343952E-2</v>
      </c>
      <c r="BN108" s="125">
        <f t="shared" ref="BN108" si="396">F108/F126</f>
        <v>6.9191049913941483E-2</v>
      </c>
      <c r="BO108" s="126">
        <f t="shared" ref="BO108" si="397">G108/G126</f>
        <v>6.0105680317040951E-2</v>
      </c>
      <c r="BP108" s="127">
        <f t="shared" ref="BP108" si="398">H108/H126</f>
        <v>5.5427251732101619E-2</v>
      </c>
      <c r="BQ108" s="128">
        <f t="shared" ref="BQ108" si="399">I108/I126</f>
        <v>4.5664000951333356E-2</v>
      </c>
      <c r="BR108" s="125">
        <f t="shared" ref="BR108" si="400">J108/J126</f>
        <v>6.2002652519893897E-2</v>
      </c>
      <c r="BS108" s="126">
        <f t="shared" ref="BS108" si="401">K108/K126</f>
        <v>0.10028929604628736</v>
      </c>
      <c r="BT108" s="127">
        <f t="shared" ref="BT108" si="402">L108/L126</f>
        <v>3.0499675535366644E-2</v>
      </c>
      <c r="BU108" s="125">
        <f t="shared" ref="BU108" si="403">M108/M126</f>
        <v>8.767394114516007E-2</v>
      </c>
      <c r="BV108" s="129">
        <f t="shared" ref="BV108" si="404">N108/N126</f>
        <v>5.411740725642071E-2</v>
      </c>
      <c r="BW108" s="130">
        <f t="shared" ref="BW108" si="405">O108/O126</f>
        <v>7.6662089021730356E-2</v>
      </c>
      <c r="BX108" s="125">
        <f t="shared" ref="BX108" si="406">P108/P126</f>
        <v>6.019798448229733E-2</v>
      </c>
      <c r="BY108" s="126">
        <f t="shared" ref="BY108" si="407">Q108/Q126</f>
        <v>5.9714560896593993E-2</v>
      </c>
      <c r="BZ108" s="127">
        <f t="shared" ref="BZ108" si="408">R108/R126</f>
        <v>6.9602602835231231E-2</v>
      </c>
      <c r="CA108" s="128">
        <f t="shared" ref="CA108" si="409">S108/S126</f>
        <v>5.4393818605506836E-2</v>
      </c>
      <c r="CB108" s="125">
        <f t="shared" ref="CB108" si="410">T108/T126</f>
        <v>4.0863710239145576E-2</v>
      </c>
      <c r="CC108" s="126">
        <f t="shared" ref="CC108" si="411">U108/U126</f>
        <v>8.3257918552036195E-2</v>
      </c>
      <c r="CD108" s="127">
        <f t="shared" ref="CD108" si="412">V108/V126</f>
        <v>3.5676687331851677E-2</v>
      </c>
      <c r="CE108" s="128">
        <f t="shared" ref="CE108" si="413">W108/W126</f>
        <v>8.3880943177425588E-2</v>
      </c>
      <c r="CF108" s="125">
        <f t="shared" ref="CF108" si="414">X108/X126</f>
        <v>5.030130034887409E-2</v>
      </c>
      <c r="CG108" s="126">
        <f t="shared" ref="CG108" si="415">Y108/Y126</f>
        <v>7.3651960784313728E-2</v>
      </c>
      <c r="CH108" s="127">
        <f t="shared" ref="CH108" si="416">Z108/Z126</f>
        <v>5.9302828915539937E-2</v>
      </c>
      <c r="CI108" s="125">
        <f t="shared" ref="CI108" si="417">AA108/AA126</f>
        <v>4.9907729049066436E-2</v>
      </c>
      <c r="CJ108" s="131">
        <f t="shared" ref="CJ108" si="418">AB108/AB126</f>
        <v>5.8846202070204932E-2</v>
      </c>
      <c r="CK108" s="132">
        <f t="shared" ref="CK108" si="419">AC108/AC126</f>
        <v>6.0654113904919572E-2</v>
      </c>
    </row>
    <row r="109" spans="1:89" ht="15" thickTop="1" thickBot="1">
      <c r="A109" s="133" t="s">
        <v>28</v>
      </c>
      <c r="B109" s="188">
        <v>2365</v>
      </c>
      <c r="C109" s="189">
        <v>1337</v>
      </c>
      <c r="D109" s="190">
        <v>865</v>
      </c>
      <c r="E109" s="191">
        <v>664</v>
      </c>
      <c r="F109" s="188">
        <v>327</v>
      </c>
      <c r="G109" s="192">
        <v>239</v>
      </c>
      <c r="H109" s="190">
        <v>1541</v>
      </c>
      <c r="I109" s="191">
        <v>1491</v>
      </c>
      <c r="J109" s="188">
        <v>136</v>
      </c>
      <c r="K109" s="192">
        <v>357</v>
      </c>
      <c r="L109" s="190">
        <v>178</v>
      </c>
      <c r="M109" s="188">
        <v>1001</v>
      </c>
      <c r="N109" s="193">
        <v>1012</v>
      </c>
      <c r="O109" s="194">
        <v>1673</v>
      </c>
      <c r="P109" s="188">
        <v>691</v>
      </c>
      <c r="Q109" s="192">
        <v>616</v>
      </c>
      <c r="R109" s="190">
        <v>1154</v>
      </c>
      <c r="S109" s="191">
        <v>754</v>
      </c>
      <c r="T109" s="188">
        <v>218</v>
      </c>
      <c r="U109" s="192">
        <v>249</v>
      </c>
      <c r="V109" s="190">
        <v>693</v>
      </c>
      <c r="W109" s="191">
        <v>1396</v>
      </c>
      <c r="X109" s="188">
        <v>768</v>
      </c>
      <c r="Y109" s="192">
        <v>478</v>
      </c>
      <c r="Z109" s="190">
        <v>2266</v>
      </c>
      <c r="AA109" s="188">
        <v>2223</v>
      </c>
      <c r="AB109" s="168">
        <f t="shared" si="338"/>
        <v>12214</v>
      </c>
      <c r="AC109" s="169">
        <f t="shared" si="255"/>
        <v>12478</v>
      </c>
      <c r="AE109" s="310"/>
      <c r="AF109" s="242" t="s">
        <v>17</v>
      </c>
      <c r="AG109" s="243" t="s">
        <v>18</v>
      </c>
      <c r="AH109" s="244" t="s">
        <v>17</v>
      </c>
      <c r="AI109" s="245" t="s">
        <v>18</v>
      </c>
      <c r="AJ109" s="242" t="s">
        <v>17</v>
      </c>
      <c r="AK109" s="243" t="s">
        <v>18</v>
      </c>
      <c r="AL109" s="244" t="s">
        <v>17</v>
      </c>
      <c r="AM109" s="245" t="s">
        <v>18</v>
      </c>
      <c r="AN109" s="242" t="s">
        <v>17</v>
      </c>
      <c r="AO109" s="243" t="s">
        <v>18</v>
      </c>
      <c r="AP109" s="244" t="s">
        <v>17</v>
      </c>
      <c r="AQ109" s="242" t="s">
        <v>18</v>
      </c>
      <c r="AR109" s="246" t="s">
        <v>17</v>
      </c>
      <c r="AS109" s="247" t="s">
        <v>18</v>
      </c>
      <c r="AT109" s="242" t="s">
        <v>17</v>
      </c>
      <c r="AU109" s="243" t="s">
        <v>18</v>
      </c>
      <c r="AV109" s="244" t="s">
        <v>17</v>
      </c>
      <c r="AW109" s="245" t="s">
        <v>18</v>
      </c>
      <c r="AX109" s="242" t="s">
        <v>17</v>
      </c>
      <c r="AY109" s="243" t="s">
        <v>18</v>
      </c>
      <c r="AZ109" s="244" t="s">
        <v>17</v>
      </c>
      <c r="BA109" s="245" t="s">
        <v>18</v>
      </c>
      <c r="BB109" s="242" t="s">
        <v>17</v>
      </c>
      <c r="BC109" s="243" t="s">
        <v>18</v>
      </c>
      <c r="BD109" s="248" t="s">
        <v>17</v>
      </c>
      <c r="BE109" s="249" t="s">
        <v>18</v>
      </c>
      <c r="BF109" s="250" t="s">
        <v>17</v>
      </c>
      <c r="BG109" s="251" t="s">
        <v>18</v>
      </c>
      <c r="BH109" s="287"/>
      <c r="BI109" s="133" t="s">
        <v>28</v>
      </c>
      <c r="BJ109" s="125">
        <f>B109/B126</f>
        <v>6.4849598288957741E-2</v>
      </c>
      <c r="BK109" s="126">
        <f t="shared" ref="BK109" si="420">C109/C126</f>
        <v>4.9558899844317592E-2</v>
      </c>
      <c r="BL109" s="127">
        <f t="shared" ref="BL109" si="421">D109/D126</f>
        <v>6.0591202017371816E-2</v>
      </c>
      <c r="BM109" s="128">
        <f t="shared" ref="BM109" si="422">E109/E126</f>
        <v>5.2866242038216563E-2</v>
      </c>
      <c r="BN109" s="125">
        <f t="shared" ref="BN109" si="423">F109/F126</f>
        <v>5.6282271944922545E-2</v>
      </c>
      <c r="BO109" s="126">
        <f t="shared" ref="BO109" si="424">G109/G126</f>
        <v>5.261999119330691E-2</v>
      </c>
      <c r="BP109" s="127">
        <f t="shared" ref="BP109" si="425">H109/H126</f>
        <v>6.1360197499402726E-2</v>
      </c>
      <c r="BQ109" s="128">
        <f t="shared" ref="BQ109" si="426">I109/I126</f>
        <v>4.4326188423462261E-2</v>
      </c>
      <c r="BR109" s="125">
        <f t="shared" ref="BR109" si="427">J109/J126</f>
        <v>4.5092838196286469E-2</v>
      </c>
      <c r="BS109" s="126">
        <f t="shared" ref="BS109" si="428">K109/K126</f>
        <v>8.6065573770491802E-2</v>
      </c>
      <c r="BT109" s="127">
        <f t="shared" ref="BT109" si="429">L109/L126</f>
        <v>2.8877352368591822E-2</v>
      </c>
      <c r="BU109" s="125">
        <f t="shared" ref="BU109" si="430">M109/M126</f>
        <v>7.6115884723595165E-2</v>
      </c>
      <c r="BV109" s="129">
        <f t="shared" ref="BV109" si="431">N109/N126</f>
        <v>5.1569506726457402E-2</v>
      </c>
      <c r="BW109" s="130">
        <f t="shared" ref="BW109" si="432">O109/O126</f>
        <v>6.7574117456983607E-2</v>
      </c>
      <c r="BX109" s="125">
        <f t="shared" ref="BX109" si="433">P109/P126</f>
        <v>6.1624899670025865E-2</v>
      </c>
      <c r="BY109" s="126">
        <f t="shared" ref="BY109" si="434">Q109/Q126</f>
        <v>5.3935732422730059E-2</v>
      </c>
      <c r="BZ109" s="127">
        <f t="shared" ref="BZ109" si="435">R109/R126</f>
        <v>6.7046246804554968E-2</v>
      </c>
      <c r="CA109" s="128">
        <f t="shared" ref="CA109" si="436">S109/S126</f>
        <v>4.6237811982584164E-2</v>
      </c>
      <c r="CB109" s="125">
        <f t="shared" ref="CB109" si="437">T109/T126</f>
        <v>5.0615277455305314E-2</v>
      </c>
      <c r="CC109" s="126">
        <f t="shared" ref="CC109" si="438">U109/U126</f>
        <v>5.6334841628959277E-2</v>
      </c>
      <c r="CD109" s="127">
        <f t="shared" ref="CD109" si="439">V109/V126</f>
        <v>4.0531056263890516E-2</v>
      </c>
      <c r="CE109" s="128">
        <f t="shared" ref="CE109" si="440">W109/W126</f>
        <v>7.7088740405323319E-2</v>
      </c>
      <c r="CF109" s="125">
        <f t="shared" ref="CF109" si="441">X109/X126</f>
        <v>4.8715509039010466E-2</v>
      </c>
      <c r="CG109" s="126">
        <f t="shared" ref="CG109" si="442">Y109/Y126</f>
        <v>5.857843137254902E-2</v>
      </c>
      <c r="CH109" s="127">
        <f t="shared" ref="CH109" si="443">Z109/Z126</f>
        <v>5.7698673388842207E-2</v>
      </c>
      <c r="CI109" s="125">
        <f t="shared" ref="CI109" si="444">AA109/AA126</f>
        <v>6.0328918801563179E-2</v>
      </c>
      <c r="CJ109" s="131">
        <f t="shared" ref="CJ109" si="445">AB109/AB126</f>
        <v>5.671934280977612E-2</v>
      </c>
      <c r="CK109" s="132">
        <f t="shared" ref="CK109" si="446">AC109/AC126</f>
        <v>5.8026683531824462E-2</v>
      </c>
    </row>
    <row r="110" spans="1:89" ht="14.1" thickTop="1">
      <c r="A110" s="142" t="s">
        <v>29</v>
      </c>
      <c r="B110" s="202">
        <v>2568</v>
      </c>
      <c r="C110" s="196">
        <v>1379</v>
      </c>
      <c r="D110" s="197">
        <v>1002</v>
      </c>
      <c r="E110" s="198">
        <v>479</v>
      </c>
      <c r="F110" s="195">
        <v>404</v>
      </c>
      <c r="G110" s="199">
        <v>213</v>
      </c>
      <c r="H110" s="197">
        <v>1722</v>
      </c>
      <c r="I110" s="198">
        <v>1922</v>
      </c>
      <c r="J110" s="195">
        <v>175</v>
      </c>
      <c r="K110" s="199">
        <v>359</v>
      </c>
      <c r="L110" s="197">
        <v>234</v>
      </c>
      <c r="M110" s="195">
        <v>1071</v>
      </c>
      <c r="N110" s="200">
        <v>1056</v>
      </c>
      <c r="O110" s="203">
        <v>1600</v>
      </c>
      <c r="P110" s="195">
        <v>653</v>
      </c>
      <c r="Q110" s="199">
        <v>590</v>
      </c>
      <c r="R110" s="197">
        <v>1163</v>
      </c>
      <c r="S110" s="198">
        <v>795</v>
      </c>
      <c r="T110" s="195">
        <v>210</v>
      </c>
      <c r="U110" s="199">
        <v>252</v>
      </c>
      <c r="V110" s="197">
        <v>794</v>
      </c>
      <c r="W110" s="204">
        <v>1461</v>
      </c>
      <c r="X110" s="195">
        <v>780</v>
      </c>
      <c r="Y110" s="199">
        <v>480</v>
      </c>
      <c r="Z110" s="197">
        <v>2424</v>
      </c>
      <c r="AA110" s="195">
        <v>1969</v>
      </c>
      <c r="AB110" s="168">
        <f t="shared" si="338"/>
        <v>13185</v>
      </c>
      <c r="AC110" s="169">
        <f t="shared" si="255"/>
        <v>12570</v>
      </c>
      <c r="AE110" s="252" t="str">
        <f>$AE$17</f>
        <v>17:00 - 17:59</v>
      </c>
      <c r="AF110" s="253">
        <f t="shared" ref="AF110:AU112" si="447">SUMIF($A$9:$A$32,$AE110,B$102:B$125)</f>
        <v>2063</v>
      </c>
      <c r="AG110" s="254">
        <f t="shared" si="447"/>
        <v>2645</v>
      </c>
      <c r="AH110" s="255">
        <f t="shared" si="447"/>
        <v>989</v>
      </c>
      <c r="AI110" s="256">
        <f t="shared" si="447"/>
        <v>1240</v>
      </c>
      <c r="AJ110" s="253">
        <f t="shared" si="447"/>
        <v>494</v>
      </c>
      <c r="AK110" s="257">
        <f t="shared" si="447"/>
        <v>407</v>
      </c>
      <c r="AL110" s="255">
        <f t="shared" si="447"/>
        <v>1834</v>
      </c>
      <c r="AM110" s="256">
        <f t="shared" si="447"/>
        <v>3226</v>
      </c>
      <c r="AN110" s="253">
        <f t="shared" si="447"/>
        <v>309</v>
      </c>
      <c r="AO110" s="257">
        <f t="shared" si="447"/>
        <v>261</v>
      </c>
      <c r="AP110" s="255">
        <f t="shared" si="447"/>
        <v>694</v>
      </c>
      <c r="AQ110" s="253">
        <f t="shared" si="447"/>
        <v>813</v>
      </c>
      <c r="AR110" s="258">
        <f t="shared" si="447"/>
        <v>1683</v>
      </c>
      <c r="AS110" s="259">
        <f t="shared" si="447"/>
        <v>1625</v>
      </c>
      <c r="AT110" s="253">
        <f t="shared" si="447"/>
        <v>852</v>
      </c>
      <c r="AU110" s="257">
        <f t="shared" si="447"/>
        <v>775</v>
      </c>
      <c r="AV110" s="255">
        <f t="shared" ref="AP110:BE112" si="448">SUMIF($A$9:$A$32,$AE110,R$102:R$125)</f>
        <v>1250</v>
      </c>
      <c r="AW110" s="256">
        <f t="shared" si="448"/>
        <v>1256</v>
      </c>
      <c r="AX110" s="253">
        <f t="shared" si="448"/>
        <v>440</v>
      </c>
      <c r="AY110" s="257">
        <f t="shared" si="448"/>
        <v>204</v>
      </c>
      <c r="AZ110" s="255">
        <f t="shared" si="448"/>
        <v>1448</v>
      </c>
      <c r="BA110" s="256">
        <f t="shared" si="448"/>
        <v>1013</v>
      </c>
      <c r="BB110" s="253">
        <f t="shared" si="448"/>
        <v>1545</v>
      </c>
      <c r="BC110" s="257">
        <f t="shared" si="448"/>
        <v>512</v>
      </c>
      <c r="BD110" s="20">
        <f t="shared" si="448"/>
        <v>3306</v>
      </c>
      <c r="BE110" s="260">
        <f t="shared" si="448"/>
        <v>2905</v>
      </c>
      <c r="BF110" s="261">
        <f>AF110+AH110+AJ110+AL110+AN110+AP110+AR110+AT110+AV110+AX110+AZ110+BB110+BD110</f>
        <v>16907</v>
      </c>
      <c r="BG110" s="262">
        <f>AG110+AI110+AK110+AM110+AO110+AQ110+AS110+AU110+AW110+AY110+BA110+BC110+BE110</f>
        <v>16882</v>
      </c>
      <c r="BH110" s="283"/>
      <c r="BI110" s="142" t="s">
        <v>29</v>
      </c>
      <c r="BJ110" s="125">
        <f>B110/B126</f>
        <v>7.0415969727713953E-2</v>
      </c>
      <c r="BK110" s="126">
        <f t="shared" ref="BK110" si="449">C110/C126</f>
        <v>5.1115723923196681E-2</v>
      </c>
      <c r="BL110" s="127">
        <f t="shared" ref="BL110" si="450">D110/D126</f>
        <v>7.0187727654805271E-2</v>
      </c>
      <c r="BM110" s="128">
        <f t="shared" ref="BM110" si="451">E110/E126</f>
        <v>3.8136942675159234E-2</v>
      </c>
      <c r="BN110" s="125">
        <f t="shared" ref="BN110" si="452">F110/F126</f>
        <v>6.9535283993115315E-2</v>
      </c>
      <c r="BO110" s="126">
        <f t="shared" ref="BO110" si="453">G110/G126</f>
        <v>4.6895640686922063E-2</v>
      </c>
      <c r="BP110" s="127">
        <f t="shared" ref="BP110" si="454">H110/H126</f>
        <v>6.8567332961694677E-2</v>
      </c>
      <c r="BQ110" s="128">
        <f t="shared" ref="BQ110" si="455">I110/I126</f>
        <v>5.7139459523738743E-2</v>
      </c>
      <c r="BR110" s="125">
        <f t="shared" ref="BR110" si="456">J110/J126</f>
        <v>5.8023872679045095E-2</v>
      </c>
      <c r="BS110" s="126">
        <f t="shared" ref="BS110" si="457">K110/K126</f>
        <v>8.654773384763742E-2</v>
      </c>
      <c r="BT110" s="127">
        <f t="shared" ref="BT110" si="458">L110/L126</f>
        <v>3.7962362102530824E-2</v>
      </c>
      <c r="BU110" s="125">
        <f t="shared" ref="BU110" si="459">M110/M126</f>
        <v>8.143867386510531E-2</v>
      </c>
      <c r="BV110" s="129">
        <f t="shared" ref="BV110" si="460">N110/N126</f>
        <v>5.3811659192825115E-2</v>
      </c>
      <c r="BW110" s="130">
        <f t="shared" ref="BW110" si="461">O110/O126</f>
        <v>6.4625575571532437E-2</v>
      </c>
      <c r="BX110" s="125">
        <f t="shared" ref="BX110" si="462">P110/P126</f>
        <v>5.8235976099170604E-2</v>
      </c>
      <c r="BY110" s="126">
        <f t="shared" ref="BY110" si="463">Q110/Q126</f>
        <v>5.1659224236056386E-2</v>
      </c>
      <c r="BZ110" s="127">
        <f t="shared" ref="BZ110" si="464">R110/R126</f>
        <v>6.7569137810829655E-2</v>
      </c>
      <c r="CA110" s="128">
        <f t="shared" ref="CA110" si="465">S110/S126</f>
        <v>4.8752069663334764E-2</v>
      </c>
      <c r="CB110" s="125">
        <f t="shared" ref="CB110" si="466">T110/T126</f>
        <v>4.87578360807987E-2</v>
      </c>
      <c r="CC110" s="126">
        <f t="shared" ref="CC110" si="467">U110/U126</f>
        <v>5.7013574660633483E-2</v>
      </c>
      <c r="CD110" s="127">
        <f t="shared" ref="CD110" si="468">V110/V126</f>
        <v>4.6438179904082347E-2</v>
      </c>
      <c r="CE110" s="128">
        <f t="shared" ref="CE110" si="469">W110/W126</f>
        <v>8.0678115853995244E-2</v>
      </c>
      <c r="CF110" s="125">
        <f t="shared" ref="CF110" si="470">X110/X126</f>
        <v>4.9476688867745006E-2</v>
      </c>
      <c r="CG110" s="126">
        <f t="shared" ref="CG110" si="471">Y110/Y126</f>
        <v>5.8823529411764705E-2</v>
      </c>
      <c r="CH110" s="127">
        <f t="shared" ref="CH110" si="472">Z110/Z126</f>
        <v>6.1721793598655567E-2</v>
      </c>
      <c r="CI110" s="125">
        <f t="shared" ref="CI110" si="473">AA110/AA126</f>
        <v>5.3435735996526269E-2</v>
      </c>
      <c r="CJ110" s="131">
        <f t="shared" ref="CJ110" si="474">AB110/AB126</f>
        <v>6.1228470193785668E-2</v>
      </c>
      <c r="CK110" s="132">
        <f t="shared" ref="CK110" si="475">AC110/AC126</f>
        <v>5.8454512902310747E-2</v>
      </c>
    </row>
    <row r="111" spans="1:89">
      <c r="A111" s="133" t="s">
        <v>31</v>
      </c>
      <c r="B111" s="205">
        <v>2848</v>
      </c>
      <c r="C111" s="189">
        <v>1882</v>
      </c>
      <c r="D111" s="190">
        <v>1062</v>
      </c>
      <c r="E111" s="191">
        <v>674</v>
      </c>
      <c r="F111" s="188">
        <v>425</v>
      </c>
      <c r="G111" s="192">
        <v>213</v>
      </c>
      <c r="H111" s="190">
        <v>1916</v>
      </c>
      <c r="I111" s="191">
        <v>2159</v>
      </c>
      <c r="J111" s="188">
        <v>228</v>
      </c>
      <c r="K111" s="189">
        <v>303</v>
      </c>
      <c r="L111" s="190">
        <v>452</v>
      </c>
      <c r="M111" s="188">
        <v>1177</v>
      </c>
      <c r="N111" s="193">
        <v>1396</v>
      </c>
      <c r="O111" s="206">
        <v>1938</v>
      </c>
      <c r="P111" s="188">
        <v>877</v>
      </c>
      <c r="Q111" s="189">
        <v>671</v>
      </c>
      <c r="R111" s="190">
        <v>1255</v>
      </c>
      <c r="S111" s="191">
        <v>959</v>
      </c>
      <c r="T111" s="197">
        <v>300</v>
      </c>
      <c r="U111" s="188">
        <v>220</v>
      </c>
      <c r="V111" s="190">
        <v>949</v>
      </c>
      <c r="W111" s="207">
        <v>1508</v>
      </c>
      <c r="X111" s="188">
        <v>999</v>
      </c>
      <c r="Y111" s="192">
        <v>452</v>
      </c>
      <c r="Z111" s="190">
        <v>2527</v>
      </c>
      <c r="AA111" s="188">
        <v>2301</v>
      </c>
      <c r="AB111" s="168">
        <f t="shared" si="338"/>
        <v>15234</v>
      </c>
      <c r="AC111" s="169">
        <f t="shared" si="255"/>
        <v>14457</v>
      </c>
      <c r="AE111" s="263" t="str">
        <f>$AE$18</f>
        <v>18:00 - 18:59</v>
      </c>
      <c r="AF111" s="253">
        <f t="shared" si="447"/>
        <v>1998</v>
      </c>
      <c r="AG111" s="264">
        <f t="shared" si="447"/>
        <v>2290</v>
      </c>
      <c r="AH111" s="265">
        <f t="shared" si="447"/>
        <v>907</v>
      </c>
      <c r="AI111" s="266">
        <f t="shared" si="447"/>
        <v>1042</v>
      </c>
      <c r="AJ111" s="267">
        <f t="shared" si="447"/>
        <v>379</v>
      </c>
      <c r="AK111" s="268">
        <f t="shared" si="447"/>
        <v>368</v>
      </c>
      <c r="AL111" s="265">
        <f t="shared" si="447"/>
        <v>1681</v>
      </c>
      <c r="AM111" s="266">
        <f t="shared" si="447"/>
        <v>2911</v>
      </c>
      <c r="AN111" s="267">
        <f t="shared" si="447"/>
        <v>271</v>
      </c>
      <c r="AO111" s="268">
        <f t="shared" si="447"/>
        <v>147</v>
      </c>
      <c r="AP111" s="265">
        <f t="shared" si="448"/>
        <v>615</v>
      </c>
      <c r="AQ111" s="267">
        <f t="shared" si="448"/>
        <v>633</v>
      </c>
      <c r="AR111" s="269">
        <f t="shared" si="448"/>
        <v>1615</v>
      </c>
      <c r="AS111" s="270">
        <f t="shared" si="448"/>
        <v>1617</v>
      </c>
      <c r="AT111" s="267">
        <f t="shared" si="448"/>
        <v>756</v>
      </c>
      <c r="AU111" s="268">
        <f t="shared" si="448"/>
        <v>964</v>
      </c>
      <c r="AV111" s="265">
        <f t="shared" si="448"/>
        <v>932</v>
      </c>
      <c r="AW111" s="266">
        <f t="shared" si="448"/>
        <v>1557</v>
      </c>
      <c r="AX111" s="267">
        <f t="shared" si="448"/>
        <v>332</v>
      </c>
      <c r="AY111" s="268">
        <f t="shared" si="448"/>
        <v>242</v>
      </c>
      <c r="AZ111" s="265">
        <f t="shared" si="448"/>
        <v>1378</v>
      </c>
      <c r="BA111" s="266">
        <f t="shared" si="448"/>
        <v>1036</v>
      </c>
      <c r="BB111" s="267">
        <f t="shared" si="448"/>
        <v>1305</v>
      </c>
      <c r="BC111" s="268">
        <f t="shared" si="448"/>
        <v>470</v>
      </c>
      <c r="BD111" s="265">
        <f t="shared" si="448"/>
        <v>2936</v>
      </c>
      <c r="BE111" s="267">
        <f t="shared" si="448"/>
        <v>2812</v>
      </c>
      <c r="BF111" s="271">
        <f>SUM(AF111,AH111,AJ111,AL111,AN111,AP111,AR111,AT111,AV111,AX111,AZ111,BB111,BD111)</f>
        <v>15105</v>
      </c>
      <c r="BG111" s="16">
        <f>SUM(AG111,AI111,AK111,AM111,AO111,AQ111,AS111,AU111,AW111,AY111,BA111,BC111,BE111)</f>
        <v>16089</v>
      </c>
      <c r="BH111" s="284"/>
      <c r="BI111" s="133" t="s">
        <v>31</v>
      </c>
      <c r="BJ111" s="125">
        <f>B111/B126</f>
        <v>7.8093723436343201E-2</v>
      </c>
      <c r="BK111" s="126">
        <f t="shared" ref="BK111" si="476">C111/C126</f>
        <v>6.9760545629772408E-2</v>
      </c>
      <c r="BL111" s="127">
        <f t="shared" ref="BL111" si="477">D111/D126</f>
        <v>7.4390585598206785E-2</v>
      </c>
      <c r="BM111" s="128">
        <f t="shared" ref="BM111" si="478">E111/E126</f>
        <v>5.3662420382165607E-2</v>
      </c>
      <c r="BN111" s="125">
        <f t="shared" ref="BN111" si="479">F111/F126</f>
        <v>7.3149741824440617E-2</v>
      </c>
      <c r="BO111" s="126">
        <f t="shared" ref="BO111" si="480">G111/G126</f>
        <v>4.6895640686922063E-2</v>
      </c>
      <c r="BP111" s="127">
        <f t="shared" ref="BP111" si="481">H111/H126</f>
        <v>7.6292107987576657E-2</v>
      </c>
      <c r="BQ111" s="128">
        <f t="shared" ref="BQ111" si="482">I111/I126</f>
        <v>6.4185272170526497E-2</v>
      </c>
      <c r="BR111" s="125">
        <f t="shared" ref="BR111" si="483">J111/J126</f>
        <v>7.5596816976127315E-2</v>
      </c>
      <c r="BS111" s="126">
        <f t="shared" ref="BS111" si="484">K111/K126</f>
        <v>7.3047251687560266E-2</v>
      </c>
      <c r="BT111" s="127">
        <f t="shared" ref="BT111" si="485">L111/L126</f>
        <v>7.3329007138221936E-2</v>
      </c>
      <c r="BU111" s="125">
        <f t="shared" ref="BU111" si="486">M111/M126</f>
        <v>8.9498897422249257E-2</v>
      </c>
      <c r="BV111" s="129">
        <f t="shared" ref="BV111" si="487">N111/N126</f>
        <v>7.1137382796575624E-2</v>
      </c>
      <c r="BW111" s="130">
        <f t="shared" ref="BW111" si="488">O111/O126</f>
        <v>7.8277728411018654E-2</v>
      </c>
      <c r="BX111" s="125">
        <f t="shared" ref="BX111" si="489">P111/P126</f>
        <v>7.8212788727370017E-2</v>
      </c>
      <c r="BY111" s="126">
        <f t="shared" ref="BY111" si="490">Q111/Q126</f>
        <v>5.8751422817616673E-2</v>
      </c>
      <c r="BZ111" s="127">
        <f t="shared" ref="BZ111" si="491">R111/R126</f>
        <v>7.2914245874970945E-2</v>
      </c>
      <c r="CA111" s="128">
        <f t="shared" ref="CA111" si="492">S111/S126</f>
        <v>5.8809100386337153E-2</v>
      </c>
      <c r="CB111" s="125">
        <f t="shared" ref="CB111" si="493">T111/T126</f>
        <v>6.9654051543998147E-2</v>
      </c>
      <c r="CC111" s="126">
        <f t="shared" ref="CC111" si="494">U111/U126</f>
        <v>4.9773755656108594E-2</v>
      </c>
      <c r="CD111" s="127">
        <f t="shared" ref="CD111" si="495">V111/V126</f>
        <v>5.5503567668733184E-2</v>
      </c>
      <c r="CE111" s="128">
        <f t="shared" ref="CE111" si="496">W111/W126</f>
        <v>8.3273510409188803E-2</v>
      </c>
      <c r="CF111" s="125">
        <f t="shared" ref="CF111" si="497">X111/X126</f>
        <v>6.336822074215033E-2</v>
      </c>
      <c r="CG111" s="126">
        <f t="shared" ref="CG111" si="498">Y111/Y126</f>
        <v>5.5392156862745096E-2</v>
      </c>
      <c r="CH111" s="127">
        <f t="shared" ref="CH111" si="499">Z111/Z126</f>
        <v>6.4344460570875658E-2</v>
      </c>
      <c r="CI111" s="125">
        <f t="shared" ref="CI111" si="500">AA111/AA126</f>
        <v>6.2445722970039079E-2</v>
      </c>
      <c r="CJ111" s="131">
        <f t="shared" ref="CJ111" si="501">AB111/AB126</f>
        <v>7.0743611295573064E-2</v>
      </c>
      <c r="CK111" s="132">
        <f t="shared" ref="CK111" si="502">AC111/AC126</f>
        <v>6.7229665316523982E-2</v>
      </c>
    </row>
    <row r="112" spans="1:89" ht="14.1" thickBot="1">
      <c r="A112" s="142" t="s">
        <v>33</v>
      </c>
      <c r="B112" s="202">
        <v>2284</v>
      </c>
      <c r="C112" s="196">
        <v>1561</v>
      </c>
      <c r="D112" s="197">
        <v>974</v>
      </c>
      <c r="E112" s="198">
        <v>806</v>
      </c>
      <c r="F112" s="195">
        <v>356</v>
      </c>
      <c r="G112" s="199">
        <v>297</v>
      </c>
      <c r="H112" s="197">
        <v>1848</v>
      </c>
      <c r="I112" s="198">
        <v>2177</v>
      </c>
      <c r="J112" s="195">
        <v>166</v>
      </c>
      <c r="K112" s="196">
        <v>263</v>
      </c>
      <c r="L112" s="197">
        <v>402</v>
      </c>
      <c r="M112" s="195">
        <v>1086</v>
      </c>
      <c r="N112" s="200">
        <v>1294</v>
      </c>
      <c r="O112" s="203">
        <v>1881</v>
      </c>
      <c r="P112" s="195">
        <v>811</v>
      </c>
      <c r="Q112" s="196">
        <v>770</v>
      </c>
      <c r="R112" s="197">
        <v>1227</v>
      </c>
      <c r="S112" s="198">
        <v>1010</v>
      </c>
      <c r="T112" s="195">
        <v>255</v>
      </c>
      <c r="U112" s="199">
        <v>296</v>
      </c>
      <c r="V112" s="197">
        <v>1151</v>
      </c>
      <c r="W112" s="204">
        <v>1426</v>
      </c>
      <c r="X112" s="195">
        <v>891</v>
      </c>
      <c r="Y112" s="199">
        <v>525</v>
      </c>
      <c r="Z112" s="197">
        <v>2676</v>
      </c>
      <c r="AA112" s="195">
        <v>2431</v>
      </c>
      <c r="AB112" s="168">
        <f t="shared" si="338"/>
        <v>14335</v>
      </c>
      <c r="AC112" s="169">
        <f t="shared" si="255"/>
        <v>14529</v>
      </c>
      <c r="AE112" s="252" t="str">
        <f>$AE$19</f>
        <v>19:00 - 19:59</v>
      </c>
      <c r="AF112" s="253">
        <f t="shared" si="447"/>
        <v>1907</v>
      </c>
      <c r="AG112" s="272">
        <f t="shared" si="447"/>
        <v>2595</v>
      </c>
      <c r="AH112" s="273">
        <f t="shared" si="447"/>
        <v>575</v>
      </c>
      <c r="AI112" s="274">
        <f t="shared" si="447"/>
        <v>1040</v>
      </c>
      <c r="AJ112" s="275">
        <f t="shared" si="447"/>
        <v>302</v>
      </c>
      <c r="AK112" s="276">
        <f t="shared" si="447"/>
        <v>357</v>
      </c>
      <c r="AL112" s="273">
        <f t="shared" si="447"/>
        <v>1503</v>
      </c>
      <c r="AM112" s="274">
        <f t="shared" si="447"/>
        <v>2613</v>
      </c>
      <c r="AN112" s="275">
        <f t="shared" si="447"/>
        <v>196</v>
      </c>
      <c r="AO112" s="276">
        <f t="shared" si="447"/>
        <v>133</v>
      </c>
      <c r="AP112" s="273">
        <f t="shared" si="448"/>
        <v>535</v>
      </c>
      <c r="AQ112" s="275">
        <f t="shared" si="448"/>
        <v>539</v>
      </c>
      <c r="AR112" s="277">
        <f t="shared" si="448"/>
        <v>1154</v>
      </c>
      <c r="AS112" s="278">
        <f t="shared" si="448"/>
        <v>1335</v>
      </c>
      <c r="AT112" s="275">
        <f t="shared" si="448"/>
        <v>633</v>
      </c>
      <c r="AU112" s="276">
        <f t="shared" si="448"/>
        <v>814</v>
      </c>
      <c r="AV112" s="273">
        <f t="shared" si="448"/>
        <v>843</v>
      </c>
      <c r="AW112" s="274">
        <f t="shared" si="448"/>
        <v>1295</v>
      </c>
      <c r="AX112" s="275">
        <f t="shared" si="448"/>
        <v>231</v>
      </c>
      <c r="AY112" s="276">
        <f t="shared" si="448"/>
        <v>200</v>
      </c>
      <c r="AZ112" s="273">
        <f t="shared" si="448"/>
        <v>1395</v>
      </c>
      <c r="BA112" s="274">
        <f t="shared" si="448"/>
        <v>794</v>
      </c>
      <c r="BB112" s="275">
        <f t="shared" si="448"/>
        <v>969</v>
      </c>
      <c r="BC112" s="276">
        <f t="shared" si="448"/>
        <v>442</v>
      </c>
      <c r="BD112" s="273">
        <f t="shared" si="448"/>
        <v>2228</v>
      </c>
      <c r="BE112" s="275">
        <f t="shared" si="448"/>
        <v>2948</v>
      </c>
      <c r="BF112" s="271">
        <f>SUM(AF112,AH112,AJ112,AL112,AN112,AP112,AR112,AT112,AV112,AX112,AZ112,BB112,BD112)</f>
        <v>12471</v>
      </c>
      <c r="BG112" s="16">
        <f>SUM(AG112,AI112,AK112,AM112,AO112,AQ112,AS112,AU112,AW112,AY112,BA112,BC112,BE112)</f>
        <v>15105</v>
      </c>
      <c r="BH112" s="285"/>
      <c r="BI112" s="142" t="s">
        <v>33</v>
      </c>
      <c r="BJ112" s="125">
        <f>B112/B126</f>
        <v>6.2628533823247137E-2</v>
      </c>
      <c r="BK112" s="126">
        <f t="shared" ref="BK112" si="503">C112/C126</f>
        <v>5.7861961598339388E-2</v>
      </c>
      <c r="BL112" s="127">
        <f t="shared" ref="BL112" si="504">D112/D126</f>
        <v>6.8226393947884559E-2</v>
      </c>
      <c r="BM112" s="128">
        <f t="shared" ref="BM112" si="505">E112/E126</f>
        <v>6.4171974522292993E-2</v>
      </c>
      <c r="BN112" s="125">
        <f t="shared" ref="BN112" si="506">F112/F126</f>
        <v>6.1273666092943199E-2</v>
      </c>
      <c r="BO112" s="126">
        <f t="shared" ref="BO112" si="507">G112/G126</f>
        <v>6.5389696169088504E-2</v>
      </c>
      <c r="BP112" s="127">
        <f t="shared" ref="BP112" si="508">H112/H126</f>
        <v>7.3584454885721115E-2</v>
      </c>
      <c r="BQ112" s="128">
        <f t="shared" ref="BQ112" si="509">I112/I126</f>
        <v>6.4720397181674938E-2</v>
      </c>
      <c r="BR112" s="125">
        <f t="shared" ref="BR112" si="510">J112/J126</f>
        <v>5.5039787798408485E-2</v>
      </c>
      <c r="BS112" s="126">
        <f t="shared" ref="BS112" si="511">K112/K126</f>
        <v>6.3404050144648019E-2</v>
      </c>
      <c r="BT112" s="127">
        <f t="shared" ref="BT112" si="512">L112/L126</f>
        <v>6.5217391304347824E-2</v>
      </c>
      <c r="BU112" s="125">
        <f t="shared" ref="BU112" si="513">M112/M126</f>
        <v>8.2579271538286064E-2</v>
      </c>
      <c r="BV112" s="129">
        <f t="shared" ref="BV112" si="514">N112/N126</f>
        <v>6.5939665715450471E-2</v>
      </c>
      <c r="BW112" s="130">
        <f t="shared" ref="BW112" si="515">O112/O126</f>
        <v>7.5975442281282821E-2</v>
      </c>
      <c r="BX112" s="125">
        <f t="shared" ref="BX112" si="516">P112/P126</f>
        <v>7.2326763577989839E-2</v>
      </c>
      <c r="BY112" s="126">
        <f t="shared" ref="BY112" si="517">Q112/Q126</f>
        <v>6.7419665528412567E-2</v>
      </c>
      <c r="BZ112" s="127">
        <f t="shared" ref="BZ112" si="518">R112/R126</f>
        <v>7.1287473855449687E-2</v>
      </c>
      <c r="CA112" s="128">
        <f t="shared" ref="CA112" si="519">S112/S126</f>
        <v>6.1936591647758631E-2</v>
      </c>
      <c r="CB112" s="125">
        <f t="shared" ref="CB112" si="520">T112/T126</f>
        <v>5.9205943812398423E-2</v>
      </c>
      <c r="CC112" s="126">
        <f t="shared" ref="CC112" si="521">U112/U126</f>
        <v>6.6968325791855202E-2</v>
      </c>
      <c r="CD112" s="127">
        <f t="shared" ref="CD112" si="522">V112/V126</f>
        <v>6.7317814949116858E-2</v>
      </c>
      <c r="CE112" s="128">
        <f t="shared" ref="CE112" si="523">W112/W126</f>
        <v>7.8745375227787281E-2</v>
      </c>
      <c r="CF112" s="125">
        <f t="shared" ref="CF112" si="524">X112/X126</f>
        <v>5.6517602283539484E-2</v>
      </c>
      <c r="CG112" s="126">
        <f t="shared" ref="CG112" si="525">Y112/Y126</f>
        <v>6.4338235294117641E-2</v>
      </c>
      <c r="CH112" s="127">
        <f t="shared" ref="CH112" si="526">Z112/Z126</f>
        <v>6.8138415705446487E-2</v>
      </c>
      <c r="CI112" s="125">
        <f t="shared" ref="CI112" si="527">AA112/AA126</f>
        <v>6.5973729917498919E-2</v>
      </c>
      <c r="CJ112" s="131">
        <f t="shared" ref="CJ112" si="528">AB112/AB126</f>
        <v>6.6568837332416961E-2</v>
      </c>
      <c r="CK112" s="132">
        <f t="shared" ref="CK112" si="529">AC112/AC126</f>
        <v>6.7564488302121944E-2</v>
      </c>
    </row>
    <row r="113" spans="1:89" ht="15" thickTop="1" thickBot="1">
      <c r="A113" s="133" t="s">
        <v>35</v>
      </c>
      <c r="B113" s="205">
        <v>1937</v>
      </c>
      <c r="C113" s="189">
        <v>2026</v>
      </c>
      <c r="D113" s="190">
        <v>794</v>
      </c>
      <c r="E113" s="191">
        <v>827</v>
      </c>
      <c r="F113" s="188">
        <v>347</v>
      </c>
      <c r="G113" s="192">
        <v>241</v>
      </c>
      <c r="H113" s="190">
        <v>1718</v>
      </c>
      <c r="I113" s="191">
        <v>2366</v>
      </c>
      <c r="J113" s="188">
        <v>218</v>
      </c>
      <c r="K113" s="189">
        <v>205</v>
      </c>
      <c r="L113" s="190">
        <v>425</v>
      </c>
      <c r="M113" s="188">
        <v>834</v>
      </c>
      <c r="N113" s="193">
        <v>1262</v>
      </c>
      <c r="O113" s="206">
        <v>1514</v>
      </c>
      <c r="P113" s="188">
        <v>789</v>
      </c>
      <c r="Q113" s="189">
        <v>605</v>
      </c>
      <c r="R113" s="190">
        <v>1094</v>
      </c>
      <c r="S113" s="191">
        <v>1052</v>
      </c>
      <c r="T113" s="188">
        <v>298</v>
      </c>
      <c r="U113" s="192">
        <v>230</v>
      </c>
      <c r="V113" s="190">
        <v>1215</v>
      </c>
      <c r="W113" s="207">
        <v>1177</v>
      </c>
      <c r="X113" s="188">
        <v>1084</v>
      </c>
      <c r="Y113" s="192">
        <v>447</v>
      </c>
      <c r="Z113" s="190">
        <v>2512</v>
      </c>
      <c r="AA113" s="188">
        <v>2555</v>
      </c>
      <c r="AB113" s="168">
        <f t="shared" si="338"/>
        <v>13693</v>
      </c>
      <c r="AC113" s="169">
        <f t="shared" si="255"/>
        <v>14079</v>
      </c>
      <c r="AE113" s="288" t="s">
        <v>26</v>
      </c>
      <c r="AF113" s="12">
        <f t="shared" ref="AF113:BG113" si="530">SUM(AF110:AF112)</f>
        <v>5968</v>
      </c>
      <c r="AG113" s="1">
        <f t="shared" si="530"/>
        <v>7530</v>
      </c>
      <c r="AH113" s="12">
        <f t="shared" si="530"/>
        <v>2471</v>
      </c>
      <c r="AI113" s="1">
        <f t="shared" si="530"/>
        <v>3322</v>
      </c>
      <c r="AJ113" s="12">
        <f t="shared" si="530"/>
        <v>1175</v>
      </c>
      <c r="AK113" s="1">
        <f t="shared" si="530"/>
        <v>1132</v>
      </c>
      <c r="AL113" s="12">
        <f t="shared" si="530"/>
        <v>5018</v>
      </c>
      <c r="AM113" s="1">
        <f t="shared" si="530"/>
        <v>8750</v>
      </c>
      <c r="AN113" s="12">
        <f t="shared" si="530"/>
        <v>776</v>
      </c>
      <c r="AO113" s="1">
        <f t="shared" si="530"/>
        <v>541</v>
      </c>
      <c r="AP113" s="12">
        <f t="shared" si="530"/>
        <v>1844</v>
      </c>
      <c r="AQ113" s="1">
        <f t="shared" si="530"/>
        <v>1985</v>
      </c>
      <c r="AR113" s="12">
        <f t="shared" si="530"/>
        <v>4452</v>
      </c>
      <c r="AS113" s="1">
        <f t="shared" si="530"/>
        <v>4577</v>
      </c>
      <c r="AT113" s="12">
        <f t="shared" si="530"/>
        <v>2241</v>
      </c>
      <c r="AU113" s="1">
        <f t="shared" si="530"/>
        <v>2553</v>
      </c>
      <c r="AV113" s="12">
        <f t="shared" si="530"/>
        <v>3025</v>
      </c>
      <c r="AW113" s="1">
        <f t="shared" si="530"/>
        <v>4108</v>
      </c>
      <c r="AX113" s="12">
        <f t="shared" si="530"/>
        <v>1003</v>
      </c>
      <c r="AY113" s="1">
        <f t="shared" si="530"/>
        <v>646</v>
      </c>
      <c r="AZ113" s="12">
        <f t="shared" si="530"/>
        <v>4221</v>
      </c>
      <c r="BA113" s="1">
        <f t="shared" si="530"/>
        <v>2843</v>
      </c>
      <c r="BB113" s="12">
        <f t="shared" si="530"/>
        <v>3819</v>
      </c>
      <c r="BC113" s="1">
        <f t="shared" si="530"/>
        <v>1424</v>
      </c>
      <c r="BD113" s="12">
        <f t="shared" si="530"/>
        <v>8470</v>
      </c>
      <c r="BE113" s="1">
        <f t="shared" si="530"/>
        <v>8665</v>
      </c>
      <c r="BF113" s="51">
        <f t="shared" si="530"/>
        <v>44483</v>
      </c>
      <c r="BG113" s="47">
        <f t="shared" si="530"/>
        <v>48076</v>
      </c>
      <c r="BH113" s="284"/>
      <c r="BI113" s="133" t="s">
        <v>35</v>
      </c>
      <c r="BJ113" s="125">
        <f>B113/B126</f>
        <v>5.3113603334338753E-2</v>
      </c>
      <c r="BK113" s="126">
        <f t="shared" ref="BK113" si="531">C113/C126</f>
        <v>7.5098228185929275E-2</v>
      </c>
      <c r="BL113" s="127">
        <f t="shared" ref="BL113" si="532">D113/D126</f>
        <v>5.5617820117680024E-2</v>
      </c>
      <c r="BM113" s="128">
        <f t="shared" ref="BM113" si="533">E113/E126</f>
        <v>6.5843949044585987E-2</v>
      </c>
      <c r="BN113" s="125">
        <f t="shared" ref="BN113" si="534">F113/F126</f>
        <v>5.972461273666093E-2</v>
      </c>
      <c r="BO113" s="126">
        <f t="shared" ref="BO113" si="535">G113/G126</f>
        <v>5.306032584764421E-2</v>
      </c>
      <c r="BP113" s="127">
        <f t="shared" ref="BP113" si="536">H113/H126</f>
        <v>6.8408059249820824E-2</v>
      </c>
      <c r="BQ113" s="128">
        <f t="shared" ref="BQ113" si="537">I113/I126</f>
        <v>7.0339209798733537E-2</v>
      </c>
      <c r="BR113" s="125">
        <f t="shared" ref="BR113" si="538">J113/J126</f>
        <v>7.2281167108753319E-2</v>
      </c>
      <c r="BS113" s="126">
        <f t="shared" ref="BS113" si="539">K113/K126</f>
        <v>4.9421407907425267E-2</v>
      </c>
      <c r="BT113" s="127">
        <f t="shared" ref="BT113" si="540">L113/L126</f>
        <v>6.8948734587929911E-2</v>
      </c>
      <c r="BU113" s="125">
        <f t="shared" ref="BU113" si="541">M113/M126</f>
        <v>6.3417230628849519E-2</v>
      </c>
      <c r="BV113" s="129">
        <f t="shared" ref="BV113" si="542">N113/N126</f>
        <v>6.4309009376273957E-2</v>
      </c>
      <c r="BW113" s="130">
        <f t="shared" ref="BW113" si="543">O113/O126</f>
        <v>6.1151950884562566E-2</v>
      </c>
      <c r="BX113" s="125">
        <f t="shared" ref="BX113" si="544">P113/P126</f>
        <v>7.0364755194863099E-2</v>
      </c>
      <c r="BY113" s="126">
        <f t="shared" ref="BY113" si="545">Q113/Q126</f>
        <v>5.2972594343752739E-2</v>
      </c>
      <c r="BZ113" s="127">
        <f t="shared" ref="BZ113" si="546">R113/R126</f>
        <v>6.3560306762723687E-2</v>
      </c>
      <c r="CA113" s="128">
        <f t="shared" ref="CA113" si="547">S113/S126</f>
        <v>6.4512172686576316E-2</v>
      </c>
      <c r="CB113" s="125">
        <f t="shared" ref="CB113" si="548">T113/T126</f>
        <v>6.9189691200371495E-2</v>
      </c>
      <c r="CC113" s="126">
        <f t="shared" ref="CC113" si="549">U113/U126</f>
        <v>5.2036199095022627E-2</v>
      </c>
      <c r="CD113" s="127">
        <f t="shared" ref="CD113" si="550">V113/V126</f>
        <v>7.1060942800327528E-2</v>
      </c>
      <c r="CE113" s="128">
        <f t="shared" ref="CE113" si="551">W113/W126</f>
        <v>6.4995306201336353E-2</v>
      </c>
      <c r="CF113" s="125">
        <f t="shared" ref="CF113" si="552">X113/X126</f>
        <v>6.8759911195686654E-2</v>
      </c>
      <c r="CG113" s="126">
        <f t="shared" ref="CG113" si="553">Y113/Y126</f>
        <v>5.4779411764705882E-2</v>
      </c>
      <c r="CH113" s="127">
        <f t="shared" ref="CH113" si="554">Z113/Z126</f>
        <v>6.3962518778804781E-2</v>
      </c>
      <c r="CI113" s="125">
        <f t="shared" ref="CI113" si="555">AA113/AA126</f>
        <v>6.9338905775075982E-2</v>
      </c>
      <c r="CJ113" s="131">
        <f t="shared" ref="CJ113" si="556">AB113/AB126</f>
        <v>6.3587519329807149E-2</v>
      </c>
      <c r="CK113" s="132">
        <f t="shared" ref="CK113" si="557">AC113/AC126</f>
        <v>6.547184464213468E-2</v>
      </c>
    </row>
    <row r="114" spans="1:89" ht="14.1" thickTop="1">
      <c r="A114" s="142" t="s">
        <v>36</v>
      </c>
      <c r="B114" s="202">
        <v>1889</v>
      </c>
      <c r="C114" s="196">
        <v>1900</v>
      </c>
      <c r="D114" s="197">
        <v>878</v>
      </c>
      <c r="E114" s="198">
        <v>804</v>
      </c>
      <c r="F114" s="195">
        <v>308</v>
      </c>
      <c r="G114" s="199">
        <v>257</v>
      </c>
      <c r="H114" s="197">
        <v>2047</v>
      </c>
      <c r="I114" s="198">
        <v>2514</v>
      </c>
      <c r="J114" s="195">
        <v>247</v>
      </c>
      <c r="K114" s="196">
        <v>214</v>
      </c>
      <c r="L114" s="197">
        <v>540</v>
      </c>
      <c r="M114" s="195">
        <v>786</v>
      </c>
      <c r="N114" s="200">
        <v>1453</v>
      </c>
      <c r="O114" s="203">
        <v>1328</v>
      </c>
      <c r="P114" s="195">
        <v>772</v>
      </c>
      <c r="Q114" s="196">
        <v>685</v>
      </c>
      <c r="R114" s="197">
        <v>1109</v>
      </c>
      <c r="S114" s="198">
        <v>966</v>
      </c>
      <c r="T114" s="195">
        <v>426</v>
      </c>
      <c r="U114" s="199">
        <v>143</v>
      </c>
      <c r="V114" s="197">
        <v>1371</v>
      </c>
      <c r="W114" s="204">
        <v>968</v>
      </c>
      <c r="X114" s="195">
        <v>1161</v>
      </c>
      <c r="Y114" s="199">
        <v>369</v>
      </c>
      <c r="Z114" s="197">
        <v>2554</v>
      </c>
      <c r="AA114" s="195">
        <v>2511</v>
      </c>
      <c r="AB114" s="168">
        <f t="shared" si="338"/>
        <v>14755</v>
      </c>
      <c r="AC114" s="169">
        <f t="shared" si="255"/>
        <v>13445</v>
      </c>
      <c r="BI114" s="142" t="s">
        <v>36</v>
      </c>
      <c r="BJ114" s="125">
        <f>B114/B126</f>
        <v>5.1797416984288025E-2</v>
      </c>
      <c r="BK114" s="126">
        <f t="shared" ref="BK114" si="558">C114/C126</f>
        <v>7.0427755949292015E-2</v>
      </c>
      <c r="BL114" s="127">
        <f t="shared" ref="BL114" si="559">D114/D126</f>
        <v>6.1501821238442139E-2</v>
      </c>
      <c r="BM114" s="128">
        <f t="shared" ref="BM114" si="560">E114/E126</f>
        <v>6.4012738853503184E-2</v>
      </c>
      <c r="BN114" s="125">
        <f t="shared" ref="BN114" si="561">F114/F126</f>
        <v>5.3012048192771083E-2</v>
      </c>
      <c r="BO114" s="126">
        <f t="shared" ref="BO114" si="562">G114/G126</f>
        <v>5.6583003082342577E-2</v>
      </c>
      <c r="BP114" s="127">
        <f t="shared" ref="BP114" si="563">H114/H126</f>
        <v>8.1508322051445412E-2</v>
      </c>
      <c r="BQ114" s="128">
        <f t="shared" ref="BQ114" si="564">I114/I126</f>
        <v>7.4739126557065133E-2</v>
      </c>
      <c r="BR114" s="125">
        <f t="shared" ref="BR114" si="565">J114/J126</f>
        <v>8.1896551724137928E-2</v>
      </c>
      <c r="BS114" s="126">
        <f t="shared" ref="BS114" si="566">K114/K126</f>
        <v>5.1591128254580523E-2</v>
      </c>
      <c r="BT114" s="127">
        <f t="shared" ref="BT114" si="567">L114/L126</f>
        <v>8.7605451005840357E-2</v>
      </c>
      <c r="BU114" s="125">
        <f t="shared" ref="BU114" si="568">M114/M126</f>
        <v>5.976731807467113E-2</v>
      </c>
      <c r="BV114" s="129">
        <f t="shared" ref="BV114" si="569">N114/N126</f>
        <v>7.4041989400733796E-2</v>
      </c>
      <c r="BW114" s="130">
        <f t="shared" ref="BW114" si="570">O114/O126</f>
        <v>5.3639227724371921E-2</v>
      </c>
      <c r="BX114" s="125">
        <f t="shared" ref="BX114" si="571">P114/P126</f>
        <v>6.8848657807901545E-2</v>
      </c>
      <c r="BY114" s="126">
        <f t="shared" ref="BY114" si="572">Q114/Q126</f>
        <v>5.9977234918133261E-2</v>
      </c>
      <c r="BZ114" s="127">
        <f t="shared" ref="BZ114" si="573">R114/R126</f>
        <v>6.4431791773181507E-2</v>
      </c>
      <c r="CA114" s="128">
        <f t="shared" ref="CA114" si="574">S114/S126</f>
        <v>5.9238363892806768E-2</v>
      </c>
      <c r="CB114" s="125">
        <f t="shared" ref="CB114" si="575">T114/T126</f>
        <v>9.8908753192477356E-2</v>
      </c>
      <c r="CC114" s="126">
        <f t="shared" ref="CC114" si="576">U114/U126</f>
        <v>3.2352941176470591E-2</v>
      </c>
      <c r="CD114" s="127">
        <f t="shared" ref="CD114" si="577">V114/V126</f>
        <v>8.018481693765353E-2</v>
      </c>
      <c r="CE114" s="128">
        <f t="shared" ref="CE114" si="578">W114/W126</f>
        <v>5.3454083604837374E-2</v>
      </c>
      <c r="CF114" s="125">
        <f t="shared" ref="CF114" si="579">X114/X126</f>
        <v>7.36441484300666E-2</v>
      </c>
      <c r="CG114" s="126">
        <f t="shared" ref="CG114" si="580">Y114/Y126</f>
        <v>4.5220588235294117E-2</v>
      </c>
      <c r="CH114" s="127">
        <f t="shared" ref="CH114" si="581">Z114/Z126</f>
        <v>6.5031955796603258E-2</v>
      </c>
      <c r="CI114" s="125">
        <f t="shared" ref="CI114" si="582">AA114/AA126</f>
        <v>6.8144811115935733E-2</v>
      </c>
      <c r="CJ114" s="131">
        <f t="shared" ref="CJ114" si="583">AB114/AB126</f>
        <v>6.8519232287395343E-2</v>
      </c>
      <c r="CK114" s="132">
        <f t="shared" ref="CK114" si="584">AC114/AC126</f>
        <v>6.2523542241174859E-2</v>
      </c>
    </row>
    <row r="115" spans="1:89">
      <c r="A115" s="133" t="s">
        <v>37</v>
      </c>
      <c r="B115" s="205">
        <v>2002</v>
      </c>
      <c r="C115" s="189">
        <v>2352</v>
      </c>
      <c r="D115" s="190">
        <v>970</v>
      </c>
      <c r="E115" s="191">
        <v>922</v>
      </c>
      <c r="F115" s="188">
        <v>422</v>
      </c>
      <c r="G115" s="192">
        <v>320</v>
      </c>
      <c r="H115" s="190">
        <v>1900</v>
      </c>
      <c r="I115" s="191">
        <v>2398</v>
      </c>
      <c r="J115" s="188">
        <v>265</v>
      </c>
      <c r="K115" s="189">
        <v>213</v>
      </c>
      <c r="L115" s="190">
        <v>656</v>
      </c>
      <c r="M115" s="188">
        <v>644</v>
      </c>
      <c r="N115" s="193">
        <v>1550</v>
      </c>
      <c r="O115" s="206">
        <v>1732</v>
      </c>
      <c r="P115" s="188">
        <v>842</v>
      </c>
      <c r="Q115" s="189">
        <v>815</v>
      </c>
      <c r="R115" s="190">
        <v>1399</v>
      </c>
      <c r="S115" s="191">
        <v>1280</v>
      </c>
      <c r="T115" s="188">
        <v>454</v>
      </c>
      <c r="U115" s="192">
        <v>196</v>
      </c>
      <c r="V115" s="190">
        <v>1715</v>
      </c>
      <c r="W115" s="207">
        <v>1199</v>
      </c>
      <c r="X115" s="188">
        <v>1382</v>
      </c>
      <c r="Y115" s="192">
        <v>407</v>
      </c>
      <c r="Z115" s="190">
        <v>3249</v>
      </c>
      <c r="AA115" s="188">
        <v>2888</v>
      </c>
      <c r="AB115" s="168">
        <f t="shared" si="338"/>
        <v>16806</v>
      </c>
      <c r="AC115" s="169">
        <f t="shared" si="255"/>
        <v>15366</v>
      </c>
      <c r="BI115" s="133" t="s">
        <v>37</v>
      </c>
      <c r="BJ115" s="125">
        <f>B115/B126</f>
        <v>5.4895939016699112E-2</v>
      </c>
      <c r="BK115" s="126">
        <f t="shared" ref="BK115" si="585">C115/C126</f>
        <v>8.718214841722885E-2</v>
      </c>
      <c r="BL115" s="127">
        <f t="shared" ref="BL115" si="586">D115/D126</f>
        <v>6.7946203418324455E-2</v>
      </c>
      <c r="BM115" s="128">
        <f t="shared" ref="BM115" si="587">E115/E126</f>
        <v>7.3407643312101908E-2</v>
      </c>
      <c r="BN115" s="125">
        <f t="shared" ref="BN115" si="588">F115/F126</f>
        <v>7.2633390705679868E-2</v>
      </c>
      <c r="BO115" s="126">
        <f t="shared" ref="BO115" si="589">G115/G126</f>
        <v>7.0453544693967418E-2</v>
      </c>
      <c r="BP115" s="127">
        <f t="shared" ref="BP115" si="590">H115/H126</f>
        <v>7.5655013140081231E-2</v>
      </c>
      <c r="BQ115" s="128">
        <f t="shared" ref="BQ115" si="591">I115/I126</f>
        <v>7.1290543151886321E-2</v>
      </c>
      <c r="BR115" s="125">
        <f t="shared" ref="BR115" si="592">J115/J126</f>
        <v>8.7864721485411135E-2</v>
      </c>
      <c r="BS115" s="126">
        <f t="shared" ref="BS115" si="593">K115/K126</f>
        <v>5.1350048216007714E-2</v>
      </c>
      <c r="BT115" s="127">
        <f t="shared" ref="BT115" si="594">L115/L126</f>
        <v>0.10642439974042829</v>
      </c>
      <c r="BU115" s="125">
        <f t="shared" ref="BU115" si="595">M115/M126</f>
        <v>4.8969660101893395E-2</v>
      </c>
      <c r="BV115" s="129">
        <f t="shared" ref="BV115" si="596">N115/N126</f>
        <v>7.8984916428862614E-2</v>
      </c>
      <c r="BW115" s="130">
        <f t="shared" ref="BW115" si="597">O115/O126</f>
        <v>6.9957185556183854E-2</v>
      </c>
      <c r="BX115" s="125">
        <f t="shared" ref="BX115" si="598">P115/P126</f>
        <v>7.5091411754213855E-2</v>
      </c>
      <c r="BY115" s="126">
        <f t="shared" ref="BY115" si="599">Q115/Q126</f>
        <v>7.135977585150162E-2</v>
      </c>
      <c r="BZ115" s="127">
        <f t="shared" ref="BZ115" si="600">R115/R126</f>
        <v>8.1280501975366029E-2</v>
      </c>
      <c r="CA115" s="128">
        <f t="shared" ref="CA115" si="601">S115/S126</f>
        <v>7.8493898325872322E-2</v>
      </c>
      <c r="CB115" s="125">
        <f t="shared" ref="CB115" si="602">T115/T126</f>
        <v>0.10540979800325052</v>
      </c>
      <c r="CC115" s="126">
        <f t="shared" ref="CC115" si="603">U115/U126</f>
        <v>4.4343891402714934E-2</v>
      </c>
      <c r="CD115" s="127">
        <f t="shared" ref="CD115" si="604">V115/V126</f>
        <v>0.10030412913791087</v>
      </c>
      <c r="CE115" s="128">
        <f t="shared" ref="CE115" si="605">W115/W126</f>
        <v>6.6210171737809922E-2</v>
      </c>
      <c r="CF115" s="125">
        <f t="shared" ref="CF115" si="606">X115/X126</f>
        <v>8.7662543609261026E-2</v>
      </c>
      <c r="CG115" s="126">
        <f t="shared" ref="CG115" si="607">Y115/Y126</f>
        <v>4.987745098039216E-2</v>
      </c>
      <c r="CH115" s="127">
        <f t="shared" ref="CH115" si="608">Z115/Z126</f>
        <v>8.2728592162554432E-2</v>
      </c>
      <c r="CI115" s="125">
        <f t="shared" ref="CI115" si="609">AA115/AA126</f>
        <v>7.8376031263569262E-2</v>
      </c>
      <c r="CJ115" s="131">
        <f t="shared" ref="CJ115" si="610">AB115/AB126</f>
        <v>7.8043660984206439E-2</v>
      </c>
      <c r="CK115" s="132">
        <f t="shared" ref="CK115" si="611">AC115/AC126</f>
        <v>7.145680550969824E-2</v>
      </c>
    </row>
    <row r="116" spans="1:89">
      <c r="A116" s="142" t="s">
        <v>30</v>
      </c>
      <c r="B116" s="202">
        <v>2063</v>
      </c>
      <c r="C116" s="196">
        <v>2645</v>
      </c>
      <c r="D116" s="197">
        <v>989</v>
      </c>
      <c r="E116" s="198">
        <v>1240</v>
      </c>
      <c r="F116" s="195">
        <v>494</v>
      </c>
      <c r="G116" s="199">
        <v>407</v>
      </c>
      <c r="H116" s="197">
        <v>1834</v>
      </c>
      <c r="I116" s="198">
        <v>3226</v>
      </c>
      <c r="J116" s="195">
        <v>309</v>
      </c>
      <c r="K116" s="196">
        <v>261</v>
      </c>
      <c r="L116" s="197">
        <v>694</v>
      </c>
      <c r="M116" s="195">
        <v>813</v>
      </c>
      <c r="N116" s="200">
        <v>1683</v>
      </c>
      <c r="O116" s="203">
        <v>1625</v>
      </c>
      <c r="P116" s="195">
        <v>852</v>
      </c>
      <c r="Q116" s="196">
        <v>775</v>
      </c>
      <c r="R116" s="197">
        <v>1250</v>
      </c>
      <c r="S116" s="198">
        <v>1256</v>
      </c>
      <c r="T116" s="195">
        <v>440</v>
      </c>
      <c r="U116" s="199">
        <v>204</v>
      </c>
      <c r="V116" s="197">
        <v>1448</v>
      </c>
      <c r="W116" s="204">
        <v>1013</v>
      </c>
      <c r="X116" s="195">
        <v>1545</v>
      </c>
      <c r="Y116" s="199">
        <v>512</v>
      </c>
      <c r="Z116" s="197">
        <v>3306</v>
      </c>
      <c r="AA116" s="195">
        <v>2905</v>
      </c>
      <c r="AB116" s="168">
        <f t="shared" si="338"/>
        <v>16907</v>
      </c>
      <c r="AC116" s="169">
        <f t="shared" si="255"/>
        <v>16882</v>
      </c>
      <c r="BI116" s="142" t="s">
        <v>30</v>
      </c>
      <c r="BJ116" s="125">
        <f>B116/B126</f>
        <v>5.6568592503221916E-2</v>
      </c>
      <c r="BK116" s="126">
        <f t="shared" ref="BK116" si="612">C116/C126</f>
        <v>9.8042849729409146E-2</v>
      </c>
      <c r="BL116" s="127">
        <f t="shared" ref="BL116" si="613">D116/D126</f>
        <v>6.9277108433734941E-2</v>
      </c>
      <c r="BM116" s="128">
        <f t="shared" ref="BM116" si="614">E116/E126</f>
        <v>9.8726114649681534E-2</v>
      </c>
      <c r="BN116" s="125">
        <f t="shared" ref="BN116" si="615">F116/F126</f>
        <v>8.5025817555938035E-2</v>
      </c>
      <c r="BO116" s="126">
        <f t="shared" ref="BO116" si="616">G116/G126</f>
        <v>8.9608102157639813E-2</v>
      </c>
      <c r="BP116" s="127">
        <f t="shared" ref="BP116" si="617">H116/H126</f>
        <v>7.3026996894162616E-2</v>
      </c>
      <c r="BQ116" s="128">
        <f t="shared" ref="BQ116" si="618">I116/I126</f>
        <v>9.5906293664714454E-2</v>
      </c>
      <c r="BR116" s="125">
        <f t="shared" ref="BR116" si="619">J116/J126</f>
        <v>0.10245358090185676</v>
      </c>
      <c r="BS116" s="126">
        <f t="shared" ref="BS116" si="620">K116/K126</f>
        <v>6.2921890067502415E-2</v>
      </c>
      <c r="BT116" s="127">
        <f t="shared" ref="BT116" si="621">L116/L126</f>
        <v>0.11258922777417261</v>
      </c>
      <c r="BU116" s="125">
        <f t="shared" ref="BU116" si="622">M116/M126</f>
        <v>6.1820393886396471E-2</v>
      </c>
      <c r="BV116" s="129">
        <f t="shared" ref="BV116" si="623">N116/N126</f>
        <v>8.576233183856502E-2</v>
      </c>
      <c r="BW116" s="130">
        <f t="shared" ref="BW116" si="624">O116/O126</f>
        <v>6.5635350189837627E-2</v>
      </c>
      <c r="BX116" s="125">
        <f t="shared" ref="BX116" si="625">P116/P126</f>
        <v>7.5983233746544185E-2</v>
      </c>
      <c r="BY116" s="126">
        <f t="shared" ref="BY116" si="626">Q116/Q126</f>
        <v>6.7857455564311359E-2</v>
      </c>
      <c r="BZ116" s="127">
        <f t="shared" ref="BZ116" si="627">R116/R126</f>
        <v>7.262375087148501E-2</v>
      </c>
      <c r="CA116" s="128">
        <f t="shared" ref="CA116" si="628">S116/S126</f>
        <v>7.7022137732262214E-2</v>
      </c>
      <c r="CB116" s="125">
        <f t="shared" ref="CB116" si="629">T116/T126</f>
        <v>0.10215927559786395</v>
      </c>
      <c r="CC116" s="126">
        <f t="shared" ref="CC116" si="630">U116/U126</f>
        <v>4.6153846153846156E-2</v>
      </c>
      <c r="CD116" s="127">
        <f t="shared" ref="CD116" si="631">V116/V126</f>
        <v>8.4688267633641359E-2</v>
      </c>
      <c r="CE116" s="128">
        <f t="shared" ref="CE116" si="632">W116/W126</f>
        <v>5.5939035838533324E-2</v>
      </c>
      <c r="CF116" s="125">
        <f t="shared" ref="CF116" si="633">X116/X126</f>
        <v>9.800190294957184E-2</v>
      </c>
      <c r="CG116" s="126">
        <f t="shared" ref="CG116" si="634">Y116/Y126</f>
        <v>6.2745098039215685E-2</v>
      </c>
      <c r="CH116" s="127">
        <f t="shared" ref="CH116" si="635">Z116/Z126</f>
        <v>8.4179970972423801E-2</v>
      </c>
      <c r="CI116" s="125">
        <f t="shared" ref="CI116" si="636">AA116/AA126</f>
        <v>7.8837386018237088E-2</v>
      </c>
      <c r="CJ116" s="131">
        <f t="shared" ref="CJ116" si="637">AB116/AB126</f>
        <v>7.8512684532903623E-2</v>
      </c>
      <c r="CK116" s="132">
        <f t="shared" ref="CK116" si="638">AC116/AC126</f>
        <v>7.8506689484233089E-2</v>
      </c>
    </row>
    <row r="117" spans="1:89">
      <c r="A117" s="133" t="s">
        <v>32</v>
      </c>
      <c r="B117" s="205">
        <v>1998</v>
      </c>
      <c r="C117" s="189">
        <v>2290</v>
      </c>
      <c r="D117" s="190">
        <v>907</v>
      </c>
      <c r="E117" s="191">
        <v>1042</v>
      </c>
      <c r="F117" s="188">
        <v>379</v>
      </c>
      <c r="G117" s="192">
        <v>368</v>
      </c>
      <c r="H117" s="190">
        <v>1681</v>
      </c>
      <c r="I117" s="191">
        <v>2911</v>
      </c>
      <c r="J117" s="188">
        <v>271</v>
      </c>
      <c r="K117" s="189">
        <v>147</v>
      </c>
      <c r="L117" s="190">
        <v>615</v>
      </c>
      <c r="M117" s="188">
        <v>633</v>
      </c>
      <c r="N117" s="193">
        <v>1615</v>
      </c>
      <c r="O117" s="206">
        <v>1617</v>
      </c>
      <c r="P117" s="188">
        <v>756</v>
      </c>
      <c r="Q117" s="189">
        <v>964</v>
      </c>
      <c r="R117" s="190">
        <v>932</v>
      </c>
      <c r="S117" s="191">
        <v>1557</v>
      </c>
      <c r="T117" s="188">
        <v>332</v>
      </c>
      <c r="U117" s="192">
        <v>242</v>
      </c>
      <c r="V117" s="190">
        <v>1378</v>
      </c>
      <c r="W117" s="207">
        <v>1036</v>
      </c>
      <c r="X117" s="188">
        <v>1305</v>
      </c>
      <c r="Y117" s="192">
        <v>470</v>
      </c>
      <c r="Z117" s="190">
        <v>2936</v>
      </c>
      <c r="AA117" s="188">
        <v>2812</v>
      </c>
      <c r="AB117" s="168">
        <f t="shared" si="338"/>
        <v>15105</v>
      </c>
      <c r="AC117" s="169">
        <f t="shared" si="255"/>
        <v>16089</v>
      </c>
      <c r="BI117" s="133" t="s">
        <v>32</v>
      </c>
      <c r="BJ117" s="125">
        <f>B117/B126</f>
        <v>5.4786256820861551E-2</v>
      </c>
      <c r="BK117" s="126">
        <f t="shared" ref="BK117" si="639">C117/C126</f>
        <v>8.4883979538883533E-2</v>
      </c>
      <c r="BL117" s="127">
        <f t="shared" ref="BL117" si="640">D117/D126</f>
        <v>6.353320257775287E-2</v>
      </c>
      <c r="BM117" s="128">
        <f t="shared" ref="BM117" si="641">E117/E126</f>
        <v>8.2961783439490441E-2</v>
      </c>
      <c r="BN117" s="125">
        <f t="shared" ref="BN117" si="642">F117/F126</f>
        <v>6.5232358003442334E-2</v>
      </c>
      <c r="BO117" s="126">
        <f t="shared" ref="BO117" si="643">G117/G126</f>
        <v>8.1021576398062525E-2</v>
      </c>
      <c r="BP117" s="127">
        <f t="shared" ref="BP117" si="644">H117/H126</f>
        <v>6.6934777414987656E-2</v>
      </c>
      <c r="BQ117" s="128">
        <f t="shared" ref="BQ117" si="645">I117/I126</f>
        <v>8.6541605969616797E-2</v>
      </c>
      <c r="BR117" s="125">
        <f t="shared" ref="BR117" si="646">J117/J126</f>
        <v>8.9854111405835546E-2</v>
      </c>
      <c r="BS117" s="126">
        <f t="shared" ref="BS117" si="647">K117/K126</f>
        <v>3.5438765670202509E-2</v>
      </c>
      <c r="BT117" s="127">
        <f t="shared" ref="BT117" si="648">L117/L126</f>
        <v>9.9772874756651531E-2</v>
      </c>
      <c r="BU117" s="125">
        <f t="shared" ref="BU117" si="649">M117/M126</f>
        <v>4.813322180822751E-2</v>
      </c>
      <c r="BV117" s="129">
        <f t="shared" ref="BV117" si="650">N117/N126</f>
        <v>8.2297187117814918E-2</v>
      </c>
      <c r="BW117" s="130">
        <f t="shared" ref="BW117" si="651">O117/O126</f>
        <v>6.5312222311979973E-2</v>
      </c>
      <c r="BX117" s="125">
        <f t="shared" ref="BX117" si="652">P117/P126</f>
        <v>6.7421742620173017E-2</v>
      </c>
      <c r="BY117" s="126">
        <f t="shared" ref="BY117" si="653">Q117/Q126</f>
        <v>8.440591892128535E-2</v>
      </c>
      <c r="BZ117" s="127">
        <f t="shared" ref="BZ117" si="654">R117/R126</f>
        <v>5.4148268649779223E-2</v>
      </c>
      <c r="CA117" s="128">
        <f t="shared" ref="CA117" si="655">S117/S126</f>
        <v>9.5480468510455635E-2</v>
      </c>
      <c r="CB117" s="125">
        <f t="shared" ref="CB117" si="656">T117/T126</f>
        <v>7.7083817042024605E-2</v>
      </c>
      <c r="CC117" s="126">
        <f t="shared" ref="CC117" si="657">U117/U126</f>
        <v>5.4751131221719457E-2</v>
      </c>
      <c r="CD117" s="127">
        <f t="shared" ref="CD117" si="658">V117/V126</f>
        <v>8.0594221546379699E-2</v>
      </c>
      <c r="CE117" s="128">
        <f t="shared" ref="CE117" si="659">W117/W126</f>
        <v>5.7209122535755705E-2</v>
      </c>
      <c r="CF117" s="125">
        <f t="shared" ref="CF117" si="660">X117/X126</f>
        <v>8.2778306374881067E-2</v>
      </c>
      <c r="CG117" s="126">
        <f t="shared" ref="CG117" si="661">Y117/Y126</f>
        <v>5.7598039215686271E-2</v>
      </c>
      <c r="CH117" s="127">
        <f t="shared" ref="CH117" si="662">Z117/Z126</f>
        <v>7.4758740101341883E-2</v>
      </c>
      <c r="CI117" s="125">
        <f t="shared" ref="CI117" si="663">AA117/AA126</f>
        <v>7.6313504125054277E-2</v>
      </c>
      <c r="CJ117" s="131">
        <f t="shared" ref="CJ117" si="664">AB117/AB126</f>
        <v>7.0144561416543988E-2</v>
      </c>
      <c r="CK117" s="132">
        <f t="shared" ref="CK117" si="665">AC117/AC126</f>
        <v>7.4818986323411107E-2</v>
      </c>
    </row>
    <row r="118" spans="1:89">
      <c r="A118" s="142" t="s">
        <v>34</v>
      </c>
      <c r="B118" s="202">
        <v>1907</v>
      </c>
      <c r="C118" s="196">
        <v>2595</v>
      </c>
      <c r="D118" s="197">
        <v>575</v>
      </c>
      <c r="E118" s="198">
        <v>1040</v>
      </c>
      <c r="F118" s="195">
        <v>302</v>
      </c>
      <c r="G118" s="199">
        <v>357</v>
      </c>
      <c r="H118" s="197">
        <v>1503</v>
      </c>
      <c r="I118" s="198">
        <v>2613</v>
      </c>
      <c r="J118" s="195">
        <v>196</v>
      </c>
      <c r="K118" s="196">
        <v>133</v>
      </c>
      <c r="L118" s="197">
        <v>535</v>
      </c>
      <c r="M118" s="195">
        <v>539</v>
      </c>
      <c r="N118" s="200">
        <v>1154</v>
      </c>
      <c r="O118" s="203">
        <v>1335</v>
      </c>
      <c r="P118" s="195">
        <v>633</v>
      </c>
      <c r="Q118" s="196">
        <v>814</v>
      </c>
      <c r="R118" s="197">
        <v>843</v>
      </c>
      <c r="S118" s="198">
        <v>1295</v>
      </c>
      <c r="T118" s="195">
        <v>231</v>
      </c>
      <c r="U118" s="199">
        <v>200</v>
      </c>
      <c r="V118" s="197">
        <v>1395</v>
      </c>
      <c r="W118" s="204">
        <v>794</v>
      </c>
      <c r="X118" s="195">
        <v>969</v>
      </c>
      <c r="Y118" s="199">
        <v>442</v>
      </c>
      <c r="Z118" s="197">
        <v>2228</v>
      </c>
      <c r="AA118" s="195">
        <v>2948</v>
      </c>
      <c r="AB118" s="168">
        <f t="shared" si="338"/>
        <v>12471</v>
      </c>
      <c r="AC118" s="169">
        <f t="shared" si="255"/>
        <v>15105</v>
      </c>
      <c r="BI118" s="142" t="s">
        <v>34</v>
      </c>
      <c r="BJ118" s="125">
        <f>B118/B126</f>
        <v>5.2290986865557047E-2</v>
      </c>
      <c r="BK118" s="126">
        <f t="shared" ref="BK118" si="666">C118/C126</f>
        <v>9.6189487730743567E-2</v>
      </c>
      <c r="BL118" s="127">
        <f t="shared" ref="BL118" si="667">D118/D126</f>
        <v>4.0277388624264499E-2</v>
      </c>
      <c r="BM118" s="128">
        <f t="shared" ref="BM118" si="668">E118/E126</f>
        <v>8.2802547770700632E-2</v>
      </c>
      <c r="BN118" s="125">
        <f t="shared" ref="BN118" si="669">F118/F126</f>
        <v>5.197934595524957E-2</v>
      </c>
      <c r="BO118" s="126">
        <f t="shared" ref="BO118" si="670">G118/G126</f>
        <v>7.8599735799207399E-2</v>
      </c>
      <c r="BP118" s="127">
        <f t="shared" ref="BP118" si="671">H118/H126</f>
        <v>5.9847097236601102E-2</v>
      </c>
      <c r="BQ118" s="128">
        <f t="shared" ref="BQ118" si="672">I118/I126</f>
        <v>7.7682314118381543E-2</v>
      </c>
      <c r="BR118" s="125">
        <f t="shared" ref="BR118" si="673">J118/J126</f>
        <v>6.49867374005305E-2</v>
      </c>
      <c r="BS118" s="126">
        <f t="shared" ref="BS118" si="674">K118/K126</f>
        <v>3.206364513018322E-2</v>
      </c>
      <c r="BT118" s="127">
        <f t="shared" ref="BT118" si="675">L118/L126</f>
        <v>8.6794289422452958E-2</v>
      </c>
      <c r="BU118" s="125">
        <f t="shared" ref="BU118" si="676">M118/M126</f>
        <v>4.0985476389628163E-2</v>
      </c>
      <c r="BV118" s="129">
        <f t="shared" ref="BV118" si="677">N118/N126</f>
        <v>5.8805544231553201E-2</v>
      </c>
      <c r="BW118" s="130">
        <f t="shared" ref="BW118" si="678">O118/O126</f>
        <v>5.3921964617497375E-2</v>
      </c>
      <c r="BX118" s="125">
        <f t="shared" ref="BX118" si="679">P118/P126</f>
        <v>5.6452332114509944E-2</v>
      </c>
      <c r="BY118" s="126">
        <f t="shared" ref="BY118" si="680">Q118/Q126</f>
        <v>7.1272217844321861E-2</v>
      </c>
      <c r="BZ118" s="127">
        <f t="shared" ref="BZ118" si="681">R118/R126</f>
        <v>4.8977457587729492E-2</v>
      </c>
      <c r="CA118" s="128">
        <f t="shared" ref="CA118" si="682">S118/S126</f>
        <v>7.9413748696878644E-2</v>
      </c>
      <c r="CB118" s="125">
        <f t="shared" ref="CB118" si="683">T118/T126</f>
        <v>5.3633619688878573E-2</v>
      </c>
      <c r="CC118" s="126">
        <f t="shared" ref="CC118" si="684">U118/U126</f>
        <v>4.5248868778280542E-2</v>
      </c>
      <c r="CD118" s="127">
        <f t="shared" ref="CD118" si="685">V118/V126</f>
        <v>8.1588489881857532E-2</v>
      </c>
      <c r="CE118" s="128">
        <f t="shared" ref="CE118" si="686">W118/W126</f>
        <v>4.3845601634546358E-2</v>
      </c>
      <c r="CF118" s="125">
        <f t="shared" ref="CF118" si="687">X118/X126</f>
        <v>6.1465271170313987E-2</v>
      </c>
      <c r="CG118" s="126">
        <f t="shared" ref="CG118" si="688">Y118/Y126</f>
        <v>5.4166666666666669E-2</v>
      </c>
      <c r="CH118" s="127">
        <f t="shared" ref="CH118" si="689">Z118/Z126</f>
        <v>5.6731087515595954E-2</v>
      </c>
      <c r="CI118" s="125">
        <f t="shared" ref="CI118" si="690">AA118/AA126</f>
        <v>8.000434216239688E-2</v>
      </c>
      <c r="CJ118" s="131">
        <f t="shared" ref="CJ118" si="691">AB118/AB126</f>
        <v>5.7912798770322418E-2</v>
      </c>
      <c r="CK118" s="132">
        <f t="shared" ref="CK118" si="692">AC118/AC126</f>
        <v>7.0243072186905633E-2</v>
      </c>
    </row>
    <row r="119" spans="1:89">
      <c r="A119" s="133" t="s">
        <v>38</v>
      </c>
      <c r="B119" s="205">
        <v>1529</v>
      </c>
      <c r="C119" s="189">
        <v>1565</v>
      </c>
      <c r="D119" s="190">
        <v>486</v>
      </c>
      <c r="E119" s="191">
        <v>730</v>
      </c>
      <c r="F119" s="188">
        <v>237</v>
      </c>
      <c r="G119" s="192">
        <v>295</v>
      </c>
      <c r="H119" s="190">
        <v>1125</v>
      </c>
      <c r="I119" s="191">
        <v>2069</v>
      </c>
      <c r="J119" s="188">
        <v>131</v>
      </c>
      <c r="K119" s="189">
        <v>123</v>
      </c>
      <c r="L119" s="190">
        <v>351</v>
      </c>
      <c r="M119" s="188">
        <v>443</v>
      </c>
      <c r="N119" s="193">
        <v>1117</v>
      </c>
      <c r="O119" s="206">
        <v>1050</v>
      </c>
      <c r="P119" s="188">
        <v>417</v>
      </c>
      <c r="Q119" s="189">
        <v>649</v>
      </c>
      <c r="R119" s="190">
        <v>676</v>
      </c>
      <c r="S119" s="191">
        <v>1028</v>
      </c>
      <c r="T119" s="188">
        <v>155</v>
      </c>
      <c r="U119" s="192">
        <v>162</v>
      </c>
      <c r="V119" s="190">
        <v>1086</v>
      </c>
      <c r="W119" s="207">
        <v>578</v>
      </c>
      <c r="X119" s="188">
        <v>804</v>
      </c>
      <c r="Y119" s="192">
        <v>409</v>
      </c>
      <c r="Z119" s="190">
        <v>1801</v>
      </c>
      <c r="AA119" s="188">
        <v>1847</v>
      </c>
      <c r="AB119" s="168">
        <f t="shared" si="338"/>
        <v>9915</v>
      </c>
      <c r="AC119" s="169">
        <f t="shared" si="255"/>
        <v>10948</v>
      </c>
      <c r="BI119" s="133" t="s">
        <v>38</v>
      </c>
      <c r="BJ119" s="125">
        <f>B119/B126</f>
        <v>4.1926019358907565E-2</v>
      </c>
      <c r="BK119" s="126">
        <f t="shared" ref="BK119" si="693">C119/C126</f>
        <v>5.8010230558232637E-2</v>
      </c>
      <c r="BL119" s="127">
        <f t="shared" ref="BL119" si="694">D119/D126</f>
        <v>3.4043149341552253E-2</v>
      </c>
      <c r="BM119" s="128">
        <f t="shared" ref="BM119" si="695">E119/E126</f>
        <v>5.8121019108280256E-2</v>
      </c>
      <c r="BN119" s="125">
        <f t="shared" ref="BN119" si="696">F119/F126</f>
        <v>4.0791738382099825E-2</v>
      </c>
      <c r="BO119" s="126">
        <f t="shared" ref="BO119" si="697">G119/G126</f>
        <v>6.4949361514751211E-2</v>
      </c>
      <c r="BP119" s="127">
        <f t="shared" ref="BP119" si="698">H119/H126</f>
        <v>4.4795731464521781E-2</v>
      </c>
      <c r="BQ119" s="128">
        <f t="shared" ref="BQ119" si="699">I119/I126</f>
        <v>6.1509647114784315E-2</v>
      </c>
      <c r="BR119" s="125">
        <f t="shared" ref="BR119" si="700">J119/J126</f>
        <v>4.3435013262599471E-2</v>
      </c>
      <c r="BS119" s="126">
        <f t="shared" ref="BS119" si="701">K119/K126</f>
        <v>2.9652844744455158E-2</v>
      </c>
      <c r="BT119" s="127">
        <f t="shared" ref="BT119" si="702">L119/L126</f>
        <v>5.6943543153796239E-2</v>
      </c>
      <c r="BU119" s="125">
        <f t="shared" ref="BU119" si="703">M119/M126</f>
        <v>3.3685651281271385E-2</v>
      </c>
      <c r="BV119" s="129">
        <f t="shared" ref="BV119" si="704">N119/N126</f>
        <v>5.6920097839380353E-2</v>
      </c>
      <c r="BW119" s="130">
        <f t="shared" ref="BW119" si="705">O119/O126</f>
        <v>4.2410533968818158E-2</v>
      </c>
      <c r="BX119" s="125">
        <f t="shared" ref="BX119" si="706">P119/P126</f>
        <v>3.7188977080174795E-2</v>
      </c>
      <c r="BY119" s="126">
        <f t="shared" ref="BY119" si="707">Q119/Q126</f>
        <v>5.6825146659662026E-2</v>
      </c>
      <c r="BZ119" s="127">
        <f t="shared" ref="BZ119" si="708">R119/R126</f>
        <v>3.9274924471299093E-2</v>
      </c>
      <c r="CA119" s="128">
        <f t="shared" ref="CA119" si="709">S119/S126</f>
        <v>6.3040412092966208E-2</v>
      </c>
      <c r="CB119" s="125">
        <f t="shared" ref="CB119" si="710">T119/T126</f>
        <v>3.598792663106571E-2</v>
      </c>
      <c r="CC119" s="126">
        <f t="shared" ref="CC119" si="711">U119/U126</f>
        <v>3.6651583710407241E-2</v>
      </c>
      <c r="CD119" s="127">
        <f t="shared" ref="CD119" si="712">V119/V126</f>
        <v>6.3516200725231023E-2</v>
      </c>
      <c r="CE119" s="128">
        <f t="shared" ref="CE119" si="713">W119/W126</f>
        <v>3.191783091280579E-2</v>
      </c>
      <c r="CF119" s="125">
        <f t="shared" ref="CF119" si="714">X119/X126</f>
        <v>5.0999048525214079E-2</v>
      </c>
      <c r="CG119" s="126">
        <f t="shared" ref="CG119" si="715">Y119/Y126</f>
        <v>5.0122549019607845E-2</v>
      </c>
      <c r="CH119" s="127">
        <f t="shared" ref="CH119" si="716">Z119/Z126</f>
        <v>4.5858477834644668E-2</v>
      </c>
      <c r="CI119" s="125">
        <f t="shared" ref="CI119" si="717">AA119/AA126</f>
        <v>5.012483716891012E-2</v>
      </c>
      <c r="CJ119" s="131">
        <f t="shared" ref="CJ119" si="718">AB119/AB126</f>
        <v>4.6043252330025403E-2</v>
      </c>
      <c r="CK119" s="132">
        <f t="shared" ref="CK119" si="719">AC119/AC126</f>
        <v>5.0911695087867782E-2</v>
      </c>
    </row>
    <row r="120" spans="1:89">
      <c r="A120" s="142" t="s">
        <v>39</v>
      </c>
      <c r="B120" s="202">
        <v>226</v>
      </c>
      <c r="C120" s="196">
        <v>986</v>
      </c>
      <c r="D120" s="197">
        <v>87</v>
      </c>
      <c r="E120" s="198">
        <v>502</v>
      </c>
      <c r="F120" s="195">
        <v>57</v>
      </c>
      <c r="G120" s="199">
        <v>193</v>
      </c>
      <c r="H120" s="197">
        <v>391</v>
      </c>
      <c r="I120" s="198">
        <v>1407</v>
      </c>
      <c r="J120" s="195">
        <v>90</v>
      </c>
      <c r="K120" s="196">
        <v>65</v>
      </c>
      <c r="L120" s="197">
        <v>240</v>
      </c>
      <c r="M120" s="195">
        <v>235</v>
      </c>
      <c r="N120" s="200">
        <v>565</v>
      </c>
      <c r="O120" s="203">
        <v>638</v>
      </c>
      <c r="P120" s="195">
        <v>284</v>
      </c>
      <c r="Q120" s="196">
        <v>565</v>
      </c>
      <c r="R120" s="197">
        <v>424</v>
      </c>
      <c r="S120" s="198">
        <v>658</v>
      </c>
      <c r="T120" s="195">
        <v>141</v>
      </c>
      <c r="U120" s="199">
        <v>145</v>
      </c>
      <c r="V120" s="197">
        <v>1016</v>
      </c>
      <c r="W120" s="204">
        <v>456</v>
      </c>
      <c r="X120" s="195">
        <v>460</v>
      </c>
      <c r="Y120" s="199">
        <v>276</v>
      </c>
      <c r="Z120" s="197">
        <v>1199</v>
      </c>
      <c r="AA120" s="195">
        <v>1650</v>
      </c>
      <c r="AB120" s="168">
        <f t="shared" si="338"/>
        <v>5180</v>
      </c>
      <c r="AC120" s="169">
        <f t="shared" si="255"/>
        <v>7776</v>
      </c>
      <c r="BI120" s="142" t="s">
        <v>39</v>
      </c>
      <c r="BJ120" s="125">
        <f>B120/B126</f>
        <v>6.1970440648221777E-3</v>
      </c>
      <c r="BK120" s="126">
        <f t="shared" ref="BK120" si="720">C120/C126</f>
        <v>3.6548298613685228E-2</v>
      </c>
      <c r="BL120" s="127">
        <f t="shared" ref="BL120" si="721">D120/D126</f>
        <v>6.094144017932194E-3</v>
      </c>
      <c r="BM120" s="128">
        <f t="shared" ref="BM120" si="722">E120/E126</f>
        <v>3.9968152866242036E-2</v>
      </c>
      <c r="BN120" s="125">
        <f t="shared" ref="BN120" si="723">F120/F126</f>
        <v>9.8106712564543889E-3</v>
      </c>
      <c r="BO120" s="126">
        <f t="shared" ref="BO120" si="724">G120/G126</f>
        <v>4.2492294143549096E-2</v>
      </c>
      <c r="BP120" s="127">
        <f t="shared" ref="BP120" si="725">H120/H126</f>
        <v>1.5569005335669349E-2</v>
      </c>
      <c r="BQ120" s="128">
        <f t="shared" ref="BQ120" si="726">I120/I126</f>
        <v>4.1828938371436218E-2</v>
      </c>
      <c r="BR120" s="125">
        <f t="shared" ref="BR120" si="727">J120/J126</f>
        <v>2.9840848806366047E-2</v>
      </c>
      <c r="BS120" s="126">
        <f t="shared" ref="BS120" si="728">K120/K126</f>
        <v>1.56702025072324E-2</v>
      </c>
      <c r="BT120" s="127">
        <f t="shared" ref="BT120" si="729">L120/L126</f>
        <v>3.8935756002595717E-2</v>
      </c>
      <c r="BU120" s="125">
        <f t="shared" ref="BU120" si="730">M120/M126</f>
        <v>1.7869363546498367E-2</v>
      </c>
      <c r="BV120" s="129">
        <f t="shared" ref="BV120" si="731">N120/N126</f>
        <v>2.8791275988585406E-2</v>
      </c>
      <c r="BW120" s="130">
        <f t="shared" ref="BW120" si="732">O120/O126</f>
        <v>2.5769448259148557E-2</v>
      </c>
      <c r="BX120" s="125">
        <f t="shared" ref="BX120" si="733">P120/P126</f>
        <v>2.5327744582181396E-2</v>
      </c>
      <c r="BY120" s="126">
        <f t="shared" ref="BY120" si="734">Q120/Q126</f>
        <v>4.9470274056562472E-2</v>
      </c>
      <c r="BZ120" s="127">
        <f t="shared" ref="BZ120" si="735">R120/R126</f>
        <v>2.4633976295607717E-2</v>
      </c>
      <c r="CA120" s="128">
        <f t="shared" ref="CA120" si="736">S120/S126</f>
        <v>4.0350769608143745E-2</v>
      </c>
      <c r="CB120" s="125">
        <f t="shared" ref="CB120" si="737">T120/T126</f>
        <v>3.2737404225679126E-2</v>
      </c>
      <c r="CC120" s="126">
        <f t="shared" ref="CC120" si="738">U120/U126</f>
        <v>3.2805429864253395E-2</v>
      </c>
      <c r="CD120" s="127">
        <f t="shared" ref="CD120" si="739">V120/V126</f>
        <v>5.9422154637969356E-2</v>
      </c>
      <c r="CE120" s="128">
        <f t="shared" ref="CE120" si="740">W120/W126</f>
        <v>2.5180849301452316E-2</v>
      </c>
      <c r="CF120" s="125">
        <f t="shared" ref="CF120" si="741">X120/X126</f>
        <v>2.9178560101490645E-2</v>
      </c>
      <c r="CG120" s="126">
        <f t="shared" ref="CG120" si="742">Y120/Y126</f>
        <v>3.3823529411764704E-2</v>
      </c>
      <c r="CH120" s="127">
        <f t="shared" ref="CH120" si="743">Z120/Z126</f>
        <v>3.0529880579533014E-2</v>
      </c>
      <c r="CI120" s="125">
        <f t="shared" ref="CI120" si="744">AA120/AA126</f>
        <v>4.4778549717759443E-2</v>
      </c>
      <c r="CJ120" s="131">
        <f t="shared" ref="CJ120" si="745">AB120/AB126</f>
        <v>2.4054871111400058E-2</v>
      </c>
      <c r="CK120" s="132">
        <f t="shared" ref="CK120" si="746">AC120/AC126</f>
        <v>3.6160882444579823E-2</v>
      </c>
    </row>
    <row r="121" spans="1:89">
      <c r="A121" s="133" t="s">
        <v>40</v>
      </c>
      <c r="B121" s="205">
        <v>0</v>
      </c>
      <c r="C121" s="189">
        <v>830</v>
      </c>
      <c r="D121" s="190">
        <v>3</v>
      </c>
      <c r="E121" s="191">
        <v>244</v>
      </c>
      <c r="F121" s="188">
        <v>5</v>
      </c>
      <c r="G121" s="192">
        <v>116</v>
      </c>
      <c r="H121" s="190">
        <v>19</v>
      </c>
      <c r="I121" s="191">
        <v>638</v>
      </c>
      <c r="J121" s="188">
        <v>29</v>
      </c>
      <c r="K121" s="189">
        <v>28</v>
      </c>
      <c r="L121" s="190">
        <v>37</v>
      </c>
      <c r="M121" s="188">
        <v>33</v>
      </c>
      <c r="N121" s="193">
        <v>145</v>
      </c>
      <c r="O121" s="206">
        <v>108</v>
      </c>
      <c r="P121" s="188">
        <v>42</v>
      </c>
      <c r="Q121" s="189">
        <v>69</v>
      </c>
      <c r="R121" s="190">
        <v>51</v>
      </c>
      <c r="S121" s="191">
        <v>62</v>
      </c>
      <c r="T121" s="188">
        <v>16</v>
      </c>
      <c r="U121" s="192">
        <v>3</v>
      </c>
      <c r="V121" s="190">
        <v>71</v>
      </c>
      <c r="W121" s="207">
        <v>9</v>
      </c>
      <c r="X121" s="188">
        <v>32</v>
      </c>
      <c r="Y121" s="192">
        <v>14</v>
      </c>
      <c r="Z121" s="190">
        <v>8</v>
      </c>
      <c r="AA121" s="188">
        <v>145</v>
      </c>
      <c r="AB121" s="168">
        <f t="shared" si="338"/>
        <v>458</v>
      </c>
      <c r="AC121" s="169">
        <f t="shared" si="255"/>
        <v>2299</v>
      </c>
      <c r="BI121" s="133" t="s">
        <v>40</v>
      </c>
      <c r="BJ121" s="125">
        <f>B121/B126</f>
        <v>0</v>
      </c>
      <c r="BK121" s="126">
        <f t="shared" ref="BK121" si="747">C121/C126</f>
        <v>3.0765809177848616E-2</v>
      </c>
      <c r="BL121" s="127">
        <f t="shared" ref="BL121" si="748">D121/D126</f>
        <v>2.1014289717007564E-4</v>
      </c>
      <c r="BM121" s="128">
        <f t="shared" ref="BM121" si="749">E121/E126</f>
        <v>1.9426751592356687E-2</v>
      </c>
      <c r="BN121" s="125">
        <f t="shared" ref="BN121" si="750">F121/F126</f>
        <v>8.6058519793459555E-4</v>
      </c>
      <c r="BO121" s="126">
        <f t="shared" ref="BO121" si="751">G121/G126</f>
        <v>2.5539409951563188E-2</v>
      </c>
      <c r="BP121" s="127">
        <f t="shared" ref="BP121" si="752">H121/H126</f>
        <v>7.5655013140081225E-4</v>
      </c>
      <c r="BQ121" s="128">
        <f t="shared" ref="BQ121" si="753">I121/I126</f>
        <v>1.8967208728483516E-2</v>
      </c>
      <c r="BR121" s="125">
        <f t="shared" ref="BR121" si="754">J121/J126</f>
        <v>9.6153846153846159E-3</v>
      </c>
      <c r="BS121" s="126">
        <f t="shared" ref="BS121" si="755">K121/K126</f>
        <v>6.7502410800385727E-3</v>
      </c>
      <c r="BT121" s="127">
        <f t="shared" ref="BT121" si="756">L121/L126</f>
        <v>6.0025957170668394E-3</v>
      </c>
      <c r="BU121" s="125">
        <f t="shared" ref="BU121" si="757">M121/M126</f>
        <v>2.5093148809976428E-3</v>
      </c>
      <c r="BV121" s="129">
        <f t="shared" ref="BV121" si="758">N121/N126</f>
        <v>7.3889115368935996E-3</v>
      </c>
      <c r="BW121" s="130">
        <f t="shared" ref="BW121" si="759">O121/O126</f>
        <v>4.3622263510784392E-3</v>
      </c>
      <c r="BX121" s="125">
        <f t="shared" ref="BX121" si="760">P121/P126</f>
        <v>3.7456523677873894E-3</v>
      </c>
      <c r="BY121" s="126">
        <f t="shared" ref="BY121" si="761">Q121/Q126</f>
        <v>6.0415024954032044E-3</v>
      </c>
      <c r="BZ121" s="127">
        <f t="shared" ref="BZ121" si="762">R121/R126</f>
        <v>2.9630490355565886E-3</v>
      </c>
      <c r="CA121" s="128">
        <f t="shared" ref="CA121" si="763">S121/S126</f>
        <v>3.8020482001594408E-3</v>
      </c>
      <c r="CB121" s="125">
        <f t="shared" ref="CB121" si="764">T121/T126</f>
        <v>3.7148827490132343E-3</v>
      </c>
      <c r="CC121" s="126">
        <f t="shared" ref="CC121" si="765">U121/U126</f>
        <v>6.7873303167420812E-4</v>
      </c>
      <c r="CD121" s="127">
        <f t="shared" ref="CD121" si="766">V121/V126</f>
        <v>4.1525324599368347E-3</v>
      </c>
      <c r="CE121" s="128">
        <f t="shared" ref="CE121" si="767">W121/W126</f>
        <v>4.9699044673919045E-4</v>
      </c>
      <c r="CF121" s="125">
        <f t="shared" ref="CF121" si="768">X121/X126</f>
        <v>2.0298128766254361E-3</v>
      </c>
      <c r="CG121" s="126">
        <f t="shared" ref="CG121" si="769">Y121/Y126</f>
        <v>1.7156862745098039E-3</v>
      </c>
      <c r="CH121" s="127">
        <f t="shared" ref="CH121" si="770">Z121/Z126</f>
        <v>2.0370228910447381E-4</v>
      </c>
      <c r="CI121" s="125">
        <f t="shared" ref="CI121" si="771">AA121/AA126</f>
        <v>3.9350846721667391E-3</v>
      </c>
      <c r="CJ121" s="131">
        <f t="shared" ref="CJ121" si="772">AB121/AB126</f>
        <v>2.1268592604288083E-3</v>
      </c>
      <c r="CK121" s="132">
        <f t="shared" ref="CK121" si="773">AC121/AC126</f>
        <v>1.0691083942912681E-2</v>
      </c>
    </row>
    <row r="122" spans="1:89">
      <c r="A122" s="142" t="s">
        <v>41</v>
      </c>
      <c r="B122" s="202">
        <v>0</v>
      </c>
      <c r="C122" s="196">
        <v>0</v>
      </c>
      <c r="D122" s="197">
        <v>0</v>
      </c>
      <c r="E122" s="198">
        <v>0</v>
      </c>
      <c r="F122" s="195">
        <v>0</v>
      </c>
      <c r="G122" s="199">
        <v>0</v>
      </c>
      <c r="H122" s="197">
        <v>0</v>
      </c>
      <c r="I122" s="198">
        <v>0</v>
      </c>
      <c r="J122" s="195">
        <v>0</v>
      </c>
      <c r="K122" s="199">
        <v>0</v>
      </c>
      <c r="L122" s="197">
        <v>0</v>
      </c>
      <c r="M122" s="195">
        <v>0</v>
      </c>
      <c r="N122" s="200">
        <v>0</v>
      </c>
      <c r="O122" s="203">
        <v>0</v>
      </c>
      <c r="P122" s="195">
        <v>0</v>
      </c>
      <c r="Q122" s="199">
        <v>0</v>
      </c>
      <c r="R122" s="197">
        <v>0</v>
      </c>
      <c r="S122" s="198">
        <v>0</v>
      </c>
      <c r="T122" s="195">
        <v>0</v>
      </c>
      <c r="U122" s="199">
        <v>0</v>
      </c>
      <c r="V122" s="197">
        <v>0</v>
      </c>
      <c r="W122" s="198">
        <v>0</v>
      </c>
      <c r="X122" s="195">
        <v>0</v>
      </c>
      <c r="Y122" s="199">
        <v>0</v>
      </c>
      <c r="Z122" s="197">
        <v>0</v>
      </c>
      <c r="AA122" s="195">
        <v>0</v>
      </c>
      <c r="AB122" s="168">
        <f t="shared" si="338"/>
        <v>0</v>
      </c>
      <c r="AC122" s="169">
        <f t="shared" si="255"/>
        <v>0</v>
      </c>
      <c r="BI122" s="142" t="s">
        <v>41</v>
      </c>
      <c r="BJ122" s="125">
        <f>B122/B126</f>
        <v>0</v>
      </c>
      <c r="BK122" s="126">
        <f t="shared" ref="BK122" si="774">C122/C126</f>
        <v>0</v>
      </c>
      <c r="BL122" s="127">
        <f t="shared" ref="BL122" si="775">D122/D126</f>
        <v>0</v>
      </c>
      <c r="BM122" s="128">
        <f t="shared" ref="BM122" si="776">E122/E126</f>
        <v>0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0</v>
      </c>
    </row>
    <row r="123" spans="1:89">
      <c r="A123" s="133" t="s">
        <v>42</v>
      </c>
      <c r="B123" s="57"/>
      <c r="C123" s="58"/>
      <c r="D123" s="135"/>
      <c r="E123" s="136"/>
      <c r="F123" s="134"/>
      <c r="G123" s="137"/>
      <c r="H123" s="135"/>
      <c r="I123" s="136"/>
      <c r="J123" s="134"/>
      <c r="K123" s="137"/>
      <c r="L123" s="135"/>
      <c r="M123" s="134"/>
      <c r="N123" s="138"/>
      <c r="O123" s="139"/>
      <c r="P123" s="134"/>
      <c r="Q123" s="137"/>
      <c r="R123" s="135"/>
      <c r="S123" s="136"/>
      <c r="T123" s="134"/>
      <c r="U123" s="137"/>
      <c r="V123" s="135"/>
      <c r="W123" s="136"/>
      <c r="X123" s="134"/>
      <c r="Y123" s="137"/>
      <c r="Z123" s="140"/>
      <c r="AA123" s="141"/>
      <c r="AB123" s="168"/>
      <c r="AC123" s="169">
        <f t="shared" si="255"/>
        <v>0</v>
      </c>
      <c r="BI123" s="133" t="s">
        <v>42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>
      <c r="A124" s="142" t="s">
        <v>43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/>
      <c r="AC124" s="169"/>
      <c r="BI124" s="142" t="s">
        <v>43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4.1" thickBot="1">
      <c r="A125" s="133" t="s">
        <v>44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/>
      <c r="AC125" s="169"/>
      <c r="BI125" s="133" t="s">
        <v>44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5" thickTop="1" thickBot="1">
      <c r="A126" s="290" t="s">
        <v>26</v>
      </c>
      <c r="B126" s="17">
        <f t="shared" ref="B126" si="882">SUM(B103:B125)</f>
        <v>36469</v>
      </c>
      <c r="C126" s="18">
        <f t="shared" ref="C126" si="883">SUM(C103:C125)</f>
        <v>26978</v>
      </c>
      <c r="D126" s="17">
        <f t="shared" ref="D126" si="884">SUM(D103:D125)</f>
        <v>14276</v>
      </c>
      <c r="E126" s="18">
        <f t="shared" ref="E126" si="885">SUM(E103:E125)</f>
        <v>12560</v>
      </c>
      <c r="F126" s="17">
        <f t="shared" ref="F126" si="886">SUM(F103:F125)</f>
        <v>5810</v>
      </c>
      <c r="G126" s="18">
        <f t="shared" ref="G126" si="887">SUM(G103:G125)</f>
        <v>4542</v>
      </c>
      <c r="H126" s="17">
        <f t="shared" ref="H126" si="888">SUM(H103:H125)</f>
        <v>25114</v>
      </c>
      <c r="I126" s="18">
        <f t="shared" ref="I126" si="889">SUM(I103:I125)</f>
        <v>33637</v>
      </c>
      <c r="J126" s="17">
        <f t="shared" ref="J126" si="890">SUM(J103:J125)</f>
        <v>3016</v>
      </c>
      <c r="K126" s="18">
        <f t="shared" ref="K126" si="891">SUM(K103:K125)</f>
        <v>4148</v>
      </c>
      <c r="L126" s="17">
        <f t="shared" ref="L126" si="892">SUM(L103:L125)</f>
        <v>6164</v>
      </c>
      <c r="M126" s="18">
        <f t="shared" ref="M126" si="893">SUM(M103:M125)</f>
        <v>13151</v>
      </c>
      <c r="N126" s="17">
        <f t="shared" ref="N126" si="894">SUM(N103:N125)</f>
        <v>19624</v>
      </c>
      <c r="O126" s="18">
        <f t="shared" ref="O126" si="895">SUM(O103:O125)</f>
        <v>24758</v>
      </c>
      <c r="P126" s="17">
        <f t="shared" ref="P126" si="896">SUM(P103:P125)</f>
        <v>11213</v>
      </c>
      <c r="Q126" s="18">
        <f t="shared" ref="Q126" si="897">SUM(Q103:Q125)</f>
        <v>11421</v>
      </c>
      <c r="R126" s="17">
        <f t="shared" ref="R126" si="898">SUM(R103:R125)</f>
        <v>17212</v>
      </c>
      <c r="S126" s="18">
        <f t="shared" ref="S126" si="899">SUM(S103:S125)</f>
        <v>16307</v>
      </c>
      <c r="T126" s="17">
        <f t="shared" ref="T126" si="900">SUM(T103:T125)</f>
        <v>4307</v>
      </c>
      <c r="U126" s="18">
        <f t="shared" ref="U126" si="901">SUM(U103:U125)</f>
        <v>4420</v>
      </c>
      <c r="V126" s="17">
        <f t="shared" ref="V126" si="902">SUM(V103:V125)</f>
        <v>17098</v>
      </c>
      <c r="W126" s="18">
        <f t="shared" ref="W126" si="903">SUM(W103:W125)</f>
        <v>18109</v>
      </c>
      <c r="X126" s="17">
        <f t="shared" ref="X126" si="904">SUM(X103:X125)</f>
        <v>15765</v>
      </c>
      <c r="Y126" s="18">
        <f t="shared" ref="Y126" si="905">SUM(Y103:Y125)</f>
        <v>8160</v>
      </c>
      <c r="Z126" s="17">
        <f t="shared" ref="Z126" si="906">SUM(Z103:Z125)</f>
        <v>39273</v>
      </c>
      <c r="AA126" s="18">
        <f t="shared" ref="AA126" si="907">SUM(AA103:AA125)</f>
        <v>36848</v>
      </c>
      <c r="AB126" s="170">
        <f t="shared" ref="AB126:AC126" si="908">SUM(AB102:AB125)</f>
        <v>215341</v>
      </c>
      <c r="AC126" s="171">
        <f t="shared" si="908"/>
        <v>215039</v>
      </c>
      <c r="BI126" s="290" t="s">
        <v>26</v>
      </c>
      <c r="BJ126" s="151">
        <f>SUM(BJ102:BJ125)</f>
        <v>1.0000000000000002</v>
      </c>
      <c r="BK126" s="152">
        <f t="shared" ref="BK126:CK126" si="909">SUM(BK102:BK125)</f>
        <v>1</v>
      </c>
      <c r="BL126" s="151">
        <f t="shared" si="909"/>
        <v>1</v>
      </c>
      <c r="BM126" s="152">
        <f t="shared" si="909"/>
        <v>1</v>
      </c>
      <c r="BN126" s="151">
        <f t="shared" si="909"/>
        <v>1</v>
      </c>
      <c r="BO126" s="152">
        <f t="shared" si="909"/>
        <v>1</v>
      </c>
      <c r="BP126" s="151">
        <f t="shared" si="909"/>
        <v>1</v>
      </c>
      <c r="BQ126" s="152">
        <f t="shared" si="909"/>
        <v>1</v>
      </c>
      <c r="BR126" s="151">
        <f t="shared" si="909"/>
        <v>0.99999999999999989</v>
      </c>
      <c r="BS126" s="152">
        <f t="shared" si="909"/>
        <v>1</v>
      </c>
      <c r="BT126" s="151">
        <f t="shared" si="909"/>
        <v>0.99999999999999989</v>
      </c>
      <c r="BU126" s="152">
        <f t="shared" si="909"/>
        <v>1.0000000000000002</v>
      </c>
      <c r="BV126" s="151">
        <f t="shared" si="909"/>
        <v>0.99999999999999989</v>
      </c>
      <c r="BW126" s="152">
        <f t="shared" si="909"/>
        <v>0.99999999999999978</v>
      </c>
      <c r="BX126" s="151">
        <f t="shared" si="909"/>
        <v>0.99999999999999967</v>
      </c>
      <c r="BY126" s="152">
        <f t="shared" si="909"/>
        <v>0.99999999999999989</v>
      </c>
      <c r="BZ126" s="151">
        <f t="shared" si="909"/>
        <v>1</v>
      </c>
      <c r="CA126" s="152">
        <f t="shared" si="909"/>
        <v>0.99999999999999989</v>
      </c>
      <c r="CB126" s="151">
        <f t="shared" si="909"/>
        <v>1.0000000000000002</v>
      </c>
      <c r="CC126" s="152">
        <f t="shared" si="909"/>
        <v>0.99999999999999989</v>
      </c>
      <c r="CD126" s="151">
        <f t="shared" si="909"/>
        <v>1</v>
      </c>
      <c r="CE126" s="152">
        <f t="shared" si="909"/>
        <v>1</v>
      </c>
      <c r="CF126" s="151">
        <f t="shared" si="909"/>
        <v>0.99999999999999989</v>
      </c>
      <c r="CG126" s="152">
        <f t="shared" si="909"/>
        <v>1.0000000000000002</v>
      </c>
      <c r="CH126" s="151">
        <f t="shared" si="909"/>
        <v>1</v>
      </c>
      <c r="CI126" s="152">
        <f t="shared" si="909"/>
        <v>0.99999999999999989</v>
      </c>
      <c r="CJ126" s="151">
        <f t="shared" si="909"/>
        <v>0.99999999999999989</v>
      </c>
      <c r="CK126" s="152">
        <f t="shared" si="909"/>
        <v>1</v>
      </c>
    </row>
    <row r="127" spans="1:89" ht="14.1" thickTop="1">
      <c r="A127" s="186"/>
    </row>
    <row r="129" spans="1:89">
      <c r="A129" s="301">
        <f>+A98+1</f>
        <v>43590</v>
      </c>
      <c r="B129" s="301"/>
      <c r="C129" s="301"/>
      <c r="D129" s="301"/>
      <c r="BI129" s="298">
        <f>+BI98+1</f>
        <v>43590</v>
      </c>
      <c r="BJ129" s="298"/>
      <c r="BK129" s="298"/>
      <c r="BL129" s="298"/>
    </row>
    <row r="130" spans="1:89" ht="14.1" thickBot="1">
      <c r="AE130" t="s">
        <v>1</v>
      </c>
    </row>
    <row r="131" spans="1:89" ht="15" thickTop="1" thickBot="1">
      <c r="A131" s="296" t="s">
        <v>2</v>
      </c>
      <c r="B131" s="292" t="s">
        <v>3</v>
      </c>
      <c r="C131" s="293"/>
      <c r="D131" s="292" t="s">
        <v>4</v>
      </c>
      <c r="E131" s="293"/>
      <c r="F131" s="292" t="s">
        <v>5</v>
      </c>
      <c r="G131" s="293"/>
      <c r="H131" s="292" t="s">
        <v>6</v>
      </c>
      <c r="I131" s="293"/>
      <c r="J131" s="292" t="s">
        <v>7</v>
      </c>
      <c r="K131" s="293"/>
      <c r="L131" s="292" t="s">
        <v>8</v>
      </c>
      <c r="M131" s="293"/>
      <c r="N131" s="292" t="s">
        <v>9</v>
      </c>
      <c r="O131" s="293"/>
      <c r="P131" s="292" t="s">
        <v>10</v>
      </c>
      <c r="Q131" s="293"/>
      <c r="R131" s="292" t="s">
        <v>11</v>
      </c>
      <c r="S131" s="293"/>
      <c r="T131" s="292" t="s">
        <v>12</v>
      </c>
      <c r="U131" s="293"/>
      <c r="V131" s="292" t="s">
        <v>13</v>
      </c>
      <c r="W131" s="293"/>
      <c r="X131" s="292" t="s">
        <v>14</v>
      </c>
      <c r="Y131" s="293"/>
      <c r="Z131" s="294" t="s">
        <v>15</v>
      </c>
      <c r="AA131" s="295"/>
      <c r="AB131" s="299" t="s">
        <v>16</v>
      </c>
      <c r="AC131" s="300"/>
      <c r="AE131" s="309" t="s">
        <v>2</v>
      </c>
      <c r="AF131" s="303" t="s">
        <v>3</v>
      </c>
      <c r="AG131" s="304"/>
      <c r="AH131" s="303" t="s">
        <v>4</v>
      </c>
      <c r="AI131" s="304"/>
      <c r="AJ131" s="303" t="s">
        <v>5</v>
      </c>
      <c r="AK131" s="304"/>
      <c r="AL131" s="303" t="s">
        <v>6</v>
      </c>
      <c r="AM131" s="304"/>
      <c r="AN131" s="303" t="s">
        <v>7</v>
      </c>
      <c r="AO131" s="304"/>
      <c r="AP131" s="303" t="s">
        <v>8</v>
      </c>
      <c r="AQ131" s="304"/>
      <c r="AR131" s="303" t="s">
        <v>9</v>
      </c>
      <c r="AS131" s="304"/>
      <c r="AT131" s="303" t="s">
        <v>10</v>
      </c>
      <c r="AU131" s="304"/>
      <c r="AV131" s="303" t="s">
        <v>11</v>
      </c>
      <c r="AW131" s="304"/>
      <c r="AX131" s="303" t="s">
        <v>12</v>
      </c>
      <c r="AY131" s="304"/>
      <c r="AZ131" s="303" t="s">
        <v>13</v>
      </c>
      <c r="BA131" s="304"/>
      <c r="BB131" s="303" t="s">
        <v>14</v>
      </c>
      <c r="BC131" s="304"/>
      <c r="BD131" s="305" t="s">
        <v>15</v>
      </c>
      <c r="BE131" s="306"/>
      <c r="BF131" s="307" t="s">
        <v>16</v>
      </c>
      <c r="BG131" s="308"/>
      <c r="BH131" s="281"/>
      <c r="BI131" s="296" t="s">
        <v>2</v>
      </c>
      <c r="BJ131" s="292" t="s">
        <v>3</v>
      </c>
      <c r="BK131" s="293"/>
      <c r="BL131" s="292" t="s">
        <v>4</v>
      </c>
      <c r="BM131" s="293"/>
      <c r="BN131" s="292" t="s">
        <v>5</v>
      </c>
      <c r="BO131" s="293"/>
      <c r="BP131" s="292" t="s">
        <v>6</v>
      </c>
      <c r="BQ131" s="293"/>
      <c r="BR131" s="292" t="s">
        <v>7</v>
      </c>
      <c r="BS131" s="293"/>
      <c r="BT131" s="292" t="s">
        <v>8</v>
      </c>
      <c r="BU131" s="293"/>
      <c r="BV131" s="292" t="s">
        <v>9</v>
      </c>
      <c r="BW131" s="293"/>
      <c r="BX131" s="292" t="s">
        <v>10</v>
      </c>
      <c r="BY131" s="293"/>
      <c r="BZ131" s="292" t="s">
        <v>11</v>
      </c>
      <c r="CA131" s="293"/>
      <c r="CB131" s="292" t="s">
        <v>12</v>
      </c>
      <c r="CC131" s="293"/>
      <c r="CD131" s="292" t="s">
        <v>13</v>
      </c>
      <c r="CE131" s="293"/>
      <c r="CF131" s="292" t="s">
        <v>14</v>
      </c>
      <c r="CG131" s="293"/>
      <c r="CH131" s="294" t="s">
        <v>15</v>
      </c>
      <c r="CI131" s="295"/>
      <c r="CJ131" s="292" t="s">
        <v>16</v>
      </c>
      <c r="CK131" s="293"/>
    </row>
    <row r="132" spans="1:89" ht="15" thickTop="1" thickBot="1">
      <c r="A132" s="297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5" t="s">
        <v>17</v>
      </c>
      <c r="AA132" s="118" t="s">
        <v>18</v>
      </c>
      <c r="AB132" s="172" t="s">
        <v>17</v>
      </c>
      <c r="AC132" s="173" t="s">
        <v>18</v>
      </c>
      <c r="AE132" s="310"/>
      <c r="AF132" s="242" t="s">
        <v>17</v>
      </c>
      <c r="AG132" s="243" t="s">
        <v>18</v>
      </c>
      <c r="AH132" s="244" t="s">
        <v>17</v>
      </c>
      <c r="AI132" s="245" t="s">
        <v>18</v>
      </c>
      <c r="AJ132" s="242" t="s">
        <v>17</v>
      </c>
      <c r="AK132" s="243" t="s">
        <v>18</v>
      </c>
      <c r="AL132" s="244" t="s">
        <v>17</v>
      </c>
      <c r="AM132" s="245" t="s">
        <v>18</v>
      </c>
      <c r="AN132" s="242" t="s">
        <v>17</v>
      </c>
      <c r="AO132" s="243" t="s">
        <v>18</v>
      </c>
      <c r="AP132" s="244" t="s">
        <v>17</v>
      </c>
      <c r="AQ132" s="242" t="s">
        <v>18</v>
      </c>
      <c r="AR132" s="246" t="s">
        <v>17</v>
      </c>
      <c r="AS132" s="247" t="s">
        <v>18</v>
      </c>
      <c r="AT132" s="242" t="s">
        <v>17</v>
      </c>
      <c r="AU132" s="243" t="s">
        <v>18</v>
      </c>
      <c r="AV132" s="244" t="s">
        <v>17</v>
      </c>
      <c r="AW132" s="245" t="s">
        <v>18</v>
      </c>
      <c r="AX132" s="242" t="s">
        <v>17</v>
      </c>
      <c r="AY132" s="243" t="s">
        <v>18</v>
      </c>
      <c r="AZ132" s="244" t="s">
        <v>17</v>
      </c>
      <c r="BA132" s="245" t="s">
        <v>18</v>
      </c>
      <c r="BB132" s="242" t="s">
        <v>17</v>
      </c>
      <c r="BC132" s="243" t="s">
        <v>18</v>
      </c>
      <c r="BD132" s="248" t="s">
        <v>17</v>
      </c>
      <c r="BE132" s="249" t="s">
        <v>18</v>
      </c>
      <c r="BF132" s="250" t="s">
        <v>17</v>
      </c>
      <c r="BG132" s="251" t="s">
        <v>18</v>
      </c>
      <c r="BH132" s="282"/>
      <c r="BI132" s="297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5" t="s">
        <v>17</v>
      </c>
      <c r="CI132" s="118" t="s">
        <v>18</v>
      </c>
      <c r="CJ132" s="116" t="s">
        <v>17</v>
      </c>
      <c r="CK132" s="117" t="s">
        <v>18</v>
      </c>
    </row>
    <row r="133" spans="1:89" ht="14.1" thickTop="1">
      <c r="A133" s="121" t="s">
        <v>19</v>
      </c>
      <c r="B133" s="122"/>
      <c r="C133" s="185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2"/>
      <c r="AA133" s="183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52" t="str">
        <f>$AE$9</f>
        <v>07:00 - 07:59</v>
      </c>
      <c r="AF133" s="253">
        <f>SUMIF($A$9:$A$32,$AE133,B$133:B$156)</f>
        <v>1165</v>
      </c>
      <c r="AG133" s="254">
        <f t="shared" ref="AG133:AV135" si="910">SUMIF($A$9:$A$32,$AE133,C$133:C$156)</f>
        <v>483</v>
      </c>
      <c r="AH133" s="255">
        <f t="shared" si="910"/>
        <v>382</v>
      </c>
      <c r="AI133" s="256">
        <f t="shared" si="910"/>
        <v>289</v>
      </c>
      <c r="AJ133" s="253">
        <f t="shared" si="910"/>
        <v>176</v>
      </c>
      <c r="AK133" s="257">
        <f t="shared" si="910"/>
        <v>111</v>
      </c>
      <c r="AL133" s="255">
        <f t="shared" si="910"/>
        <v>758</v>
      </c>
      <c r="AM133" s="256">
        <f t="shared" si="910"/>
        <v>941</v>
      </c>
      <c r="AN133" s="253">
        <f t="shared" si="910"/>
        <v>69</v>
      </c>
      <c r="AO133" s="257">
        <f t="shared" si="910"/>
        <v>100</v>
      </c>
      <c r="AP133" s="255">
        <f t="shared" si="910"/>
        <v>104</v>
      </c>
      <c r="AQ133" s="253">
        <f t="shared" si="910"/>
        <v>332</v>
      </c>
      <c r="AR133" s="258">
        <f t="shared" si="910"/>
        <v>522</v>
      </c>
      <c r="AS133" s="259">
        <f t="shared" si="910"/>
        <v>662</v>
      </c>
      <c r="AT133" s="253">
        <f t="shared" si="910"/>
        <v>350</v>
      </c>
      <c r="AU133" s="257">
        <f t="shared" si="910"/>
        <v>289</v>
      </c>
      <c r="AV133" s="255">
        <f t="shared" si="910"/>
        <v>568</v>
      </c>
      <c r="AW133" s="256">
        <f t="shared" ref="AW133:BE135" si="911">SUMIF($A$9:$A$32,$AE133,S$133:S$156)</f>
        <v>530</v>
      </c>
      <c r="AX133" s="253">
        <f t="shared" si="911"/>
        <v>115</v>
      </c>
      <c r="AY133" s="257">
        <f t="shared" si="911"/>
        <v>133</v>
      </c>
      <c r="AZ133" s="255">
        <f t="shared" si="911"/>
        <v>323</v>
      </c>
      <c r="BA133" s="256">
        <f t="shared" si="911"/>
        <v>513</v>
      </c>
      <c r="BB133" s="253">
        <f t="shared" si="911"/>
        <v>387</v>
      </c>
      <c r="BC133" s="257">
        <f t="shared" si="911"/>
        <v>279</v>
      </c>
      <c r="BD133" s="20">
        <f t="shared" si="911"/>
        <v>1191</v>
      </c>
      <c r="BE133" s="260">
        <f t="shared" si="911"/>
        <v>1036</v>
      </c>
      <c r="BF133" s="261">
        <f>AF133+AH133+AJ133+AL133+AN133+AP133+AR133+AT133+AV133+AX133+AZ133+BB133+BD133</f>
        <v>6110</v>
      </c>
      <c r="BG133" s="262">
        <f>AG133+AI133+AK133+AM133+AO133+AQ133+AS133+AU133+AW133+AY133+BA133+BC133+BE133</f>
        <v>5698</v>
      </c>
      <c r="BH133" s="283"/>
      <c r="BI133" s="121" t="s">
        <v>19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>
      <c r="A134" s="133" t="s">
        <v>21</v>
      </c>
      <c r="B134" s="188">
        <v>139</v>
      </c>
      <c r="C134" s="189">
        <v>0</v>
      </c>
      <c r="D134" s="190">
        <v>48</v>
      </c>
      <c r="E134" s="191">
        <v>0</v>
      </c>
      <c r="F134" s="188">
        <v>21</v>
      </c>
      <c r="G134" s="192">
        <v>0</v>
      </c>
      <c r="H134" s="190">
        <v>80</v>
      </c>
      <c r="I134" s="191">
        <v>4</v>
      </c>
      <c r="J134" s="188">
        <v>3</v>
      </c>
      <c r="K134" s="192">
        <v>1</v>
      </c>
      <c r="L134" s="190">
        <v>4</v>
      </c>
      <c r="M134" s="188">
        <v>3</v>
      </c>
      <c r="N134" s="193">
        <v>14</v>
      </c>
      <c r="O134" s="194">
        <v>2</v>
      </c>
      <c r="P134" s="188">
        <v>7</v>
      </c>
      <c r="Q134" s="192">
        <v>2</v>
      </c>
      <c r="R134" s="190">
        <v>3</v>
      </c>
      <c r="S134" s="191">
        <v>0</v>
      </c>
      <c r="T134" s="188">
        <v>1</v>
      </c>
      <c r="U134" s="192">
        <v>0</v>
      </c>
      <c r="V134" s="190">
        <v>0</v>
      </c>
      <c r="W134" s="191">
        <v>0</v>
      </c>
      <c r="X134" s="188">
        <v>0</v>
      </c>
      <c r="Y134" s="192">
        <v>0</v>
      </c>
      <c r="Z134" s="190">
        <v>0</v>
      </c>
      <c r="AA134" s="188">
        <v>0</v>
      </c>
      <c r="AB134" s="168">
        <f t="shared" ref="AB134:AB135" si="939">B134+D134+F134+H134+J134+L134+N134+P134+R134+T134+V134+X134+Z134</f>
        <v>320</v>
      </c>
      <c r="AC134" s="169">
        <f t="shared" ref="AC134:AC154" si="940">C134+E134+G134+I134+K134+M134+O134+Q134+S134+U134+W134+Y134+AA134</f>
        <v>12</v>
      </c>
      <c r="AE134" s="263" t="str">
        <f>$AE$10</f>
        <v>08:00 - 08:59</v>
      </c>
      <c r="AF134" s="253">
        <f>SUMIF($A$9:$A$32,$AE134,B$133:B$156)</f>
        <v>1919</v>
      </c>
      <c r="AG134" s="264">
        <f t="shared" si="910"/>
        <v>553</v>
      </c>
      <c r="AH134" s="265">
        <f t="shared" si="910"/>
        <v>528</v>
      </c>
      <c r="AI134" s="266">
        <f t="shared" si="910"/>
        <v>401</v>
      </c>
      <c r="AJ134" s="267">
        <f t="shared" si="910"/>
        <v>235</v>
      </c>
      <c r="AK134" s="268">
        <f t="shared" si="910"/>
        <v>140</v>
      </c>
      <c r="AL134" s="265">
        <f t="shared" si="910"/>
        <v>1031</v>
      </c>
      <c r="AM134" s="266">
        <f t="shared" si="910"/>
        <v>963</v>
      </c>
      <c r="AN134" s="267">
        <f t="shared" si="910"/>
        <v>92</v>
      </c>
      <c r="AO134" s="268">
        <f t="shared" si="910"/>
        <v>132</v>
      </c>
      <c r="AP134" s="265">
        <f t="shared" si="910"/>
        <v>91</v>
      </c>
      <c r="AQ134" s="267">
        <f t="shared" si="910"/>
        <v>532</v>
      </c>
      <c r="AR134" s="269">
        <f t="shared" si="910"/>
        <v>584</v>
      </c>
      <c r="AS134" s="270">
        <f t="shared" si="910"/>
        <v>813</v>
      </c>
      <c r="AT134" s="267">
        <f t="shared" si="910"/>
        <v>371</v>
      </c>
      <c r="AU134" s="268">
        <f t="shared" si="910"/>
        <v>303</v>
      </c>
      <c r="AV134" s="265">
        <f t="shared" si="910"/>
        <v>738</v>
      </c>
      <c r="AW134" s="266">
        <f t="shared" si="911"/>
        <v>535</v>
      </c>
      <c r="AX134" s="267">
        <f t="shared" si="911"/>
        <v>96</v>
      </c>
      <c r="AY134" s="268">
        <f t="shared" si="911"/>
        <v>116</v>
      </c>
      <c r="AZ134" s="265">
        <f t="shared" si="911"/>
        <v>275</v>
      </c>
      <c r="BA134" s="266">
        <f t="shared" si="911"/>
        <v>689</v>
      </c>
      <c r="BB134" s="267">
        <f t="shared" si="911"/>
        <v>467</v>
      </c>
      <c r="BC134" s="268">
        <f t="shared" si="911"/>
        <v>273</v>
      </c>
      <c r="BD134" s="265">
        <f t="shared" si="911"/>
        <v>1662</v>
      </c>
      <c r="BE134" s="267">
        <f t="shared" si="911"/>
        <v>1390</v>
      </c>
      <c r="BF134" s="271">
        <f>SUM(AF134,AH134,AJ134,AL134,AN134,AP134,AR134,AT134,AV134,AX134,AZ134,BB134,BD134)</f>
        <v>8089</v>
      </c>
      <c r="BG134" s="16">
        <f>SUM(AG134,AI134,AK134,AM134,AO134,AQ134,AS134,AU134,AW134,AY134,BA134,BC134,BE134)</f>
        <v>6840</v>
      </c>
      <c r="BH134" s="284"/>
      <c r="BI134" s="133" t="s">
        <v>21</v>
      </c>
      <c r="BJ134" s="125">
        <f>B134/B157</f>
        <v>5.1508189431557104E-3</v>
      </c>
      <c r="BK134" s="126">
        <f t="shared" ref="BK134" si="941">C134/C157</f>
        <v>0</v>
      </c>
      <c r="BL134" s="127">
        <f t="shared" ref="BL134" si="942">D134/D157</f>
        <v>5.6517131755563403E-3</v>
      </c>
      <c r="BM134" s="128">
        <f t="shared" ref="BM134" si="943">E134/E157</f>
        <v>0</v>
      </c>
      <c r="BN134" s="125">
        <f t="shared" ref="BN134" si="944">F134/F157</f>
        <v>4.6864539165364875E-3</v>
      </c>
      <c r="BO134" s="126">
        <f t="shared" ref="BO134" si="945">G134/G157</f>
        <v>0</v>
      </c>
      <c r="BP134" s="127">
        <f t="shared" ref="BP134" si="946">H134/H157</f>
        <v>3.7245681828762976E-3</v>
      </c>
      <c r="BQ134" s="128">
        <f t="shared" ref="BQ134" si="947">I134/I157</f>
        <v>1.7126220243192326E-4</v>
      </c>
      <c r="BR134" s="125">
        <f t="shared" ref="BR134" si="948">J134/J157</f>
        <v>1.6420361247947454E-3</v>
      </c>
      <c r="BS134" s="126">
        <f t="shared" ref="BS134" si="949">K134/K157</f>
        <v>4.1288191577208916E-4</v>
      </c>
      <c r="BT134" s="127">
        <f t="shared" ref="BT134" si="950">L134/L157</f>
        <v>1.1757789535567313E-3</v>
      </c>
      <c r="BU134" s="125">
        <f t="shared" ref="BU134" si="951">M134/M157</f>
        <v>3.7773860488541928E-4</v>
      </c>
      <c r="BV134" s="129">
        <f t="shared" ref="BV134" si="952">N134/N157</f>
        <v>1.0643150372510264E-3</v>
      </c>
      <c r="BW134" s="130">
        <f t="shared" ref="BW134" si="953">O134/O157</f>
        <v>1.1998320235167077E-4</v>
      </c>
      <c r="BX134" s="125">
        <f t="shared" ref="BX134" si="954">P134/P157</f>
        <v>9.4149293880295903E-4</v>
      </c>
      <c r="BY134" s="126">
        <f t="shared" ref="BY134" si="955">Q134/Q157</f>
        <v>2.3730422401518748E-4</v>
      </c>
      <c r="BZ134" s="127">
        <f t="shared" ref="BZ134" si="956">R134/R157</f>
        <v>2.4983344437041972E-4</v>
      </c>
      <c r="CA134" s="128">
        <f t="shared" ref="CA134" si="957">S134/S157</f>
        <v>0</v>
      </c>
      <c r="CB134" s="125">
        <f t="shared" ref="CB134" si="958">T134/T157</f>
        <v>5.4704595185995622E-4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2.1612713678821568E-3</v>
      </c>
      <c r="CK134" s="132">
        <f t="shared" ref="CK134" si="967">AC134/AC157</f>
        <v>8.1168831168831169E-5</v>
      </c>
    </row>
    <row r="135" spans="1:89" ht="14.1" thickBot="1">
      <c r="A135" s="142" t="s">
        <v>23</v>
      </c>
      <c r="B135" s="195">
        <v>680</v>
      </c>
      <c r="C135" s="196">
        <v>0</v>
      </c>
      <c r="D135" s="197">
        <v>230</v>
      </c>
      <c r="E135" s="198">
        <v>37</v>
      </c>
      <c r="F135" s="195">
        <v>110</v>
      </c>
      <c r="G135" s="199">
        <v>14</v>
      </c>
      <c r="H135" s="197">
        <v>544</v>
      </c>
      <c r="I135" s="198">
        <v>115</v>
      </c>
      <c r="J135" s="195">
        <v>29</v>
      </c>
      <c r="K135" s="199">
        <v>20</v>
      </c>
      <c r="L135" s="197">
        <v>23</v>
      </c>
      <c r="M135" s="195">
        <v>115</v>
      </c>
      <c r="N135" s="200">
        <v>185</v>
      </c>
      <c r="O135" s="201">
        <v>175</v>
      </c>
      <c r="P135" s="195">
        <v>98</v>
      </c>
      <c r="Q135" s="199">
        <v>117</v>
      </c>
      <c r="R135" s="197">
        <v>200</v>
      </c>
      <c r="S135" s="198">
        <v>120</v>
      </c>
      <c r="T135" s="195">
        <v>44</v>
      </c>
      <c r="U135" s="199">
        <v>79</v>
      </c>
      <c r="V135" s="197">
        <v>97</v>
      </c>
      <c r="W135" s="198">
        <v>182</v>
      </c>
      <c r="X135" s="195">
        <v>158</v>
      </c>
      <c r="Y135" s="199">
        <v>128</v>
      </c>
      <c r="Z135" s="197">
        <v>504</v>
      </c>
      <c r="AA135" s="195">
        <v>341</v>
      </c>
      <c r="AB135" s="168">
        <f t="shared" si="939"/>
        <v>2902</v>
      </c>
      <c r="AC135" s="169">
        <f t="shared" si="940"/>
        <v>1443</v>
      </c>
      <c r="AE135" s="252" t="str">
        <f>$AE$11</f>
        <v>09:00 - 09:59</v>
      </c>
      <c r="AF135" s="253">
        <f>SUMIF($A$9:$A$32,$AE135,B$133:B$156)</f>
        <v>1916</v>
      </c>
      <c r="AG135" s="272">
        <f t="shared" si="910"/>
        <v>840</v>
      </c>
      <c r="AH135" s="273">
        <f t="shared" si="910"/>
        <v>706</v>
      </c>
      <c r="AI135" s="274">
        <f t="shared" si="910"/>
        <v>408</v>
      </c>
      <c r="AJ135" s="275">
        <f t="shared" si="910"/>
        <v>323</v>
      </c>
      <c r="AK135" s="276">
        <f t="shared" si="910"/>
        <v>187</v>
      </c>
      <c r="AL135" s="273">
        <f t="shared" si="910"/>
        <v>1197</v>
      </c>
      <c r="AM135" s="274">
        <f t="shared" si="910"/>
        <v>1102</v>
      </c>
      <c r="AN135" s="275">
        <f t="shared" si="910"/>
        <v>129</v>
      </c>
      <c r="AO135" s="276">
        <f t="shared" si="910"/>
        <v>257</v>
      </c>
      <c r="AP135" s="273">
        <f t="shared" si="910"/>
        <v>99</v>
      </c>
      <c r="AQ135" s="275">
        <f t="shared" si="910"/>
        <v>695</v>
      </c>
      <c r="AR135" s="277">
        <f t="shared" si="910"/>
        <v>722</v>
      </c>
      <c r="AS135" s="278">
        <f t="shared" si="910"/>
        <v>1504</v>
      </c>
      <c r="AT135" s="275">
        <f t="shared" si="910"/>
        <v>469</v>
      </c>
      <c r="AU135" s="276">
        <f t="shared" si="910"/>
        <v>388</v>
      </c>
      <c r="AV135" s="273">
        <f t="shared" si="910"/>
        <v>947</v>
      </c>
      <c r="AW135" s="274">
        <f t="shared" si="911"/>
        <v>672</v>
      </c>
      <c r="AX135" s="275">
        <f t="shared" si="911"/>
        <v>69</v>
      </c>
      <c r="AY135" s="276">
        <f t="shared" si="911"/>
        <v>124</v>
      </c>
      <c r="AZ135" s="273">
        <f t="shared" si="911"/>
        <v>274</v>
      </c>
      <c r="BA135" s="274">
        <f t="shared" si="911"/>
        <v>1152</v>
      </c>
      <c r="BB135" s="275">
        <f t="shared" si="911"/>
        <v>447</v>
      </c>
      <c r="BC135" s="276">
        <f t="shared" si="911"/>
        <v>348</v>
      </c>
      <c r="BD135" s="273">
        <f t="shared" si="911"/>
        <v>1967</v>
      </c>
      <c r="BE135" s="275">
        <f t="shared" si="911"/>
        <v>1487</v>
      </c>
      <c r="BF135" s="271">
        <f>SUM(AF135,AH135,AJ135,AL135,AN135,AP135,AR135,AT135,AV135,AX135,AZ135,BB135,BD135)</f>
        <v>9265</v>
      </c>
      <c r="BG135" s="16">
        <f>SUM(AG135,AI135,AK135,AM135,AO135,AQ135,AS135,AU135,AW135,AY135,BA135,BC135,BE135)</f>
        <v>9164</v>
      </c>
      <c r="BH135" s="285"/>
      <c r="BI135" s="142" t="s">
        <v>23</v>
      </c>
      <c r="BJ135" s="125">
        <f>B135/B157</f>
        <v>2.519825094493441E-2</v>
      </c>
      <c r="BK135" s="126">
        <f t="shared" ref="BK135" si="968">C135/C157</f>
        <v>0</v>
      </c>
      <c r="BL135" s="127">
        <f t="shared" ref="BL135" si="969">D135/D157</f>
        <v>2.7081125632874133E-2</v>
      </c>
      <c r="BM135" s="128">
        <f t="shared" ref="BM135" si="970">E135/E157</f>
        <v>5.1589514779698826E-3</v>
      </c>
      <c r="BN135" s="125">
        <f t="shared" ref="BN135" si="971">F135/F157</f>
        <v>2.4548091943762552E-2</v>
      </c>
      <c r="BO135" s="126">
        <f t="shared" ref="BO135" si="972">G135/G157</f>
        <v>5.0632911392405064E-3</v>
      </c>
      <c r="BP135" s="127">
        <f t="shared" ref="BP135" si="973">H135/H157</f>
        <v>2.5327063643558825E-2</v>
      </c>
      <c r="BQ135" s="128">
        <f t="shared" ref="BQ135" si="974">I135/I157</f>
        <v>4.9237883199177938E-3</v>
      </c>
      <c r="BR135" s="125">
        <f t="shared" ref="BR135" si="975">J135/J157</f>
        <v>1.5873015873015872E-2</v>
      </c>
      <c r="BS135" s="126">
        <f t="shared" ref="BS135" si="976">K135/K157</f>
        <v>8.2576383154417832E-3</v>
      </c>
      <c r="BT135" s="127">
        <f t="shared" ref="BT135" si="977">L135/L157</f>
        <v>6.7607289829512054E-3</v>
      </c>
      <c r="BU135" s="125">
        <f t="shared" ref="BU135" si="978">M135/M157</f>
        <v>1.4479979853941073E-2</v>
      </c>
      <c r="BV135" s="129">
        <f t="shared" ref="BV135" si="979">N135/N157</f>
        <v>1.4064162992245706E-2</v>
      </c>
      <c r="BW135" s="130">
        <f t="shared" ref="BW135" si="980">O135/O157</f>
        <v>1.0498530205771192E-2</v>
      </c>
      <c r="BX135" s="125">
        <f t="shared" ref="BX135" si="981">P135/P157</f>
        <v>1.3180901143241426E-2</v>
      </c>
      <c r="BY135" s="126">
        <f t="shared" ref="BY135" si="982">Q135/Q157</f>
        <v>1.3882297104888468E-2</v>
      </c>
      <c r="BZ135" s="127">
        <f t="shared" ref="BZ135" si="983">R135/R157</f>
        <v>1.6655562958027982E-2</v>
      </c>
      <c r="CA135" s="128">
        <f t="shared" ref="CA135" si="984">S135/S157</f>
        <v>9.0002250056251398E-3</v>
      </c>
      <c r="CB135" s="125">
        <f t="shared" ref="CB135" si="985">T135/T157</f>
        <v>2.4070021881838075E-2</v>
      </c>
      <c r="CC135" s="126">
        <f t="shared" ref="CC135" si="986">U135/U157</f>
        <v>3.4169550173010384E-2</v>
      </c>
      <c r="CD135" s="127">
        <f t="shared" ref="CD135" si="987">V135/V157</f>
        <v>9.4477452030778224E-3</v>
      </c>
      <c r="CE135" s="128">
        <f t="shared" ref="CE135" si="988">W135/W157</f>
        <v>1.3975274514320816E-2</v>
      </c>
      <c r="CF135" s="125">
        <f t="shared" ref="CF135" si="989">X135/X157</f>
        <v>2.0463670509001424E-2</v>
      </c>
      <c r="CG135" s="126">
        <f t="shared" ref="CG135" si="990">Y135/Y157</f>
        <v>2.4228657959492712E-2</v>
      </c>
      <c r="CH135" s="127">
        <f t="shared" ref="CH135" si="991">Z135/Z157</f>
        <v>1.7391304347826087E-2</v>
      </c>
      <c r="CI135" s="125">
        <f t="shared" ref="CI135" si="992">AA135/AA157</f>
        <v>1.2308691885648282E-2</v>
      </c>
      <c r="CJ135" s="131">
        <f t="shared" ref="CJ135" si="993">AB135/AB157</f>
        <v>1.9600029717481308E-2</v>
      </c>
      <c r="CK135" s="132">
        <f t="shared" ref="CK135" si="994">AC135/AC157</f>
        <v>9.7605519480519487E-3</v>
      </c>
    </row>
    <row r="136" spans="1:89" ht="15" thickTop="1" thickBot="1">
      <c r="A136" s="133" t="s">
        <v>25</v>
      </c>
      <c r="B136" s="188">
        <v>864</v>
      </c>
      <c r="C136" s="189">
        <v>298</v>
      </c>
      <c r="D136" s="190">
        <v>362</v>
      </c>
      <c r="E136" s="191">
        <v>172</v>
      </c>
      <c r="F136" s="188">
        <v>187</v>
      </c>
      <c r="G136" s="192">
        <v>57</v>
      </c>
      <c r="H136" s="190">
        <v>654</v>
      </c>
      <c r="I136" s="191">
        <v>630</v>
      </c>
      <c r="J136" s="188">
        <v>55</v>
      </c>
      <c r="K136" s="192">
        <v>67</v>
      </c>
      <c r="L136" s="190">
        <v>86</v>
      </c>
      <c r="M136" s="188">
        <v>241</v>
      </c>
      <c r="N136" s="193">
        <v>374</v>
      </c>
      <c r="O136" s="194">
        <v>430</v>
      </c>
      <c r="P136" s="188">
        <v>229</v>
      </c>
      <c r="Q136" s="192">
        <v>235</v>
      </c>
      <c r="R136" s="190">
        <v>483</v>
      </c>
      <c r="S136" s="191">
        <v>263</v>
      </c>
      <c r="T136" s="188">
        <v>80</v>
      </c>
      <c r="U136" s="192">
        <v>99</v>
      </c>
      <c r="V136" s="190">
        <v>178</v>
      </c>
      <c r="W136" s="191">
        <v>324</v>
      </c>
      <c r="X136" s="188">
        <v>397</v>
      </c>
      <c r="Y136" s="192">
        <v>213</v>
      </c>
      <c r="Z136" s="190">
        <v>1010</v>
      </c>
      <c r="AA136" s="188">
        <v>833</v>
      </c>
      <c r="AB136" s="168">
        <f>B136+D136+F136+H136+J136+L136+N136+P136+R136+T136+V136+X136+Z136</f>
        <v>4959</v>
      </c>
      <c r="AC136" s="169">
        <f t="shared" si="940"/>
        <v>3862</v>
      </c>
      <c r="AE136" s="288" t="s">
        <v>26</v>
      </c>
      <c r="AF136" s="12">
        <f t="shared" ref="AF136:BG136" si="995">SUM(AF133:AF135)</f>
        <v>5000</v>
      </c>
      <c r="AG136" s="1">
        <f t="shared" si="995"/>
        <v>1876</v>
      </c>
      <c r="AH136" s="12">
        <f t="shared" si="995"/>
        <v>1616</v>
      </c>
      <c r="AI136" s="1">
        <f t="shared" si="995"/>
        <v>1098</v>
      </c>
      <c r="AJ136" s="12">
        <f t="shared" si="995"/>
        <v>734</v>
      </c>
      <c r="AK136" s="1">
        <f t="shared" si="995"/>
        <v>438</v>
      </c>
      <c r="AL136" s="12">
        <f t="shared" si="995"/>
        <v>2986</v>
      </c>
      <c r="AM136" s="1">
        <f t="shared" si="995"/>
        <v>3006</v>
      </c>
      <c r="AN136" s="12">
        <f t="shared" si="995"/>
        <v>290</v>
      </c>
      <c r="AO136" s="1">
        <f t="shared" si="995"/>
        <v>489</v>
      </c>
      <c r="AP136" s="12">
        <f t="shared" si="995"/>
        <v>294</v>
      </c>
      <c r="AQ136" s="1">
        <f t="shared" si="995"/>
        <v>1559</v>
      </c>
      <c r="AR136" s="12">
        <f t="shared" si="995"/>
        <v>1828</v>
      </c>
      <c r="AS136" s="1">
        <f t="shared" si="995"/>
        <v>2979</v>
      </c>
      <c r="AT136" s="12">
        <f t="shared" si="995"/>
        <v>1190</v>
      </c>
      <c r="AU136" s="1">
        <f t="shared" si="995"/>
        <v>980</v>
      </c>
      <c r="AV136" s="12">
        <f t="shared" si="995"/>
        <v>2253</v>
      </c>
      <c r="AW136" s="1">
        <f t="shared" si="995"/>
        <v>1737</v>
      </c>
      <c r="AX136" s="12">
        <f t="shared" si="995"/>
        <v>280</v>
      </c>
      <c r="AY136" s="1">
        <f t="shared" si="995"/>
        <v>373</v>
      </c>
      <c r="AZ136" s="12">
        <f t="shared" si="995"/>
        <v>872</v>
      </c>
      <c r="BA136" s="1">
        <f t="shared" si="995"/>
        <v>2354</v>
      </c>
      <c r="BB136" s="12">
        <f t="shared" si="995"/>
        <v>1301</v>
      </c>
      <c r="BC136" s="1">
        <f t="shared" si="995"/>
        <v>900</v>
      </c>
      <c r="BD136" s="12">
        <f t="shared" si="995"/>
        <v>4820</v>
      </c>
      <c r="BE136" s="1">
        <f t="shared" si="995"/>
        <v>3913</v>
      </c>
      <c r="BF136" s="51">
        <f t="shared" si="995"/>
        <v>23464</v>
      </c>
      <c r="BG136" s="47">
        <f t="shared" si="995"/>
        <v>21702</v>
      </c>
      <c r="BH136" s="284"/>
      <c r="BI136" s="133" t="s">
        <v>25</v>
      </c>
      <c r="BJ136" s="125">
        <f>B136/B157</f>
        <v>3.2016601200622545E-2</v>
      </c>
      <c r="BK136" s="126">
        <f t="shared" ref="BK136" si="996">C136/C157</f>
        <v>1.709597842923527E-2</v>
      </c>
      <c r="BL136" s="127">
        <f t="shared" ref="BL136" si="997">D136/D157</f>
        <v>4.2623336865654067E-2</v>
      </c>
      <c r="BM136" s="128">
        <f t="shared" ref="BM136" si="998">E136/E157</f>
        <v>2.3982152816508645E-2</v>
      </c>
      <c r="BN136" s="125">
        <f t="shared" ref="BN136" si="999">F136/F157</f>
        <v>4.1731756304396343E-2</v>
      </c>
      <c r="BO136" s="126">
        <f t="shared" ref="BO136" si="1000">G136/G157</f>
        <v>2.0614828209764919E-2</v>
      </c>
      <c r="BP136" s="127">
        <f t="shared" ref="BP136" si="1001">H136/H157</f>
        <v>3.0448344895013735E-2</v>
      </c>
      <c r="BQ136" s="128">
        <f t="shared" ref="BQ136" si="1002">I136/I157</f>
        <v>2.6973796883027916E-2</v>
      </c>
      <c r="BR136" s="125">
        <f t="shared" ref="BR136" si="1003">J136/J157</f>
        <v>3.0103995621237001E-2</v>
      </c>
      <c r="BS136" s="126">
        <f t="shared" ref="BS136" si="1004">K136/K157</f>
        <v>2.7663088356729974E-2</v>
      </c>
      <c r="BT136" s="127">
        <f t="shared" ref="BT136" si="1005">L136/L157</f>
        <v>2.5279247501469725E-2</v>
      </c>
      <c r="BU136" s="125">
        <f t="shared" ref="BU136" si="1006">M136/M157</f>
        <v>3.0345001259128684E-2</v>
      </c>
      <c r="BV136" s="129">
        <f t="shared" ref="BV136" si="1007">N136/N157</f>
        <v>2.8432415995134561E-2</v>
      </c>
      <c r="BW136" s="130">
        <f t="shared" ref="BW136" si="1008">O136/O157</f>
        <v>2.5796388505609214E-2</v>
      </c>
      <c r="BX136" s="125">
        <f t="shared" ref="BX136" si="1009">P136/P157</f>
        <v>3.0800268997982515E-2</v>
      </c>
      <c r="BY136" s="126">
        <f t="shared" ref="BY136" si="1010">Q136/Q157</f>
        <v>2.7883246321784527E-2</v>
      </c>
      <c r="BZ136" s="127">
        <f t="shared" ref="BZ136" si="1011">R136/R157</f>
        <v>4.0223184543637575E-2</v>
      </c>
      <c r="CA136" s="128">
        <f t="shared" ref="CA136" si="1012">S136/S157</f>
        <v>1.9725493137328434E-2</v>
      </c>
      <c r="CB136" s="125">
        <f t="shared" ref="CB136" si="1013">T136/T157</f>
        <v>4.3763676148796497E-2</v>
      </c>
      <c r="CC136" s="126">
        <f t="shared" ref="CC136" si="1014">U136/U157</f>
        <v>4.2820069204152246E-2</v>
      </c>
      <c r="CD136" s="127">
        <f t="shared" ref="CD136" si="1015">V136/V157</f>
        <v>1.7337099444823222E-2</v>
      </c>
      <c r="CE136" s="128">
        <f t="shared" ref="CE136" si="1016">W136/W157</f>
        <v>2.4879060124395301E-2</v>
      </c>
      <c r="CF136" s="125">
        <f t="shared" ref="CF136" si="1017">X136/X157</f>
        <v>5.141821007641497E-2</v>
      </c>
      <c r="CG136" s="126">
        <f t="shared" ref="CG136" si="1018">Y136/Y157</f>
        <v>4.0318001135718338E-2</v>
      </c>
      <c r="CH136" s="127">
        <f t="shared" ref="CH136" si="1019">Z136/Z157</f>
        <v>3.4851621808143544E-2</v>
      </c>
      <c r="CI136" s="125">
        <f t="shared" ref="CI136" si="1020">AA136/AA157</f>
        <v>3.006786023678891E-2</v>
      </c>
      <c r="CJ136" s="131">
        <f t="shared" ref="CJ136" si="1021">AB136/AB157</f>
        <v>3.3492952229148797E-2</v>
      </c>
      <c r="CK136" s="132">
        <f t="shared" ref="CK136" si="1022">AC136/AC157</f>
        <v>2.6122835497835499E-2</v>
      </c>
    </row>
    <row r="137" spans="1:89" ht="14.1" thickTop="1">
      <c r="A137" s="142" t="s">
        <v>20</v>
      </c>
      <c r="B137" s="195">
        <v>1165</v>
      </c>
      <c r="C137" s="196">
        <v>483</v>
      </c>
      <c r="D137" s="197">
        <v>382</v>
      </c>
      <c r="E137" s="198">
        <v>289</v>
      </c>
      <c r="F137" s="195">
        <v>176</v>
      </c>
      <c r="G137" s="199">
        <v>111</v>
      </c>
      <c r="H137" s="197">
        <v>758</v>
      </c>
      <c r="I137" s="198">
        <v>941</v>
      </c>
      <c r="J137" s="195">
        <v>69</v>
      </c>
      <c r="K137" s="199">
        <v>100</v>
      </c>
      <c r="L137" s="197">
        <v>104</v>
      </c>
      <c r="M137" s="195">
        <v>332</v>
      </c>
      <c r="N137" s="200">
        <v>522</v>
      </c>
      <c r="O137" s="201">
        <v>662</v>
      </c>
      <c r="P137" s="195">
        <v>350</v>
      </c>
      <c r="Q137" s="199">
        <v>289</v>
      </c>
      <c r="R137" s="197">
        <v>568</v>
      </c>
      <c r="S137" s="198">
        <v>530</v>
      </c>
      <c r="T137" s="195">
        <v>115</v>
      </c>
      <c r="U137" s="199">
        <v>133</v>
      </c>
      <c r="V137" s="197">
        <v>323</v>
      </c>
      <c r="W137" s="198">
        <v>513</v>
      </c>
      <c r="X137" s="195">
        <v>387</v>
      </c>
      <c r="Y137" s="199">
        <v>279</v>
      </c>
      <c r="Z137" s="197">
        <v>1191</v>
      </c>
      <c r="AA137" s="195">
        <v>1036</v>
      </c>
      <c r="AB137" s="168">
        <f t="shared" ref="AB137:AB153" si="1023">B137+D137+F137+H137+J137+L137+N137+P137+R137+T137+V137+X137+Z137</f>
        <v>6110</v>
      </c>
      <c r="AC137" s="169">
        <f t="shared" si="940"/>
        <v>5698</v>
      </c>
      <c r="BI137" s="142" t="s">
        <v>20</v>
      </c>
      <c r="BJ137" s="125">
        <f>B137/B157</f>
        <v>4.3170532868894981E-2</v>
      </c>
      <c r="BK137" s="126">
        <f t="shared" ref="BK137" si="1024">C137/C157</f>
        <v>2.7709253628592737E-2</v>
      </c>
      <c r="BL137" s="127">
        <f t="shared" ref="BL137" si="1025">D137/D157</f>
        <v>4.4978217355469211E-2</v>
      </c>
      <c r="BM137" s="128">
        <f t="shared" ref="BM137" si="1026">E137/E157</f>
        <v>4.0295593976575575E-2</v>
      </c>
      <c r="BN137" s="125">
        <f t="shared" ref="BN137" si="1027">F137/F157</f>
        <v>3.9276947110020083E-2</v>
      </c>
      <c r="BO137" s="126">
        <f t="shared" ref="BO137" si="1028">G137/G157</f>
        <v>4.0144665461121158E-2</v>
      </c>
      <c r="BP137" s="127">
        <f t="shared" ref="BP137" si="1029">H137/H157</f>
        <v>3.5290283532752924E-2</v>
      </c>
      <c r="BQ137" s="128">
        <f t="shared" ref="BQ137" si="1030">I137/I157</f>
        <v>4.0289433122109954E-2</v>
      </c>
      <c r="BR137" s="125">
        <f t="shared" ref="BR137" si="1031">J137/J157</f>
        <v>3.7766830870279149E-2</v>
      </c>
      <c r="BS137" s="126">
        <f t="shared" ref="BS137" si="1032">K137/K157</f>
        <v>4.1288191577208921E-2</v>
      </c>
      <c r="BT137" s="127">
        <f t="shared" ref="BT137" si="1033">L137/L157</f>
        <v>3.0570252792475015E-2</v>
      </c>
      <c r="BU137" s="125">
        <f t="shared" ref="BU137" si="1034">M137/M157</f>
        <v>4.18030722739864E-2</v>
      </c>
      <c r="BV137" s="129">
        <f t="shared" ref="BV137" si="1035">N137/N157</f>
        <v>3.9683746388931122E-2</v>
      </c>
      <c r="BW137" s="130">
        <f t="shared" ref="BW137" si="1036">O137/O157</f>
        <v>3.9714439978403022E-2</v>
      </c>
      <c r="BX137" s="125">
        <f t="shared" ref="BX137" si="1037">P137/P157</f>
        <v>4.707464694014795E-2</v>
      </c>
      <c r="BY137" s="126">
        <f t="shared" ref="BY137" si="1038">Q137/Q157</f>
        <v>3.4290460370194592E-2</v>
      </c>
      <c r="BZ137" s="127">
        <f t="shared" ref="BZ137" si="1039">R137/R157</f>
        <v>4.7301798800799467E-2</v>
      </c>
      <c r="CA137" s="128">
        <f t="shared" ref="CA137" si="1040">S137/S157</f>
        <v>3.9750993774844375E-2</v>
      </c>
      <c r="CB137" s="125">
        <f t="shared" ref="CB137" si="1041">T137/T157</f>
        <v>6.2910284463894961E-2</v>
      </c>
      <c r="CC137" s="126">
        <f t="shared" ref="CC137" si="1042">U137/U157</f>
        <v>5.7525951557093426E-2</v>
      </c>
      <c r="CD137" s="127">
        <f t="shared" ref="CD137" si="1043">V137/V157</f>
        <v>3.1460017531898317E-2</v>
      </c>
      <c r="CE137" s="128">
        <f t="shared" ref="CE137" si="1044">W137/W157</f>
        <v>3.9391845196959228E-2</v>
      </c>
      <c r="CF137" s="125">
        <f t="shared" ref="CF137" si="1045">X137/X157</f>
        <v>5.0123041056857921E-2</v>
      </c>
      <c r="CG137" s="126">
        <f t="shared" ref="CG137" si="1046">Y137/Y157</f>
        <v>5.2810902896081771E-2</v>
      </c>
      <c r="CH137" s="127">
        <f t="shared" ref="CH137" si="1047">Z137/Z157</f>
        <v>4.1097308488612837E-2</v>
      </c>
      <c r="CI137" s="125">
        <f t="shared" ref="CI137" si="1048">AA137/AA157</f>
        <v>3.739532197516604E-2</v>
      </c>
      <c r="CJ137" s="131">
        <f t="shared" ref="CJ137" si="1049">AB137/AB157</f>
        <v>4.1266775180499926E-2</v>
      </c>
      <c r="CK137" s="132">
        <f t="shared" ref="CK137" si="1050">AC137/AC157</f>
        <v>3.8541666666666669E-2</v>
      </c>
    </row>
    <row r="138" spans="1:89" ht="14.1" thickBot="1">
      <c r="A138" s="133" t="s">
        <v>22</v>
      </c>
      <c r="B138" s="188">
        <v>1919</v>
      </c>
      <c r="C138" s="189">
        <v>553</v>
      </c>
      <c r="D138" s="190">
        <v>528</v>
      </c>
      <c r="E138" s="191">
        <v>401</v>
      </c>
      <c r="F138" s="188">
        <v>235</v>
      </c>
      <c r="G138" s="192">
        <v>140</v>
      </c>
      <c r="H138" s="190">
        <v>1031</v>
      </c>
      <c r="I138" s="191">
        <v>963</v>
      </c>
      <c r="J138" s="188">
        <v>92</v>
      </c>
      <c r="K138" s="192">
        <v>132</v>
      </c>
      <c r="L138" s="190">
        <v>91</v>
      </c>
      <c r="M138" s="188">
        <v>532</v>
      </c>
      <c r="N138" s="193">
        <v>584</v>
      </c>
      <c r="O138" s="194">
        <v>813</v>
      </c>
      <c r="P138" s="188">
        <v>371</v>
      </c>
      <c r="Q138" s="192">
        <v>303</v>
      </c>
      <c r="R138" s="190">
        <v>738</v>
      </c>
      <c r="S138" s="191">
        <v>535</v>
      </c>
      <c r="T138" s="188">
        <v>96</v>
      </c>
      <c r="U138" s="192">
        <v>116</v>
      </c>
      <c r="V138" s="190">
        <v>275</v>
      </c>
      <c r="W138" s="191">
        <v>689</v>
      </c>
      <c r="X138" s="188">
        <v>467</v>
      </c>
      <c r="Y138" s="192">
        <v>273</v>
      </c>
      <c r="Z138" s="190">
        <v>1662</v>
      </c>
      <c r="AA138" s="188">
        <v>1390</v>
      </c>
      <c r="AB138" s="168">
        <f t="shared" si="1023"/>
        <v>8089</v>
      </c>
      <c r="AC138" s="169">
        <f t="shared" si="940"/>
        <v>6840</v>
      </c>
      <c r="AE138" t="s">
        <v>27</v>
      </c>
      <c r="BI138" s="133" t="s">
        <v>22</v>
      </c>
      <c r="BJ138" s="125">
        <f>B138/B157</f>
        <v>7.1110946416660492E-2</v>
      </c>
      <c r="BK138" s="126">
        <f t="shared" ref="BK138" si="1051">C138/C157</f>
        <v>3.1725087487809077E-2</v>
      </c>
      <c r="BL138" s="127">
        <f t="shared" ref="BL138" si="1052">D138/D157</f>
        <v>6.2168844931119745E-2</v>
      </c>
      <c r="BM138" s="128">
        <f t="shared" ref="BM138" si="1053">E138/E157</f>
        <v>5.5911879531511437E-2</v>
      </c>
      <c r="BN138" s="125">
        <f t="shared" ref="BN138" si="1054">F138/F157</f>
        <v>5.2443650970765456E-2</v>
      </c>
      <c r="BO138" s="126">
        <f t="shared" ref="BO138" si="1055">G138/G157</f>
        <v>5.0632911392405063E-2</v>
      </c>
      <c r="BP138" s="127">
        <f t="shared" ref="BP138" si="1056">H138/H157</f>
        <v>4.8000372456818291E-2</v>
      </c>
      <c r="BQ138" s="128">
        <f t="shared" ref="BQ138" si="1057">I138/I157</f>
        <v>4.1231375235485528E-2</v>
      </c>
      <c r="BR138" s="125">
        <f t="shared" ref="BR138" si="1058">J138/J157</f>
        <v>5.0355774493705527E-2</v>
      </c>
      <c r="BS138" s="126">
        <f t="shared" ref="BS138" si="1059">K138/K157</f>
        <v>5.4500412881915775E-2</v>
      </c>
      <c r="BT138" s="127">
        <f t="shared" ref="BT138" si="1060">L138/L157</f>
        <v>2.6748971193415638E-2</v>
      </c>
      <c r="BU138" s="125">
        <f t="shared" ref="BU138" si="1061">M138/M157</f>
        <v>6.6985645933014357E-2</v>
      </c>
      <c r="BV138" s="129">
        <f t="shared" ref="BV138" si="1062">N138/N157</f>
        <v>4.4397141553899955E-2</v>
      </c>
      <c r="BW138" s="130">
        <f t="shared" ref="BW138" si="1063">O138/O157</f>
        <v>4.8773171755954164E-2</v>
      </c>
      <c r="BX138" s="125">
        <f t="shared" ref="BX138" si="1064">P138/P157</f>
        <v>4.9899125756556827E-2</v>
      </c>
      <c r="BY138" s="126">
        <f t="shared" ref="BY138" si="1065">Q138/Q157</f>
        <v>3.5951589938300901E-2</v>
      </c>
      <c r="BZ138" s="127">
        <f t="shared" ref="BZ138" si="1066">R138/R157</f>
        <v>6.1459027315123253E-2</v>
      </c>
      <c r="CA138" s="128">
        <f t="shared" ref="CA138" si="1067">S138/S157</f>
        <v>4.0126003150078755E-2</v>
      </c>
      <c r="CB138" s="125">
        <f t="shared" ref="CB138" si="1068">T138/T157</f>
        <v>5.2516411378555797E-2</v>
      </c>
      <c r="CC138" s="126">
        <f t="shared" ref="CC138" si="1069">U138/U157</f>
        <v>5.0173010380622836E-2</v>
      </c>
      <c r="CD138" s="127">
        <f t="shared" ref="CD138" si="1070">V138/V157</f>
        <v>2.678484464790104E-2</v>
      </c>
      <c r="CE138" s="128">
        <f t="shared" ref="CE138" si="1071">W138/W157</f>
        <v>5.2906396375643094E-2</v>
      </c>
      <c r="CF138" s="125">
        <f t="shared" ref="CF138" si="1072">X138/X157</f>
        <v>6.0484393213314336E-2</v>
      </c>
      <c r="CG138" s="126">
        <f t="shared" ref="CG138" si="1073">Y138/Y157</f>
        <v>5.1675184554230549E-2</v>
      </c>
      <c r="CH138" s="127">
        <f t="shared" ref="CH138" si="1074">Z138/Z157</f>
        <v>5.7349896480331265E-2</v>
      </c>
      <c r="CI138" s="125">
        <f t="shared" ref="CI138" si="1075">AA138/AA157</f>
        <v>5.017326017903552E-2</v>
      </c>
      <c r="CJ138" s="131">
        <f t="shared" ref="CJ138" si="1076">AB138/AB157</f>
        <v>5.4632887796246143E-2</v>
      </c>
      <c r="CK138" s="132">
        <f t="shared" ref="CK138" si="1077">AC138/AC157</f>
        <v>4.6266233766233768E-2</v>
      </c>
    </row>
    <row r="139" spans="1:89" ht="15" thickTop="1" thickBot="1">
      <c r="A139" s="142" t="s">
        <v>24</v>
      </c>
      <c r="B139" s="195">
        <v>1916</v>
      </c>
      <c r="C139" s="196">
        <v>840</v>
      </c>
      <c r="D139" s="197">
        <v>706</v>
      </c>
      <c r="E139" s="198">
        <v>408</v>
      </c>
      <c r="F139" s="195">
        <v>323</v>
      </c>
      <c r="G139" s="199">
        <v>187</v>
      </c>
      <c r="H139" s="197">
        <v>1197</v>
      </c>
      <c r="I139" s="198">
        <v>1102</v>
      </c>
      <c r="J139" s="195">
        <v>129</v>
      </c>
      <c r="K139" s="199">
        <v>257</v>
      </c>
      <c r="L139" s="197">
        <v>99</v>
      </c>
      <c r="M139" s="195">
        <v>695</v>
      </c>
      <c r="N139" s="200">
        <v>722</v>
      </c>
      <c r="O139" s="201">
        <v>1504</v>
      </c>
      <c r="P139" s="195">
        <v>469</v>
      </c>
      <c r="Q139" s="199">
        <v>388</v>
      </c>
      <c r="R139" s="197">
        <v>947</v>
      </c>
      <c r="S139" s="198">
        <v>672</v>
      </c>
      <c r="T139" s="195">
        <v>69</v>
      </c>
      <c r="U139" s="199">
        <v>124</v>
      </c>
      <c r="V139" s="197">
        <v>274</v>
      </c>
      <c r="W139" s="198">
        <v>1152</v>
      </c>
      <c r="X139" s="195">
        <v>447</v>
      </c>
      <c r="Y139" s="199">
        <v>348</v>
      </c>
      <c r="Z139" s="197">
        <v>1967</v>
      </c>
      <c r="AA139" s="195">
        <v>1487</v>
      </c>
      <c r="AB139" s="168">
        <f t="shared" si="1023"/>
        <v>9265</v>
      </c>
      <c r="AC139" s="169">
        <f t="shared" si="940"/>
        <v>9164</v>
      </c>
      <c r="AE139" s="309" t="s">
        <v>2</v>
      </c>
      <c r="AF139" s="303" t="s">
        <v>3</v>
      </c>
      <c r="AG139" s="304"/>
      <c r="AH139" s="303" t="s">
        <v>4</v>
      </c>
      <c r="AI139" s="304"/>
      <c r="AJ139" s="303" t="s">
        <v>5</v>
      </c>
      <c r="AK139" s="304"/>
      <c r="AL139" s="303" t="s">
        <v>6</v>
      </c>
      <c r="AM139" s="304"/>
      <c r="AN139" s="303" t="s">
        <v>7</v>
      </c>
      <c r="AO139" s="304"/>
      <c r="AP139" s="303" t="s">
        <v>8</v>
      </c>
      <c r="AQ139" s="304"/>
      <c r="AR139" s="303" t="s">
        <v>9</v>
      </c>
      <c r="AS139" s="304"/>
      <c r="AT139" s="303" t="s">
        <v>10</v>
      </c>
      <c r="AU139" s="304"/>
      <c r="AV139" s="303" t="s">
        <v>11</v>
      </c>
      <c r="AW139" s="304"/>
      <c r="AX139" s="303" t="s">
        <v>12</v>
      </c>
      <c r="AY139" s="304"/>
      <c r="AZ139" s="303" t="s">
        <v>13</v>
      </c>
      <c r="BA139" s="304"/>
      <c r="BB139" s="303" t="s">
        <v>14</v>
      </c>
      <c r="BC139" s="304"/>
      <c r="BD139" s="305" t="s">
        <v>15</v>
      </c>
      <c r="BE139" s="306"/>
      <c r="BF139" s="307" t="s">
        <v>16</v>
      </c>
      <c r="BG139" s="308"/>
      <c r="BH139" s="286"/>
      <c r="BI139" s="142" t="s">
        <v>24</v>
      </c>
      <c r="BJ139" s="125">
        <f>B139/B157</f>
        <v>7.0999777662491659E-2</v>
      </c>
      <c r="BK139" s="126">
        <f t="shared" ref="BK139" si="1078">C139/C157</f>
        <v>4.8190006310596063E-2</v>
      </c>
      <c r="BL139" s="127">
        <f t="shared" ref="BL139" si="1079">D139/D157</f>
        <v>8.3127281290474503E-2</v>
      </c>
      <c r="BM139" s="128">
        <f t="shared" ref="BM139" si="1080">E139/E157</f>
        <v>5.6887897378694922E-2</v>
      </c>
      <c r="BN139" s="125">
        <f t="shared" ref="BN139" si="1081">F139/F157</f>
        <v>7.208212452577549E-2</v>
      </c>
      <c r="BO139" s="126">
        <f t="shared" ref="BO139" si="1082">G139/G157</f>
        <v>6.7631103074141052E-2</v>
      </c>
      <c r="BP139" s="127">
        <f t="shared" ref="BP139" si="1083">H139/H157</f>
        <v>5.5728851436286607E-2</v>
      </c>
      <c r="BQ139" s="128">
        <f t="shared" ref="BQ139" si="1084">I139/I157</f>
        <v>4.7182736769994862E-2</v>
      </c>
      <c r="BR139" s="125">
        <f t="shared" ref="BR139" si="1085">J139/J157</f>
        <v>7.0607553366174053E-2</v>
      </c>
      <c r="BS139" s="126">
        <f t="shared" ref="BS139" si="1086">K139/K157</f>
        <v>0.10611065235342693</v>
      </c>
      <c r="BT139" s="127">
        <f t="shared" ref="BT139" si="1087">L139/L157</f>
        <v>2.9100529100529099E-2</v>
      </c>
      <c r="BU139" s="125">
        <f t="shared" ref="BU139" si="1088">M139/M157</f>
        <v>8.7509443465122141E-2</v>
      </c>
      <c r="BV139" s="129">
        <f t="shared" ref="BV139" si="1089">N139/N157</f>
        <v>5.4888246921088645E-2</v>
      </c>
      <c r="BW139" s="130">
        <f t="shared" ref="BW139" si="1090">O139/O157</f>
        <v>9.0227368168456418E-2</v>
      </c>
      <c r="BX139" s="125">
        <f t="shared" ref="BX139" si="1091">P139/P157</f>
        <v>6.3080026899798247E-2</v>
      </c>
      <c r="BY139" s="126">
        <f t="shared" ref="BY139" si="1092">Q139/Q157</f>
        <v>4.6037019458946372E-2</v>
      </c>
      <c r="BZ139" s="127">
        <f t="shared" ref="BZ139" si="1093">R139/R157</f>
        <v>7.8864090606262496E-2</v>
      </c>
      <c r="CA139" s="128">
        <f t="shared" ref="CA139" si="1094">S139/S157</f>
        <v>5.0401260031500784E-2</v>
      </c>
      <c r="CB139" s="125">
        <f t="shared" ref="CB139" si="1095">T139/T157</f>
        <v>3.7746170678336979E-2</v>
      </c>
      <c r="CC139" s="126">
        <f t="shared" ref="CC139" si="1096">U139/U157</f>
        <v>5.3633217993079588E-2</v>
      </c>
      <c r="CD139" s="127">
        <f t="shared" ref="CD139" si="1097">V139/V157</f>
        <v>2.6687445212817764E-2</v>
      </c>
      <c r="CE139" s="128">
        <f t="shared" ref="CE139" si="1098">W139/W157</f>
        <v>8.8458880442294399E-2</v>
      </c>
      <c r="CF139" s="125">
        <f t="shared" ref="CF139" si="1099">X139/X157</f>
        <v>5.789405517420023E-2</v>
      </c>
      <c r="CG139" s="126">
        <f t="shared" ref="CG139" si="1100">Y139/Y157</f>
        <v>6.5871663827370808E-2</v>
      </c>
      <c r="CH139" s="127">
        <f t="shared" ref="CH139" si="1101">Z139/Z157</f>
        <v>6.7874396135265705E-2</v>
      </c>
      <c r="CI139" s="125">
        <f t="shared" ref="CI139" si="1102">AA139/AA157</f>
        <v>5.3674559630378288E-2</v>
      </c>
      <c r="CJ139" s="131">
        <f t="shared" ref="CJ139" si="1103">AB139/AB157</f>
        <v>6.2575560073213063E-2</v>
      </c>
      <c r="CK139" s="132">
        <f t="shared" ref="CK139" si="1104">AC139/AC157</f>
        <v>6.1985930735930735E-2</v>
      </c>
    </row>
    <row r="140" spans="1:89" ht="15" thickTop="1" thickBot="1">
      <c r="A140" s="133" t="s">
        <v>28</v>
      </c>
      <c r="B140" s="188">
        <v>1969</v>
      </c>
      <c r="C140" s="189">
        <v>1016</v>
      </c>
      <c r="D140" s="190">
        <v>698</v>
      </c>
      <c r="E140" s="191">
        <v>309</v>
      </c>
      <c r="F140" s="188">
        <v>306</v>
      </c>
      <c r="G140" s="192">
        <v>181</v>
      </c>
      <c r="H140" s="190">
        <v>1233</v>
      </c>
      <c r="I140" s="191">
        <v>1358</v>
      </c>
      <c r="J140" s="188">
        <v>72</v>
      </c>
      <c r="K140" s="192">
        <v>279</v>
      </c>
      <c r="L140" s="190">
        <v>128</v>
      </c>
      <c r="M140" s="188">
        <v>679</v>
      </c>
      <c r="N140" s="193">
        <v>700</v>
      </c>
      <c r="O140" s="194">
        <v>1256</v>
      </c>
      <c r="P140" s="188">
        <v>529</v>
      </c>
      <c r="Q140" s="192">
        <v>417</v>
      </c>
      <c r="R140" s="190">
        <v>833</v>
      </c>
      <c r="S140" s="191">
        <v>718</v>
      </c>
      <c r="T140" s="188">
        <v>99</v>
      </c>
      <c r="U140" s="192">
        <v>118</v>
      </c>
      <c r="V140" s="190">
        <v>299</v>
      </c>
      <c r="W140" s="191">
        <v>1088</v>
      </c>
      <c r="X140" s="188">
        <v>457</v>
      </c>
      <c r="Y140" s="192">
        <v>301</v>
      </c>
      <c r="Z140" s="190">
        <v>1803</v>
      </c>
      <c r="AA140" s="188">
        <v>1659</v>
      </c>
      <c r="AB140" s="168">
        <f t="shared" si="1023"/>
        <v>9126</v>
      </c>
      <c r="AC140" s="169">
        <f t="shared" si="940"/>
        <v>9379</v>
      </c>
      <c r="AE140" s="310"/>
      <c r="AF140" s="242" t="s">
        <v>17</v>
      </c>
      <c r="AG140" s="243" t="s">
        <v>18</v>
      </c>
      <c r="AH140" s="244" t="s">
        <v>17</v>
      </c>
      <c r="AI140" s="245" t="s">
        <v>18</v>
      </c>
      <c r="AJ140" s="242" t="s">
        <v>17</v>
      </c>
      <c r="AK140" s="243" t="s">
        <v>18</v>
      </c>
      <c r="AL140" s="244" t="s">
        <v>17</v>
      </c>
      <c r="AM140" s="245" t="s">
        <v>18</v>
      </c>
      <c r="AN140" s="242" t="s">
        <v>17</v>
      </c>
      <c r="AO140" s="243" t="s">
        <v>18</v>
      </c>
      <c r="AP140" s="244" t="s">
        <v>17</v>
      </c>
      <c r="AQ140" s="242" t="s">
        <v>18</v>
      </c>
      <c r="AR140" s="246" t="s">
        <v>17</v>
      </c>
      <c r="AS140" s="247" t="s">
        <v>18</v>
      </c>
      <c r="AT140" s="242" t="s">
        <v>17</v>
      </c>
      <c r="AU140" s="243" t="s">
        <v>18</v>
      </c>
      <c r="AV140" s="244" t="s">
        <v>17</v>
      </c>
      <c r="AW140" s="245" t="s">
        <v>18</v>
      </c>
      <c r="AX140" s="242" t="s">
        <v>17</v>
      </c>
      <c r="AY140" s="243" t="s">
        <v>18</v>
      </c>
      <c r="AZ140" s="244" t="s">
        <v>17</v>
      </c>
      <c r="BA140" s="245" t="s">
        <v>18</v>
      </c>
      <c r="BB140" s="242" t="s">
        <v>17</v>
      </c>
      <c r="BC140" s="243" t="s">
        <v>18</v>
      </c>
      <c r="BD140" s="248" t="s">
        <v>17</v>
      </c>
      <c r="BE140" s="249" t="s">
        <v>18</v>
      </c>
      <c r="BF140" s="250" t="s">
        <v>17</v>
      </c>
      <c r="BG140" s="251" t="s">
        <v>18</v>
      </c>
      <c r="BH140" s="287"/>
      <c r="BI140" s="133" t="s">
        <v>28</v>
      </c>
      <c r="BJ140" s="125">
        <f>B140/B157</f>
        <v>7.2963758986140964E-2</v>
      </c>
      <c r="BK140" s="126">
        <f t="shared" ref="BK140" si="1105">C140/C157</f>
        <v>5.8286960013768575E-2</v>
      </c>
      <c r="BL140" s="127">
        <f t="shared" ref="BL140" si="1106">D140/D157</f>
        <v>8.2185329094548454E-2</v>
      </c>
      <c r="BM140" s="128">
        <f t="shared" ref="BM140" si="1107">E140/E157</f>
        <v>4.3084216397099834E-2</v>
      </c>
      <c r="BN140" s="125">
        <f t="shared" ref="BN140" si="1108">F140/F157</f>
        <v>6.8288328498103096E-2</v>
      </c>
      <c r="BO140" s="126">
        <f t="shared" ref="BO140" si="1109">G140/G157</f>
        <v>6.5461121157323693E-2</v>
      </c>
      <c r="BP140" s="127">
        <f t="shared" ref="BP140" si="1110">H140/H157</f>
        <v>5.7404907118580942E-2</v>
      </c>
      <c r="BQ140" s="128">
        <f t="shared" ref="BQ140" si="1111">I140/I157</f>
        <v>5.8143517725637951E-2</v>
      </c>
      <c r="BR140" s="125">
        <f t="shared" ref="BR140" si="1112">J140/J157</f>
        <v>3.9408866995073892E-2</v>
      </c>
      <c r="BS140" s="126">
        <f t="shared" ref="BS140" si="1113">K140/K157</f>
        <v>0.11519405450041288</v>
      </c>
      <c r="BT140" s="127">
        <f t="shared" ref="BT140" si="1114">L140/L157</f>
        <v>3.7624926513815403E-2</v>
      </c>
      <c r="BU140" s="125">
        <f t="shared" ref="BU140" si="1115">M140/M157</f>
        <v>8.5494837572399895E-2</v>
      </c>
      <c r="BV140" s="129">
        <f t="shared" ref="BV140" si="1116">N140/N157</f>
        <v>5.3215751862551314E-2</v>
      </c>
      <c r="BW140" s="130">
        <f t="shared" ref="BW140" si="1117">O140/O157</f>
        <v>7.5349451076849247E-2</v>
      </c>
      <c r="BX140" s="125">
        <f t="shared" ref="BX140" si="1118">P140/P157</f>
        <v>7.1149966375252185E-2</v>
      </c>
      <c r="BY140" s="126">
        <f t="shared" ref="BY140" si="1119">Q140/Q157</f>
        <v>4.9477930707166586E-2</v>
      </c>
      <c r="BZ140" s="127">
        <f t="shared" ref="BZ140" si="1120">R140/R157</f>
        <v>6.9370419720186538E-2</v>
      </c>
      <c r="CA140" s="128">
        <f t="shared" ref="CA140" si="1121">S140/S157</f>
        <v>5.3851346283657092E-2</v>
      </c>
      <c r="CB140" s="125">
        <f t="shared" ref="CB140" si="1122">T140/T157</f>
        <v>5.4157549234135668E-2</v>
      </c>
      <c r="CC140" s="126">
        <f t="shared" ref="CC140" si="1123">U140/U157</f>
        <v>5.1038062283737022E-2</v>
      </c>
      <c r="CD140" s="127">
        <f t="shared" ref="CD140" si="1124">V140/V157</f>
        <v>2.9122431089899679E-2</v>
      </c>
      <c r="CE140" s="128">
        <f t="shared" ref="CE140" si="1125">W140/W157</f>
        <v>8.3544498195500264E-2</v>
      </c>
      <c r="CF140" s="125">
        <f t="shared" ref="CF140" si="1126">X140/X157</f>
        <v>5.9189224193757287E-2</v>
      </c>
      <c r="CG140" s="126">
        <f t="shared" ref="CG140" si="1127">Y140/Y157</f>
        <v>5.697520348286958E-2</v>
      </c>
      <c r="CH140" s="127">
        <f t="shared" ref="CH140" si="1128">Z140/Z157</f>
        <v>6.2215320910973086E-2</v>
      </c>
      <c r="CI140" s="125">
        <f t="shared" ref="CI140" si="1129">AA140/AA157</f>
        <v>5.9883049379151024E-2</v>
      </c>
      <c r="CJ140" s="131">
        <f t="shared" ref="CJ140" si="1130">AB140/AB157</f>
        <v>6.1636757822789254E-2</v>
      </c>
      <c r="CK140" s="132">
        <f t="shared" ref="CK140" si="1131">AC140/AC157</f>
        <v>6.3440205627705623E-2</v>
      </c>
    </row>
    <row r="141" spans="1:89" ht="14.1" thickTop="1">
      <c r="A141" s="142" t="s">
        <v>29</v>
      </c>
      <c r="B141" s="202">
        <v>2100</v>
      </c>
      <c r="C141" s="196">
        <v>1091</v>
      </c>
      <c r="D141" s="197">
        <v>633</v>
      </c>
      <c r="E141" s="198">
        <v>342</v>
      </c>
      <c r="F141" s="195">
        <v>319</v>
      </c>
      <c r="G141" s="199">
        <v>153</v>
      </c>
      <c r="H141" s="197">
        <v>1557</v>
      </c>
      <c r="I141" s="198">
        <v>1300</v>
      </c>
      <c r="J141" s="195">
        <v>111</v>
      </c>
      <c r="K141" s="199">
        <v>198</v>
      </c>
      <c r="L141" s="197">
        <v>123</v>
      </c>
      <c r="M141" s="195">
        <v>713</v>
      </c>
      <c r="N141" s="200">
        <v>825</v>
      </c>
      <c r="O141" s="203">
        <v>1300</v>
      </c>
      <c r="P141" s="195">
        <v>523</v>
      </c>
      <c r="Q141" s="199">
        <v>361</v>
      </c>
      <c r="R141" s="197">
        <v>961</v>
      </c>
      <c r="S141" s="198">
        <v>745</v>
      </c>
      <c r="T141" s="195">
        <v>87</v>
      </c>
      <c r="U141" s="199">
        <v>131</v>
      </c>
      <c r="V141" s="197">
        <v>362</v>
      </c>
      <c r="W141" s="204">
        <v>1340</v>
      </c>
      <c r="X141" s="195">
        <v>425</v>
      </c>
      <c r="Y141" s="199">
        <v>308</v>
      </c>
      <c r="Z141" s="197">
        <v>2055</v>
      </c>
      <c r="AA141" s="195">
        <v>1742</v>
      </c>
      <c r="AB141" s="168">
        <f t="shared" si="1023"/>
        <v>10081</v>
      </c>
      <c r="AC141" s="169">
        <f t="shared" si="940"/>
        <v>9724</v>
      </c>
      <c r="AE141" s="252" t="str">
        <f>$AE$17</f>
        <v>17:00 - 17:59</v>
      </c>
      <c r="AF141" s="253">
        <f t="shared" ref="AF141:AU143" si="1132">SUMIF($A$9:$A$32,$AE141,B$133:B$156)</f>
        <v>1869</v>
      </c>
      <c r="AG141" s="254">
        <f t="shared" si="1132"/>
        <v>1549</v>
      </c>
      <c r="AH141" s="255">
        <f t="shared" si="1132"/>
        <v>574</v>
      </c>
      <c r="AI141" s="256">
        <f t="shared" si="1132"/>
        <v>554</v>
      </c>
      <c r="AJ141" s="253">
        <f t="shared" si="1132"/>
        <v>353</v>
      </c>
      <c r="AK141" s="257">
        <f t="shared" si="1132"/>
        <v>198</v>
      </c>
      <c r="AL141" s="255">
        <f t="shared" si="1132"/>
        <v>1552</v>
      </c>
      <c r="AM141" s="256">
        <f t="shared" si="1132"/>
        <v>2001</v>
      </c>
      <c r="AN141" s="253">
        <f t="shared" si="1132"/>
        <v>148</v>
      </c>
      <c r="AO141" s="257">
        <f t="shared" si="1132"/>
        <v>128</v>
      </c>
      <c r="AP141" s="255">
        <f t="shared" si="1132"/>
        <v>397</v>
      </c>
      <c r="AQ141" s="253">
        <f t="shared" si="1132"/>
        <v>486</v>
      </c>
      <c r="AR141" s="258">
        <f t="shared" si="1132"/>
        <v>1022</v>
      </c>
      <c r="AS141" s="259">
        <f t="shared" si="1132"/>
        <v>1055</v>
      </c>
      <c r="AT141" s="253">
        <f t="shared" si="1132"/>
        <v>561</v>
      </c>
      <c r="AU141" s="257">
        <f t="shared" si="1132"/>
        <v>706</v>
      </c>
      <c r="AV141" s="255">
        <f t="shared" ref="AP141:BE143" si="1133">SUMIF($A$9:$A$32,$AE141,R$133:R$156)</f>
        <v>819</v>
      </c>
      <c r="AW141" s="256">
        <f t="shared" si="1133"/>
        <v>1053</v>
      </c>
      <c r="AX141" s="253">
        <f t="shared" si="1133"/>
        <v>156</v>
      </c>
      <c r="AY141" s="257">
        <f t="shared" si="1133"/>
        <v>184</v>
      </c>
      <c r="AZ141" s="255">
        <f t="shared" si="1133"/>
        <v>876</v>
      </c>
      <c r="BA141" s="256">
        <f t="shared" si="1133"/>
        <v>789</v>
      </c>
      <c r="BB141" s="253">
        <f t="shared" si="1133"/>
        <v>611</v>
      </c>
      <c r="BC141" s="257">
        <f t="shared" si="1133"/>
        <v>414</v>
      </c>
      <c r="BD141" s="20">
        <f t="shared" si="1133"/>
        <v>2372</v>
      </c>
      <c r="BE141" s="260">
        <f t="shared" si="1133"/>
        <v>2011</v>
      </c>
      <c r="BF141" s="261">
        <f>AF141+AH141+AJ141+AL141+AN141+AP141+AR141+AT141+AV141+AX141+AZ141+BB141+BD141</f>
        <v>11310</v>
      </c>
      <c r="BG141" s="262">
        <f>AG141+AI141+AK141+AM141+AO141+AQ141+AS141+AU141+AW141+AY141+BA141+BC141+BE141</f>
        <v>11128</v>
      </c>
      <c r="BH141" s="283"/>
      <c r="BI141" s="142" t="s">
        <v>29</v>
      </c>
      <c r="BJ141" s="125">
        <f>B141/B157</f>
        <v>7.7818127918179797E-2</v>
      </c>
      <c r="BK141" s="126">
        <f t="shared" ref="BK141" si="1134">C141/C157</f>
        <v>6.2589639148643225E-2</v>
      </c>
      <c r="BL141" s="127">
        <f t="shared" ref="BL141" si="1135">D141/D157</f>
        <v>7.4531967502649246E-2</v>
      </c>
      <c r="BM141" s="128">
        <f t="shared" ref="BM141" si="1136">E141/E157</f>
        <v>4.7685443390964866E-2</v>
      </c>
      <c r="BN141" s="125">
        <f t="shared" ref="BN141" si="1137">F141/F157</f>
        <v>7.1189466636911405E-2</v>
      </c>
      <c r="BO141" s="126">
        <f t="shared" ref="BO141" si="1138">G141/G157</f>
        <v>5.5334538878842675E-2</v>
      </c>
      <c r="BP141" s="127">
        <f t="shared" ref="BP141" si="1139">H141/H157</f>
        <v>7.2489408259229948E-2</v>
      </c>
      <c r="BQ141" s="128">
        <f t="shared" ref="BQ141" si="1140">I141/I157</f>
        <v>5.5660215790375063E-2</v>
      </c>
      <c r="BR141" s="125">
        <f t="shared" ref="BR141" si="1141">J141/J157</f>
        <v>6.0755336617405585E-2</v>
      </c>
      <c r="BS141" s="126">
        <f t="shared" ref="BS141" si="1142">K141/K157</f>
        <v>8.1750619322873655E-2</v>
      </c>
      <c r="BT141" s="127">
        <f t="shared" ref="BT141" si="1143">L141/L157</f>
        <v>3.6155202821869487E-2</v>
      </c>
      <c r="BU141" s="125">
        <f t="shared" ref="BU141" si="1144">M141/M157</f>
        <v>8.9775875094434646E-2</v>
      </c>
      <c r="BV141" s="129">
        <f t="shared" ref="BV141" si="1145">N141/N157</f>
        <v>6.2718564695149762E-2</v>
      </c>
      <c r="BW141" s="130">
        <f t="shared" ref="BW141" si="1146">O141/O157</f>
        <v>7.7989081528585996E-2</v>
      </c>
      <c r="BX141" s="125">
        <f t="shared" ref="BX141" si="1147">P141/P157</f>
        <v>7.034297242770679E-2</v>
      </c>
      <c r="BY141" s="126">
        <f t="shared" ref="BY141" si="1148">Q141/Q157</f>
        <v>4.2833412434741341E-2</v>
      </c>
      <c r="BZ141" s="127">
        <f t="shared" ref="BZ141" si="1149">R141/R157</f>
        <v>8.0029980013324453E-2</v>
      </c>
      <c r="CA141" s="128">
        <f t="shared" ref="CA141" si="1150">S141/S157</f>
        <v>5.587639690992275E-2</v>
      </c>
      <c r="CB141" s="125">
        <f t="shared" ref="CB141" si="1151">T141/T157</f>
        <v>4.7592997811816196E-2</v>
      </c>
      <c r="CC141" s="126">
        <f t="shared" ref="CC141" si="1152">U141/U157</f>
        <v>5.6660899653979239E-2</v>
      </c>
      <c r="CD141" s="127">
        <f t="shared" ref="CD141" si="1153">V141/V157</f>
        <v>3.5258595500146102E-2</v>
      </c>
      <c r="CE141" s="128">
        <f t="shared" ref="CE141" si="1154">W141/W157</f>
        <v>0.10289487829225218</v>
      </c>
      <c r="CF141" s="125">
        <f t="shared" ref="CF141" si="1155">X141/X157</f>
        <v>5.5044683331174717E-2</v>
      </c>
      <c r="CG141" s="126">
        <f t="shared" ref="CG141" si="1156">Y141/Y157</f>
        <v>5.8300208215029341E-2</v>
      </c>
      <c r="CH141" s="127">
        <f t="shared" ref="CH141" si="1157">Z141/Z157</f>
        <v>7.0910973084886128E-2</v>
      </c>
      <c r="CI141" s="125">
        <f t="shared" ref="CI141" si="1158">AA141/AA157</f>
        <v>6.28790066416402E-2</v>
      </c>
      <c r="CJ141" s="131">
        <f t="shared" ref="CJ141" si="1159">AB141/AB157</f>
        <v>6.8086802061312568E-2</v>
      </c>
      <c r="CK141" s="132">
        <f t="shared" ref="CK141" si="1160">AC141/AC157</f>
        <v>6.5773809523809526E-2</v>
      </c>
    </row>
    <row r="142" spans="1:89">
      <c r="A142" s="133" t="s">
        <v>31</v>
      </c>
      <c r="B142" s="205">
        <v>1989</v>
      </c>
      <c r="C142" s="189">
        <v>1235</v>
      </c>
      <c r="D142" s="190">
        <v>679</v>
      </c>
      <c r="E142" s="191">
        <v>360</v>
      </c>
      <c r="F142" s="188">
        <v>297</v>
      </c>
      <c r="G142" s="192">
        <v>173</v>
      </c>
      <c r="H142" s="190">
        <v>1643</v>
      </c>
      <c r="I142" s="191">
        <v>1375</v>
      </c>
      <c r="J142" s="188">
        <v>111</v>
      </c>
      <c r="K142" s="189">
        <v>154</v>
      </c>
      <c r="L142" s="190">
        <v>151</v>
      </c>
      <c r="M142" s="188">
        <v>838</v>
      </c>
      <c r="N142" s="193">
        <v>823</v>
      </c>
      <c r="O142" s="206">
        <v>1384</v>
      </c>
      <c r="P142" s="188">
        <v>616</v>
      </c>
      <c r="Q142" s="189">
        <v>461</v>
      </c>
      <c r="R142" s="190">
        <v>869</v>
      </c>
      <c r="S142" s="191">
        <v>752</v>
      </c>
      <c r="T142" s="197">
        <v>120</v>
      </c>
      <c r="U142" s="188">
        <v>142</v>
      </c>
      <c r="V142" s="190">
        <v>476</v>
      </c>
      <c r="W142" s="207">
        <v>1140</v>
      </c>
      <c r="X142" s="188">
        <v>520</v>
      </c>
      <c r="Y142" s="192">
        <v>265</v>
      </c>
      <c r="Z142" s="190">
        <v>1827</v>
      </c>
      <c r="AA142" s="188">
        <v>1692</v>
      </c>
      <c r="AB142" s="168">
        <f t="shared" si="1023"/>
        <v>10121</v>
      </c>
      <c r="AC142" s="169">
        <f t="shared" si="940"/>
        <v>9971</v>
      </c>
      <c r="AE142" s="263" t="str">
        <f>$AE$18</f>
        <v>18:00 - 18:59</v>
      </c>
      <c r="AF142" s="253">
        <f t="shared" si="1132"/>
        <v>1962</v>
      </c>
      <c r="AG142" s="264">
        <f t="shared" si="1132"/>
        <v>1395</v>
      </c>
      <c r="AH142" s="265">
        <f t="shared" si="1132"/>
        <v>546</v>
      </c>
      <c r="AI142" s="266">
        <f t="shared" si="1132"/>
        <v>607</v>
      </c>
      <c r="AJ142" s="267">
        <f t="shared" si="1132"/>
        <v>315</v>
      </c>
      <c r="AK142" s="268">
        <f t="shared" si="1132"/>
        <v>273</v>
      </c>
      <c r="AL142" s="265">
        <f t="shared" si="1132"/>
        <v>1603</v>
      </c>
      <c r="AM142" s="266">
        <f t="shared" si="1132"/>
        <v>1996</v>
      </c>
      <c r="AN142" s="267">
        <f t="shared" si="1132"/>
        <v>142</v>
      </c>
      <c r="AO142" s="268">
        <f t="shared" si="1132"/>
        <v>135</v>
      </c>
      <c r="AP142" s="265">
        <f t="shared" si="1133"/>
        <v>367</v>
      </c>
      <c r="AQ142" s="267">
        <f t="shared" si="1133"/>
        <v>415</v>
      </c>
      <c r="AR142" s="269">
        <f t="shared" si="1133"/>
        <v>1069</v>
      </c>
      <c r="AS142" s="270">
        <f t="shared" si="1133"/>
        <v>1121</v>
      </c>
      <c r="AT142" s="267">
        <f t="shared" si="1133"/>
        <v>464</v>
      </c>
      <c r="AU142" s="268">
        <f t="shared" si="1133"/>
        <v>795</v>
      </c>
      <c r="AV142" s="265">
        <f t="shared" si="1133"/>
        <v>789</v>
      </c>
      <c r="AW142" s="266">
        <f t="shared" si="1133"/>
        <v>1227</v>
      </c>
      <c r="AX142" s="267">
        <f t="shared" si="1133"/>
        <v>133</v>
      </c>
      <c r="AY142" s="268">
        <f t="shared" si="1133"/>
        <v>175</v>
      </c>
      <c r="AZ142" s="265">
        <f t="shared" si="1133"/>
        <v>958</v>
      </c>
      <c r="BA142" s="266">
        <f t="shared" si="1133"/>
        <v>770</v>
      </c>
      <c r="BB142" s="267">
        <f t="shared" si="1133"/>
        <v>494</v>
      </c>
      <c r="BC142" s="268">
        <f t="shared" si="1133"/>
        <v>429</v>
      </c>
      <c r="BD142" s="265">
        <f t="shared" si="1133"/>
        <v>2016</v>
      </c>
      <c r="BE142" s="267">
        <f t="shared" si="1133"/>
        <v>1753</v>
      </c>
      <c r="BF142" s="271">
        <f>SUM(AF142,AH142,AJ142,AL142,AN142,AP142,AR142,AT142,AV142,AX142,AZ142,BB142,BD142)</f>
        <v>10858</v>
      </c>
      <c r="BG142" s="16">
        <f>SUM(AG142,AI142,AK142,AM142,AO142,AQ142,AS142,AU142,AW142,AY142,BA142,BC142,BE142)</f>
        <v>11091</v>
      </c>
      <c r="BH142" s="284"/>
      <c r="BI142" s="133" t="s">
        <v>31</v>
      </c>
      <c r="BJ142" s="125">
        <f>B142/B157</f>
        <v>7.3704884013933145E-2</v>
      </c>
      <c r="BK142" s="126">
        <f t="shared" ref="BK142" si="1161">C142/C157</f>
        <v>7.0850783087602551E-2</v>
      </c>
      <c r="BL142" s="127">
        <f t="shared" ref="BL142" si="1162">D142/D157</f>
        <v>7.9948192629224063E-2</v>
      </c>
      <c r="BM142" s="128">
        <f t="shared" ref="BM142" si="1163">E142/E157</f>
        <v>5.01952035694367E-2</v>
      </c>
      <c r="BN142" s="125">
        <f t="shared" ref="BN142" si="1164">F142/F157</f>
        <v>6.6279848248158899E-2</v>
      </c>
      <c r="BO142" s="126">
        <f t="shared" ref="BO142" si="1165">G142/G157</f>
        <v>6.2567811934900547E-2</v>
      </c>
      <c r="BP142" s="127">
        <f t="shared" ref="BP142" si="1166">H142/H157</f>
        <v>7.6493319055821962E-2</v>
      </c>
      <c r="BQ142" s="128">
        <f t="shared" ref="BQ142" si="1167">I142/I157</f>
        <v>5.8871382085973624E-2</v>
      </c>
      <c r="BR142" s="125">
        <f t="shared" ref="BR142" si="1168">J142/J157</f>
        <v>6.0755336617405585E-2</v>
      </c>
      <c r="BS142" s="126">
        <f t="shared" ref="BS142" si="1169">K142/K157</f>
        <v>6.358381502890173E-2</v>
      </c>
      <c r="BT142" s="127">
        <f t="shared" ref="BT142" si="1170">L142/L157</f>
        <v>4.438565549676661E-2</v>
      </c>
      <c r="BU142" s="125">
        <f t="shared" ref="BU142" si="1171">M142/M157</f>
        <v>0.10551498363132712</v>
      </c>
      <c r="BV142" s="129">
        <f t="shared" ref="BV142" si="1172">N142/N157</f>
        <v>6.2566519689828196E-2</v>
      </c>
      <c r="BW142" s="130">
        <f t="shared" ref="BW142" si="1173">O142/O157</f>
        <v>8.3028376027356174E-2</v>
      </c>
      <c r="BX142" s="125">
        <f t="shared" ref="BX142" si="1174">P142/P157</f>
        <v>8.2851378614660395E-2</v>
      </c>
      <c r="BY142" s="126">
        <f t="shared" ref="BY142" si="1175">Q142/Q157</f>
        <v>5.4698623635500709E-2</v>
      </c>
      <c r="BZ142" s="127">
        <f t="shared" ref="BZ142" si="1176">R142/R157</f>
        <v>7.2368421052631582E-2</v>
      </c>
      <c r="CA142" s="128">
        <f t="shared" ref="CA142" si="1177">S142/S157</f>
        <v>5.6401410035250885E-2</v>
      </c>
      <c r="CB142" s="125">
        <f t="shared" ref="CB142" si="1178">T142/T157</f>
        <v>6.5645514223194742E-2</v>
      </c>
      <c r="CC142" s="126">
        <f t="shared" ref="CC142" si="1179">U142/U157</f>
        <v>6.1418685121107264E-2</v>
      </c>
      <c r="CD142" s="127">
        <f t="shared" ref="CD142" si="1180">V142/V157</f>
        <v>4.6362131099639624E-2</v>
      </c>
      <c r="CE142" s="128">
        <f t="shared" ref="CE142" si="1181">W142/W157</f>
        <v>8.7537433771020495E-2</v>
      </c>
      <c r="CF142" s="125">
        <f t="shared" ref="CF142" si="1182">X142/X157</f>
        <v>6.7348789016966712E-2</v>
      </c>
      <c r="CG142" s="126">
        <f t="shared" ref="CG142" si="1183">Y142/Y157</f>
        <v>5.0160893431762256E-2</v>
      </c>
      <c r="CH142" s="127">
        <f t="shared" ref="CH142" si="1184">Z142/Z157</f>
        <v>6.3043478260869562E-2</v>
      </c>
      <c r="CI142" s="125">
        <f t="shared" ref="CI142" si="1185">AA142/AA157</f>
        <v>6.107421311002021E-2</v>
      </c>
      <c r="CJ142" s="131">
        <f t="shared" ref="CJ142" si="1186">AB142/AB157</f>
        <v>6.8356960982297835E-2</v>
      </c>
      <c r="CK142" s="132">
        <f t="shared" ref="CK142" si="1187">AC142/AC157</f>
        <v>6.7444534632034633E-2</v>
      </c>
    </row>
    <row r="143" spans="1:89" ht="14.1" thickBot="1">
      <c r="A143" s="142" t="s">
        <v>33</v>
      </c>
      <c r="B143" s="202">
        <v>1682</v>
      </c>
      <c r="C143" s="196">
        <v>1182</v>
      </c>
      <c r="D143" s="197">
        <v>557</v>
      </c>
      <c r="E143" s="198">
        <v>526</v>
      </c>
      <c r="F143" s="195">
        <v>286</v>
      </c>
      <c r="G143" s="199">
        <v>131</v>
      </c>
      <c r="H143" s="197">
        <v>1661</v>
      </c>
      <c r="I143" s="198">
        <v>1415</v>
      </c>
      <c r="J143" s="195">
        <v>91</v>
      </c>
      <c r="K143" s="196">
        <v>175</v>
      </c>
      <c r="L143" s="197">
        <v>211</v>
      </c>
      <c r="M143" s="195">
        <v>639</v>
      </c>
      <c r="N143" s="200">
        <v>902</v>
      </c>
      <c r="O143" s="203">
        <v>1107</v>
      </c>
      <c r="P143" s="195">
        <v>557</v>
      </c>
      <c r="Q143" s="196">
        <v>547</v>
      </c>
      <c r="R143" s="197">
        <v>825</v>
      </c>
      <c r="S143" s="198">
        <v>779</v>
      </c>
      <c r="T143" s="195">
        <v>97</v>
      </c>
      <c r="U143" s="199">
        <v>149</v>
      </c>
      <c r="V143" s="197">
        <v>521</v>
      </c>
      <c r="W143" s="204">
        <v>955</v>
      </c>
      <c r="X143" s="195">
        <v>462</v>
      </c>
      <c r="Y143" s="199">
        <v>318</v>
      </c>
      <c r="Z143" s="197">
        <v>1801</v>
      </c>
      <c r="AA143" s="195">
        <v>2214</v>
      </c>
      <c r="AB143" s="168">
        <f t="shared" si="1023"/>
        <v>9653</v>
      </c>
      <c r="AC143" s="169">
        <f t="shared" si="940"/>
        <v>10137</v>
      </c>
      <c r="AE143" s="252" t="str">
        <f>$AE$19</f>
        <v>19:00 - 19:59</v>
      </c>
      <c r="AF143" s="253">
        <f t="shared" si="1132"/>
        <v>1824</v>
      </c>
      <c r="AG143" s="272">
        <f t="shared" si="1132"/>
        <v>1242</v>
      </c>
      <c r="AH143" s="273">
        <f t="shared" si="1132"/>
        <v>424</v>
      </c>
      <c r="AI143" s="274">
        <f t="shared" si="1132"/>
        <v>591</v>
      </c>
      <c r="AJ143" s="275">
        <f t="shared" si="1132"/>
        <v>314</v>
      </c>
      <c r="AK143" s="276">
        <f t="shared" si="1132"/>
        <v>179</v>
      </c>
      <c r="AL143" s="273">
        <f t="shared" si="1132"/>
        <v>1349</v>
      </c>
      <c r="AM143" s="274">
        <f t="shared" si="1132"/>
        <v>1855</v>
      </c>
      <c r="AN143" s="275">
        <f t="shared" si="1132"/>
        <v>124</v>
      </c>
      <c r="AO143" s="276">
        <f t="shared" si="1132"/>
        <v>120</v>
      </c>
      <c r="AP143" s="273">
        <f t="shared" si="1133"/>
        <v>291</v>
      </c>
      <c r="AQ143" s="275">
        <f t="shared" si="1133"/>
        <v>332</v>
      </c>
      <c r="AR143" s="277">
        <f t="shared" si="1133"/>
        <v>1001</v>
      </c>
      <c r="AS143" s="278">
        <f t="shared" si="1133"/>
        <v>983</v>
      </c>
      <c r="AT143" s="275">
        <f t="shared" si="1133"/>
        <v>363</v>
      </c>
      <c r="AU143" s="276">
        <f t="shared" si="1133"/>
        <v>794</v>
      </c>
      <c r="AV143" s="273">
        <f t="shared" si="1133"/>
        <v>590</v>
      </c>
      <c r="AW143" s="274">
        <f t="shared" si="1133"/>
        <v>1194</v>
      </c>
      <c r="AX143" s="275">
        <f t="shared" si="1133"/>
        <v>124</v>
      </c>
      <c r="AY143" s="276">
        <f t="shared" si="1133"/>
        <v>195</v>
      </c>
      <c r="AZ143" s="273">
        <f t="shared" si="1133"/>
        <v>1069</v>
      </c>
      <c r="BA143" s="274">
        <f t="shared" si="1133"/>
        <v>691</v>
      </c>
      <c r="BB143" s="275">
        <f t="shared" si="1133"/>
        <v>478</v>
      </c>
      <c r="BC143" s="276">
        <f t="shared" si="1133"/>
        <v>356</v>
      </c>
      <c r="BD143" s="273">
        <f t="shared" si="1133"/>
        <v>1853</v>
      </c>
      <c r="BE143" s="275">
        <f t="shared" si="1133"/>
        <v>1904</v>
      </c>
      <c r="BF143" s="271">
        <f>SUM(AF143,AH143,AJ143,AL143,AN143,AP143,AR143,AT143,AV143,AX143,AZ143,BB143,BD143)</f>
        <v>9804</v>
      </c>
      <c r="BG143" s="16">
        <f>SUM(AG143,AI143,AK143,AM143,AO143,AQ143,AS143,AU143,AW143,AY143,BA143,BC143,BE143)</f>
        <v>10436</v>
      </c>
      <c r="BH143" s="285"/>
      <c r="BI143" s="142" t="s">
        <v>33</v>
      </c>
      <c r="BJ143" s="125">
        <f>B143/B157</f>
        <v>6.2328614837323056E-2</v>
      </c>
      <c r="BK143" s="126">
        <f t="shared" ref="BK143" si="1188">C143/C157</f>
        <v>6.7810223165624461E-2</v>
      </c>
      <c r="BL143" s="127">
        <f t="shared" ref="BL143" si="1189">D143/D157</f>
        <v>6.5583421641351697E-2</v>
      </c>
      <c r="BM143" s="128">
        <f t="shared" ref="BM143" si="1190">E143/E157</f>
        <v>7.3340769659788071E-2</v>
      </c>
      <c r="BN143" s="125">
        <f t="shared" ref="BN143" si="1191">F143/F157</f>
        <v>6.3825039053782631E-2</v>
      </c>
      <c r="BO143" s="126">
        <f t="shared" ref="BO143" si="1192">G143/G157</f>
        <v>4.7377938517179023E-2</v>
      </c>
      <c r="BP143" s="127">
        <f t="shared" ref="BP143" si="1193">H143/H157</f>
        <v>7.7331346896969133E-2</v>
      </c>
      <c r="BQ143" s="128">
        <f t="shared" ref="BQ143" si="1194">I143/I157</f>
        <v>6.0584004110292855E-2</v>
      </c>
      <c r="BR143" s="125">
        <f t="shared" ref="BR143" si="1195">J143/J157</f>
        <v>4.9808429118773943E-2</v>
      </c>
      <c r="BS143" s="126">
        <f t="shared" ref="BS143" si="1196">K143/K157</f>
        <v>7.2254335260115612E-2</v>
      </c>
      <c r="BT143" s="127">
        <f t="shared" ref="BT143" si="1197">L143/L157</f>
        <v>6.2022339800117579E-2</v>
      </c>
      <c r="BU143" s="125">
        <f t="shared" ref="BU143" si="1198">M143/M157</f>
        <v>8.0458322840594315E-2</v>
      </c>
      <c r="BV143" s="129">
        <f t="shared" ref="BV143" si="1199">N143/N157</f>
        <v>6.8572297400030416E-2</v>
      </c>
      <c r="BW143" s="130">
        <f t="shared" ref="BW143" si="1200">O143/O157</f>
        <v>6.6410702501649765E-2</v>
      </c>
      <c r="BX143" s="125">
        <f t="shared" ref="BX143" si="1201">P143/P157</f>
        <v>7.4915938130464016E-2</v>
      </c>
      <c r="BY143" s="126">
        <f t="shared" ref="BY143" si="1202">Q143/Q157</f>
        <v>6.4902705268153768E-2</v>
      </c>
      <c r="BZ143" s="127">
        <f t="shared" ref="BZ143" si="1203">R143/R157</f>
        <v>6.8704197201865422E-2</v>
      </c>
      <c r="CA143" s="128">
        <f t="shared" ref="CA143" si="1204">S143/S157</f>
        <v>5.8426460661516535E-2</v>
      </c>
      <c r="CB143" s="125">
        <f t="shared" ref="CB143" si="1205">T143/T157</f>
        <v>5.3063457330415752E-2</v>
      </c>
      <c r="CC143" s="126">
        <f t="shared" ref="CC143" si="1206">U143/U157</f>
        <v>6.4446366782006922E-2</v>
      </c>
      <c r="CD143" s="127">
        <f t="shared" ref="CD143" si="1207">V143/V157</f>
        <v>5.0745105678387067E-2</v>
      </c>
      <c r="CE143" s="128">
        <f t="shared" ref="CE143" si="1208">W143/W157</f>
        <v>7.3331797588881212E-2</v>
      </c>
      <c r="CF143" s="125">
        <f t="shared" ref="CF143" si="1209">X143/X157</f>
        <v>5.9836808703535811E-2</v>
      </c>
      <c r="CG143" s="126">
        <f t="shared" ref="CG143" si="1210">Y143/Y157</f>
        <v>6.0193072118114706E-2</v>
      </c>
      <c r="CH143" s="127">
        <f t="shared" ref="CH143" si="1211">Z143/Z157</f>
        <v>6.2146307798481709E-2</v>
      </c>
      <c r="CI143" s="125">
        <f t="shared" ref="CI143" si="1212">AA143/AA157</f>
        <v>7.9916257580132835E-2</v>
      </c>
      <c r="CJ143" s="131">
        <f t="shared" ref="CJ143" si="1213">AB143/AB157</f>
        <v>6.5196101606770182E-2</v>
      </c>
      <c r="CK143" s="132">
        <f t="shared" ref="CK143" si="1214">AC143/AC157</f>
        <v>6.8567370129870131E-2</v>
      </c>
    </row>
    <row r="144" spans="1:89" ht="15" thickTop="1" thickBot="1">
      <c r="A144" s="133" t="s">
        <v>35</v>
      </c>
      <c r="B144" s="205">
        <v>1670</v>
      </c>
      <c r="C144" s="189">
        <v>1240</v>
      </c>
      <c r="D144" s="190">
        <v>578</v>
      </c>
      <c r="E144" s="191">
        <v>402</v>
      </c>
      <c r="F144" s="188">
        <v>284</v>
      </c>
      <c r="G144" s="192">
        <v>124</v>
      </c>
      <c r="H144" s="190">
        <v>1739</v>
      </c>
      <c r="I144" s="191">
        <v>1480</v>
      </c>
      <c r="J144" s="188">
        <v>119</v>
      </c>
      <c r="K144" s="189">
        <v>165</v>
      </c>
      <c r="L144" s="190">
        <v>218</v>
      </c>
      <c r="M144" s="188">
        <v>552</v>
      </c>
      <c r="N144" s="193">
        <v>863</v>
      </c>
      <c r="O144" s="206">
        <v>1066</v>
      </c>
      <c r="P144" s="188">
        <v>561</v>
      </c>
      <c r="Q144" s="189">
        <v>547</v>
      </c>
      <c r="R144" s="190">
        <v>835</v>
      </c>
      <c r="S144" s="191">
        <v>882</v>
      </c>
      <c r="T144" s="188">
        <v>151</v>
      </c>
      <c r="U144" s="192">
        <v>134</v>
      </c>
      <c r="V144" s="190">
        <v>674</v>
      </c>
      <c r="W144" s="207">
        <v>736</v>
      </c>
      <c r="X144" s="188">
        <v>550</v>
      </c>
      <c r="Y144" s="192">
        <v>257</v>
      </c>
      <c r="Z144" s="190">
        <v>1952</v>
      </c>
      <c r="AA144" s="188">
        <v>2192</v>
      </c>
      <c r="AB144" s="168">
        <f t="shared" si="1023"/>
        <v>10194</v>
      </c>
      <c r="AC144" s="169">
        <f t="shared" si="940"/>
        <v>9777</v>
      </c>
      <c r="AE144" s="288" t="s">
        <v>26</v>
      </c>
      <c r="AF144" s="12">
        <f t="shared" ref="AF144:BG144" si="1215">SUM(AF141:AF143)</f>
        <v>5655</v>
      </c>
      <c r="AG144" s="1">
        <f t="shared" si="1215"/>
        <v>4186</v>
      </c>
      <c r="AH144" s="12">
        <f t="shared" si="1215"/>
        <v>1544</v>
      </c>
      <c r="AI144" s="1">
        <f t="shared" si="1215"/>
        <v>1752</v>
      </c>
      <c r="AJ144" s="12">
        <f t="shared" si="1215"/>
        <v>982</v>
      </c>
      <c r="AK144" s="1">
        <f t="shared" si="1215"/>
        <v>650</v>
      </c>
      <c r="AL144" s="12">
        <f t="shared" si="1215"/>
        <v>4504</v>
      </c>
      <c r="AM144" s="1">
        <f t="shared" si="1215"/>
        <v>5852</v>
      </c>
      <c r="AN144" s="12">
        <f t="shared" si="1215"/>
        <v>414</v>
      </c>
      <c r="AO144" s="1">
        <f t="shared" si="1215"/>
        <v>383</v>
      </c>
      <c r="AP144" s="12">
        <f t="shared" si="1215"/>
        <v>1055</v>
      </c>
      <c r="AQ144" s="1">
        <f t="shared" si="1215"/>
        <v>1233</v>
      </c>
      <c r="AR144" s="12">
        <f t="shared" si="1215"/>
        <v>3092</v>
      </c>
      <c r="AS144" s="1">
        <f t="shared" si="1215"/>
        <v>3159</v>
      </c>
      <c r="AT144" s="12">
        <f t="shared" si="1215"/>
        <v>1388</v>
      </c>
      <c r="AU144" s="1">
        <f t="shared" si="1215"/>
        <v>2295</v>
      </c>
      <c r="AV144" s="12">
        <f t="shared" si="1215"/>
        <v>2198</v>
      </c>
      <c r="AW144" s="1">
        <f t="shared" si="1215"/>
        <v>3474</v>
      </c>
      <c r="AX144" s="12">
        <f t="shared" si="1215"/>
        <v>413</v>
      </c>
      <c r="AY144" s="1">
        <f t="shared" si="1215"/>
        <v>554</v>
      </c>
      <c r="AZ144" s="12">
        <f t="shared" si="1215"/>
        <v>2903</v>
      </c>
      <c r="BA144" s="1">
        <f t="shared" si="1215"/>
        <v>2250</v>
      </c>
      <c r="BB144" s="12">
        <f t="shared" si="1215"/>
        <v>1583</v>
      </c>
      <c r="BC144" s="1">
        <f t="shared" si="1215"/>
        <v>1199</v>
      </c>
      <c r="BD144" s="12">
        <f t="shared" si="1215"/>
        <v>6241</v>
      </c>
      <c r="BE144" s="1">
        <f t="shared" si="1215"/>
        <v>5668</v>
      </c>
      <c r="BF144" s="51">
        <f t="shared" si="1215"/>
        <v>31972</v>
      </c>
      <c r="BG144" s="47">
        <f t="shared" si="1215"/>
        <v>32655</v>
      </c>
      <c r="BH144" s="284"/>
      <c r="BI144" s="133" t="s">
        <v>35</v>
      </c>
      <c r="BJ144" s="125">
        <f>B144/B157</f>
        <v>6.1883939820647743E-2</v>
      </c>
      <c r="BK144" s="126">
        <f t="shared" ref="BK144" si="1216">C144/C157</f>
        <v>7.113762836326086E-2</v>
      </c>
      <c r="BL144" s="127">
        <f t="shared" ref="BL144" si="1217">D144/D157</f>
        <v>6.8056046155657607E-2</v>
      </c>
      <c r="BM144" s="128">
        <f t="shared" ref="BM144" si="1218">E144/E157</f>
        <v>5.6051310652537649E-2</v>
      </c>
      <c r="BN144" s="125">
        <f t="shared" ref="BN144" si="1219">F144/F157</f>
        <v>6.3378710109350589E-2</v>
      </c>
      <c r="BO144" s="126">
        <f t="shared" ref="BO144" si="1220">G144/G157</f>
        <v>4.484629294755877E-2</v>
      </c>
      <c r="BP144" s="127">
        <f t="shared" ref="BP144" si="1221">H144/H157</f>
        <v>8.0962800875273522E-2</v>
      </c>
      <c r="BQ144" s="128">
        <f t="shared" ref="BQ144" si="1222">I144/I157</f>
        <v>6.3367014899811613E-2</v>
      </c>
      <c r="BR144" s="125">
        <f t="shared" ref="BR144" si="1223">J144/J157</f>
        <v>6.5134099616858232E-2</v>
      </c>
      <c r="BS144" s="126">
        <f t="shared" ref="BS144" si="1224">K144/K157</f>
        <v>6.8125516102394715E-2</v>
      </c>
      <c r="BT144" s="127">
        <f t="shared" ref="BT144" si="1225">L144/L157</f>
        <v>6.4079952968841863E-2</v>
      </c>
      <c r="BU144" s="125">
        <f t="shared" ref="BU144" si="1226">M144/M157</f>
        <v>6.9503903298917147E-2</v>
      </c>
      <c r="BV144" s="129">
        <f t="shared" ref="BV144" si="1227">N144/N157</f>
        <v>6.5607419796259697E-2</v>
      </c>
      <c r="BW144" s="130">
        <f t="shared" ref="BW144" si="1228">O144/O157</f>
        <v>6.3951046853440524E-2</v>
      </c>
      <c r="BX144" s="125">
        <f t="shared" ref="BX144" si="1229">P144/P157</f>
        <v>7.5453934095494279E-2</v>
      </c>
      <c r="BY144" s="126">
        <f t="shared" ref="BY144" si="1230">Q144/Q157</f>
        <v>6.4902705268153768E-2</v>
      </c>
      <c r="BZ144" s="127">
        <f t="shared" ref="BZ144" si="1231">R144/R157</f>
        <v>6.9536975349766827E-2</v>
      </c>
      <c r="CA144" s="128">
        <f t="shared" ref="CA144" si="1232">S144/S157</f>
        <v>6.6151653791344786E-2</v>
      </c>
      <c r="CB144" s="125">
        <f t="shared" ref="CB144" si="1233">T144/T157</f>
        <v>8.2603938730853393E-2</v>
      </c>
      <c r="CC144" s="126">
        <f t="shared" ref="CC144" si="1234">U144/U157</f>
        <v>5.7958477508650519E-2</v>
      </c>
      <c r="CD144" s="127">
        <f t="shared" ref="CD144" si="1235">V144/V157</f>
        <v>6.5647219246128374E-2</v>
      </c>
      <c r="CE144" s="128">
        <f t="shared" ref="CE144" si="1236">W144/W157</f>
        <v>5.6515395838132532E-2</v>
      </c>
      <c r="CF144" s="125">
        <f t="shared" ref="CF144" si="1237">X144/X157</f>
        <v>7.1234296075637873E-2</v>
      </c>
      <c r="CG144" s="126">
        <f t="shared" ref="CG144" si="1238">Y144/Y157</f>
        <v>4.8646602309293963E-2</v>
      </c>
      <c r="CH144" s="127">
        <f t="shared" ref="CH144" si="1239">Z144/Z157</f>
        <v>6.7356797791580394E-2</v>
      </c>
      <c r="CI144" s="125">
        <f t="shared" ref="CI144" si="1240">AA144/AA157</f>
        <v>7.9122148426220035E-2</v>
      </c>
      <c r="CJ144" s="131">
        <f t="shared" ref="CJ144" si="1241">AB144/AB157</f>
        <v>6.8850001013095949E-2</v>
      </c>
      <c r="CK144" s="132">
        <f t="shared" ref="CK144" si="1242">AC144/AC157</f>
        <v>6.6132305194805188E-2</v>
      </c>
    </row>
    <row r="145" spans="1:89" ht="14.1" thickTop="1">
      <c r="A145" s="142" t="s">
        <v>36</v>
      </c>
      <c r="B145" s="202">
        <v>1547</v>
      </c>
      <c r="C145" s="196">
        <v>1318</v>
      </c>
      <c r="D145" s="197">
        <v>562</v>
      </c>
      <c r="E145" s="198">
        <v>439</v>
      </c>
      <c r="F145" s="195">
        <v>306</v>
      </c>
      <c r="G145" s="199">
        <v>204</v>
      </c>
      <c r="H145" s="197">
        <v>1481</v>
      </c>
      <c r="I145" s="198">
        <v>1710</v>
      </c>
      <c r="J145" s="195">
        <v>132</v>
      </c>
      <c r="K145" s="196">
        <v>127</v>
      </c>
      <c r="L145" s="197">
        <v>332</v>
      </c>
      <c r="M145" s="195">
        <v>428</v>
      </c>
      <c r="N145" s="200">
        <v>1030</v>
      </c>
      <c r="O145" s="203">
        <v>1107</v>
      </c>
      <c r="P145" s="195">
        <v>561</v>
      </c>
      <c r="Q145" s="196">
        <v>482</v>
      </c>
      <c r="R145" s="197">
        <v>817</v>
      </c>
      <c r="S145" s="198">
        <v>969</v>
      </c>
      <c r="T145" s="195">
        <v>140</v>
      </c>
      <c r="U145" s="199">
        <v>113</v>
      </c>
      <c r="V145" s="197">
        <v>808</v>
      </c>
      <c r="W145" s="204">
        <v>819</v>
      </c>
      <c r="X145" s="195">
        <v>550</v>
      </c>
      <c r="Y145" s="199">
        <v>294</v>
      </c>
      <c r="Z145" s="197">
        <v>2063</v>
      </c>
      <c r="AA145" s="195">
        <v>2130</v>
      </c>
      <c r="AB145" s="168">
        <f t="shared" si="1023"/>
        <v>10329</v>
      </c>
      <c r="AC145" s="169">
        <f t="shared" si="940"/>
        <v>10140</v>
      </c>
      <c r="BI145" s="142" t="s">
        <v>36</v>
      </c>
      <c r="BJ145" s="125">
        <f>B145/B157</f>
        <v>5.7326020899725785E-2</v>
      </c>
      <c r="BK145" s="126">
        <f t="shared" ref="BK145" si="1243">C145/C157</f>
        <v>7.5612414663530497E-2</v>
      </c>
      <c r="BL145" s="127">
        <f t="shared" ref="BL145" si="1244">D145/D157</f>
        <v>6.6172141763805481E-2</v>
      </c>
      <c r="BM145" s="128">
        <f t="shared" ref="BM145" si="1245">E145/E157</f>
        <v>6.121026213050753E-2</v>
      </c>
      <c r="BN145" s="125">
        <f t="shared" ref="BN145" si="1246">F145/F157</f>
        <v>6.8288328498103096E-2</v>
      </c>
      <c r="BO145" s="126">
        <f t="shared" ref="BO145" si="1247">G145/G157</f>
        <v>7.3779385171790238E-2</v>
      </c>
      <c r="BP145" s="127">
        <f t="shared" ref="BP145" si="1248">H145/H157</f>
        <v>6.8951068485497466E-2</v>
      </c>
      <c r="BQ145" s="128">
        <f t="shared" ref="BQ145" si="1249">I145/I157</f>
        <v>7.3214591539647197E-2</v>
      </c>
      <c r="BR145" s="125">
        <f t="shared" ref="BR145" si="1250">J145/J157</f>
        <v>7.2249589490968796E-2</v>
      </c>
      <c r="BS145" s="126">
        <f t="shared" ref="BS145" si="1251">K145/K157</f>
        <v>5.2436003303055326E-2</v>
      </c>
      <c r="BT145" s="127">
        <f t="shared" ref="BT145" si="1252">L145/L157</f>
        <v>9.7589653145208705E-2</v>
      </c>
      <c r="BU145" s="125">
        <f t="shared" ref="BU145" si="1253">M145/M157</f>
        <v>5.389070763031982E-2</v>
      </c>
      <c r="BV145" s="129">
        <f t="shared" ref="BV145" si="1254">N145/N157</f>
        <v>7.8303177740611227E-2</v>
      </c>
      <c r="BW145" s="130">
        <f t="shared" ref="BW145" si="1255">O145/O157</f>
        <v>6.6410702501649765E-2</v>
      </c>
      <c r="BX145" s="125">
        <f t="shared" ref="BX145" si="1256">P145/P157</f>
        <v>7.5453934095494279E-2</v>
      </c>
      <c r="BY145" s="126">
        <f t="shared" ref="BY145" si="1257">Q145/Q157</f>
        <v>5.719031798766018E-2</v>
      </c>
      <c r="BZ145" s="127">
        <f t="shared" ref="BZ145" si="1258">R145/R157</f>
        <v>6.8037974683544306E-2</v>
      </c>
      <c r="CA145" s="128">
        <f t="shared" ref="CA145" si="1259">S145/S157</f>
        <v>7.2676816920423007E-2</v>
      </c>
      <c r="CB145" s="125">
        <f t="shared" ref="CB145" si="1260">T145/T157</f>
        <v>7.6586433260393869E-2</v>
      </c>
      <c r="CC145" s="126">
        <f t="shared" ref="CC145" si="1261">U145/U157</f>
        <v>4.8875432525951557E-2</v>
      </c>
      <c r="CD145" s="127">
        <f t="shared" ref="CD145" si="1262">V145/V157</f>
        <v>7.8698743547287425E-2</v>
      </c>
      <c r="CE145" s="128">
        <f t="shared" ref="CE145" si="1263">W145/W157</f>
        <v>6.2888735314443681E-2</v>
      </c>
      <c r="CF145" s="125">
        <f t="shared" ref="CF145" si="1264">X145/X157</f>
        <v>7.1234296075637873E-2</v>
      </c>
      <c r="CG145" s="126">
        <f t="shared" ref="CG145" si="1265">Y145/Y157</f>
        <v>5.5650198750709826E-2</v>
      </c>
      <c r="CH145" s="127">
        <f t="shared" ref="CH145" si="1266">Z145/Z157</f>
        <v>7.1187025534851622E-2</v>
      </c>
      <c r="CI145" s="125">
        <f t="shared" ref="CI145" si="1267">AA145/AA157</f>
        <v>7.6884204447011259E-2</v>
      </c>
      <c r="CJ145" s="131">
        <f t="shared" ref="CJ145" si="1268">AB145/AB157</f>
        <v>6.9761787371421233E-2</v>
      </c>
      <c r="CK145" s="132">
        <f t="shared" ref="CK145" si="1269">AC145/AC157</f>
        <v>6.8587662337662336E-2</v>
      </c>
    </row>
    <row r="146" spans="1:89">
      <c r="A146" s="133" t="s">
        <v>37</v>
      </c>
      <c r="B146" s="205">
        <v>1672</v>
      </c>
      <c r="C146" s="189">
        <v>1378</v>
      </c>
      <c r="D146" s="190">
        <v>552</v>
      </c>
      <c r="E146" s="191">
        <v>605</v>
      </c>
      <c r="F146" s="188">
        <v>369</v>
      </c>
      <c r="G146" s="192">
        <v>176</v>
      </c>
      <c r="H146" s="190">
        <v>1570</v>
      </c>
      <c r="I146" s="191">
        <v>1870</v>
      </c>
      <c r="J146" s="188">
        <v>147</v>
      </c>
      <c r="K146" s="189">
        <v>158</v>
      </c>
      <c r="L146" s="190">
        <v>329</v>
      </c>
      <c r="M146" s="188">
        <v>458</v>
      </c>
      <c r="N146" s="193">
        <v>978</v>
      </c>
      <c r="O146" s="206">
        <v>1015</v>
      </c>
      <c r="P146" s="188">
        <v>612</v>
      </c>
      <c r="Q146" s="189">
        <v>571</v>
      </c>
      <c r="R146" s="190">
        <v>859</v>
      </c>
      <c r="S146" s="191">
        <v>983</v>
      </c>
      <c r="T146" s="188">
        <v>150</v>
      </c>
      <c r="U146" s="192">
        <v>112</v>
      </c>
      <c r="V146" s="190">
        <v>862</v>
      </c>
      <c r="W146" s="207">
        <v>877</v>
      </c>
      <c r="X146" s="188">
        <v>552</v>
      </c>
      <c r="Y146" s="192">
        <v>362</v>
      </c>
      <c r="Z146" s="190">
        <v>2358</v>
      </c>
      <c r="AA146" s="188">
        <v>1931</v>
      </c>
      <c r="AB146" s="168">
        <f t="shared" si="1023"/>
        <v>11010</v>
      </c>
      <c r="AC146" s="169">
        <f t="shared" si="940"/>
        <v>10496</v>
      </c>
      <c r="BI146" s="133" t="s">
        <v>37</v>
      </c>
      <c r="BJ146" s="125">
        <f>B146/B157</f>
        <v>6.1958052323426965E-2</v>
      </c>
      <c r="BK146" s="126">
        <f t="shared" ref="BK146" si="1270">C146/C157</f>
        <v>7.9054557971430212E-2</v>
      </c>
      <c r="BL146" s="127">
        <f t="shared" ref="BL146" si="1271">D146/D157</f>
        <v>6.4994701518897913E-2</v>
      </c>
      <c r="BM146" s="128">
        <f t="shared" ref="BM146" si="1272">E146/E157</f>
        <v>8.4355828220858894E-2</v>
      </c>
      <c r="BN146" s="125">
        <f t="shared" ref="BN146" si="1273">F146/F157</f>
        <v>8.234769024771256E-2</v>
      </c>
      <c r="BO146" s="126">
        <f t="shared" ref="BO146" si="1274">G146/G157</f>
        <v>6.3652802893309227E-2</v>
      </c>
      <c r="BP146" s="127">
        <f t="shared" ref="BP146" si="1275">H146/H157</f>
        <v>7.3094650588947346E-2</v>
      </c>
      <c r="BQ146" s="128">
        <f t="shared" ref="BQ146" si="1276">I146/I157</f>
        <v>8.0065079636924136E-2</v>
      </c>
      <c r="BR146" s="125">
        <f t="shared" ref="BR146" si="1277">J146/J157</f>
        <v>8.0459770114942528E-2</v>
      </c>
      <c r="BS146" s="126">
        <f t="shared" ref="BS146" si="1278">K146/K157</f>
        <v>6.5235342691990092E-2</v>
      </c>
      <c r="BT146" s="127">
        <f t="shared" ref="BT146" si="1279">L146/L157</f>
        <v>9.6707818930041156E-2</v>
      </c>
      <c r="BU146" s="125">
        <f t="shared" ref="BU146" si="1280">M146/M157</f>
        <v>5.7668093679174012E-2</v>
      </c>
      <c r="BV146" s="129">
        <f t="shared" ref="BV146" si="1281">N146/N157</f>
        <v>7.4350007602250259E-2</v>
      </c>
      <c r="BW146" s="130">
        <f t="shared" ref="BW146" si="1282">O146/O157</f>
        <v>6.0891475193472912E-2</v>
      </c>
      <c r="BX146" s="125">
        <f t="shared" ref="BX146" si="1283">P146/P157</f>
        <v>8.2313382649630132E-2</v>
      </c>
      <c r="BY146" s="126">
        <f t="shared" ref="BY146" si="1284">Q146/Q157</f>
        <v>6.7750355956336022E-2</v>
      </c>
      <c r="BZ146" s="127">
        <f t="shared" ref="BZ146" si="1285">R146/R157</f>
        <v>7.1535642904730176E-2</v>
      </c>
      <c r="CA146" s="128">
        <f t="shared" ref="CA146" si="1286">S146/S157</f>
        <v>7.3726843171079276E-2</v>
      </c>
      <c r="CB146" s="125">
        <f t="shared" ref="CB146" si="1287">T146/T157</f>
        <v>8.2056892778993432E-2</v>
      </c>
      <c r="CC146" s="126">
        <f t="shared" ref="CC146" si="1288">U146/U157</f>
        <v>4.8442906574394463E-2</v>
      </c>
      <c r="CD146" s="127">
        <f t="shared" ref="CD146" si="1289">V146/V157</f>
        <v>8.395831304178436E-2</v>
      </c>
      <c r="CE146" s="128">
        <f t="shared" ref="CE146" si="1290">W146/W157</f>
        <v>6.7342394225600857E-2</v>
      </c>
      <c r="CF146" s="125">
        <f t="shared" ref="CF146" si="1291">X146/X157</f>
        <v>7.1493329879549275E-2</v>
      </c>
      <c r="CG146" s="126">
        <f t="shared" ref="CG146" si="1292">Y146/Y157</f>
        <v>6.852167329169033E-2</v>
      </c>
      <c r="CH146" s="127">
        <f t="shared" ref="CH146" si="1293">Z146/Z157</f>
        <v>8.1366459627329191E-2</v>
      </c>
      <c r="CI146" s="125">
        <f t="shared" ref="CI146" si="1294">AA146/AA157</f>
        <v>6.9701126191163726E-2</v>
      </c>
      <c r="CJ146" s="131">
        <f t="shared" ref="CJ146" si="1295">AB146/AB157</f>
        <v>7.4361243001195454E-2</v>
      </c>
      <c r="CK146" s="132">
        <f t="shared" ref="CK146" si="1296">AC146/AC157</f>
        <v>7.0995670995671001E-2</v>
      </c>
    </row>
    <row r="147" spans="1:89">
      <c r="A147" s="142" t="s">
        <v>30</v>
      </c>
      <c r="B147" s="202">
        <v>1869</v>
      </c>
      <c r="C147" s="196">
        <v>1549</v>
      </c>
      <c r="D147" s="197">
        <v>574</v>
      </c>
      <c r="E147" s="198">
        <v>554</v>
      </c>
      <c r="F147" s="195">
        <v>353</v>
      </c>
      <c r="G147" s="199">
        <v>198</v>
      </c>
      <c r="H147" s="197">
        <v>1552</v>
      </c>
      <c r="I147" s="198">
        <v>2001</v>
      </c>
      <c r="J147" s="195">
        <v>148</v>
      </c>
      <c r="K147" s="196">
        <v>128</v>
      </c>
      <c r="L147" s="197">
        <v>397</v>
      </c>
      <c r="M147" s="195">
        <v>486</v>
      </c>
      <c r="N147" s="200">
        <v>1022</v>
      </c>
      <c r="O147" s="203">
        <v>1055</v>
      </c>
      <c r="P147" s="195">
        <v>561</v>
      </c>
      <c r="Q147" s="196">
        <v>706</v>
      </c>
      <c r="R147" s="197">
        <v>819</v>
      </c>
      <c r="S147" s="198">
        <v>1053</v>
      </c>
      <c r="T147" s="195">
        <v>156</v>
      </c>
      <c r="U147" s="199">
        <v>184</v>
      </c>
      <c r="V147" s="197">
        <v>876</v>
      </c>
      <c r="W147" s="204">
        <v>789</v>
      </c>
      <c r="X147" s="195">
        <v>611</v>
      </c>
      <c r="Y147" s="199">
        <v>414</v>
      </c>
      <c r="Z147" s="197">
        <v>2372</v>
      </c>
      <c r="AA147" s="195">
        <v>2011</v>
      </c>
      <c r="AB147" s="168">
        <f t="shared" si="1023"/>
        <v>11310</v>
      </c>
      <c r="AC147" s="169">
        <f t="shared" si="940"/>
        <v>11128</v>
      </c>
      <c r="BI147" s="142" t="s">
        <v>30</v>
      </c>
      <c r="BJ147" s="125">
        <f>B147/B157</f>
        <v>6.925813384718002E-2</v>
      </c>
      <c r="BK147" s="126">
        <f t="shared" ref="BK147" si="1297">C147/C157</f>
        <v>8.8864666398944414E-2</v>
      </c>
      <c r="BL147" s="127">
        <f t="shared" ref="BL147" si="1298">D147/D157</f>
        <v>6.7585070057694568E-2</v>
      </c>
      <c r="BM147" s="128">
        <f t="shared" ref="BM147" si="1299">E147/E157</f>
        <v>7.7244841048522028E-2</v>
      </c>
      <c r="BN147" s="125">
        <f t="shared" ref="BN147" si="1300">F147/F157</f>
        <v>7.8777058692256194E-2</v>
      </c>
      <c r="BO147" s="126">
        <f t="shared" ref="BO147" si="1301">G147/G157</f>
        <v>7.1609403254972878E-2</v>
      </c>
      <c r="BP147" s="127">
        <f t="shared" ref="BP147" si="1302">H147/H157</f>
        <v>7.2256622747800175E-2</v>
      </c>
      <c r="BQ147" s="128">
        <f t="shared" ref="BQ147" si="1303">I147/I157</f>
        <v>8.5673916766569616E-2</v>
      </c>
      <c r="BR147" s="125">
        <f t="shared" ref="BR147" si="1304">J147/J157</f>
        <v>8.1007115489874104E-2</v>
      </c>
      <c r="BS147" s="126">
        <f t="shared" ref="BS147" si="1305">K147/K157</f>
        <v>5.2848885218827413E-2</v>
      </c>
      <c r="BT147" s="127">
        <f t="shared" ref="BT147" si="1306">L147/L157</f>
        <v>0.11669606114050558</v>
      </c>
      <c r="BU147" s="125">
        <f t="shared" ref="BU147" si="1307">M147/M157</f>
        <v>6.1193653991437925E-2</v>
      </c>
      <c r="BV147" s="129">
        <f t="shared" ref="BV147" si="1308">N147/N157</f>
        <v>7.7694997719324921E-2</v>
      </c>
      <c r="BW147" s="130">
        <f t="shared" ref="BW147" si="1309">O147/O157</f>
        <v>6.3291139240506333E-2</v>
      </c>
      <c r="BX147" s="125">
        <f t="shared" ref="BX147" si="1310">P147/P157</f>
        <v>7.5453934095494279E-2</v>
      </c>
      <c r="BY147" s="126">
        <f t="shared" ref="BY147" si="1311">Q147/Q157</f>
        <v>8.3768391077361171E-2</v>
      </c>
      <c r="BZ147" s="127">
        <f t="shared" ref="BZ147" si="1312">R147/R157</f>
        <v>6.8204530313124581E-2</v>
      </c>
      <c r="CA147" s="128">
        <f t="shared" ref="CA147" si="1313">S147/S157</f>
        <v>7.8976974424360608E-2</v>
      </c>
      <c r="CB147" s="125">
        <f t="shared" ref="CB147" si="1314">T147/T157</f>
        <v>8.5339168490153175E-2</v>
      </c>
      <c r="CC147" s="126">
        <f t="shared" ref="CC147" si="1315">U147/U157</f>
        <v>7.9584775086505188E-2</v>
      </c>
      <c r="CD147" s="127">
        <f t="shared" ref="CD147" si="1316">V147/V157</f>
        <v>8.5321905132950224E-2</v>
      </c>
      <c r="CE147" s="128">
        <f t="shared" ref="CE147" si="1317">W147/W157</f>
        <v>6.0585118636258928E-2</v>
      </c>
      <c r="CF147" s="125">
        <f t="shared" ref="CF147" si="1318">X147/X157</f>
        <v>7.9134827094935883E-2</v>
      </c>
      <c r="CG147" s="126">
        <f t="shared" ref="CG147" si="1319">Y147/Y157</f>
        <v>7.8364565587734247E-2</v>
      </c>
      <c r="CH147" s="127">
        <f t="shared" ref="CH147" si="1320">Z147/Z157</f>
        <v>8.1849551414768809E-2</v>
      </c>
      <c r="CI147" s="125">
        <f t="shared" ref="CI147" si="1321">AA147/AA157</f>
        <v>7.2588795841755704E-2</v>
      </c>
      <c r="CJ147" s="131">
        <f t="shared" ref="CJ147" si="1322">AB147/AB157</f>
        <v>7.6387434908584975E-2</v>
      </c>
      <c r="CK147" s="132">
        <f t="shared" ref="CK147" si="1323">AC147/AC157</f>
        <v>7.5270562770562766E-2</v>
      </c>
    </row>
    <row r="148" spans="1:89">
      <c r="A148" s="133" t="s">
        <v>32</v>
      </c>
      <c r="B148" s="205">
        <v>1962</v>
      </c>
      <c r="C148" s="189">
        <v>1395</v>
      </c>
      <c r="D148" s="190">
        <v>546</v>
      </c>
      <c r="E148" s="191">
        <v>607</v>
      </c>
      <c r="F148" s="188">
        <v>315</v>
      </c>
      <c r="G148" s="192">
        <v>273</v>
      </c>
      <c r="H148" s="190">
        <v>1603</v>
      </c>
      <c r="I148" s="191">
        <v>1996</v>
      </c>
      <c r="J148" s="188">
        <v>142</v>
      </c>
      <c r="K148" s="189">
        <v>135</v>
      </c>
      <c r="L148" s="190">
        <v>367</v>
      </c>
      <c r="M148" s="188">
        <v>415</v>
      </c>
      <c r="N148" s="193">
        <v>1069</v>
      </c>
      <c r="O148" s="206">
        <v>1121</v>
      </c>
      <c r="P148" s="188">
        <v>464</v>
      </c>
      <c r="Q148" s="189">
        <v>795</v>
      </c>
      <c r="R148" s="190">
        <v>789</v>
      </c>
      <c r="S148" s="191">
        <v>1227</v>
      </c>
      <c r="T148" s="188">
        <v>133</v>
      </c>
      <c r="U148" s="192">
        <v>175</v>
      </c>
      <c r="V148" s="190">
        <v>958</v>
      </c>
      <c r="W148" s="207">
        <v>770</v>
      </c>
      <c r="X148" s="188">
        <v>494</v>
      </c>
      <c r="Y148" s="192">
        <v>429</v>
      </c>
      <c r="Z148" s="190">
        <v>2016</v>
      </c>
      <c r="AA148" s="188">
        <v>1753</v>
      </c>
      <c r="AB148" s="168">
        <f t="shared" si="1023"/>
        <v>10858</v>
      </c>
      <c r="AC148" s="169">
        <f t="shared" si="940"/>
        <v>11091</v>
      </c>
      <c r="BI148" s="133" t="s">
        <v>32</v>
      </c>
      <c r="BJ148" s="125">
        <f>B148/B157</f>
        <v>7.27043652264137E-2</v>
      </c>
      <c r="BK148" s="126">
        <f t="shared" ref="BK148" si="1324">C148/C157</f>
        <v>8.002983190866847E-2</v>
      </c>
      <c r="BL148" s="127">
        <f t="shared" ref="BL148" si="1325">D148/D157</f>
        <v>6.4288237371953369E-2</v>
      </c>
      <c r="BM148" s="128">
        <f t="shared" ref="BM148" si="1326">E148/E157</f>
        <v>8.4634690462911319E-2</v>
      </c>
      <c r="BN148" s="125">
        <f t="shared" ref="BN148" si="1327">F148/F157</f>
        <v>7.0296808748047307E-2</v>
      </c>
      <c r="BO148" s="126">
        <f t="shared" ref="BO148" si="1328">G148/G157</f>
        <v>9.8734177215189872E-2</v>
      </c>
      <c r="BP148" s="127">
        <f t="shared" ref="BP148" si="1329">H148/H157</f>
        <v>7.4631034964383822E-2</v>
      </c>
      <c r="BQ148" s="128">
        <f t="shared" ref="BQ148" si="1330">I148/I157</f>
        <v>8.5459839013529715E-2</v>
      </c>
      <c r="BR148" s="125">
        <f t="shared" ref="BR148" si="1331">J148/J157</f>
        <v>7.7723043240284617E-2</v>
      </c>
      <c r="BS148" s="126">
        <f t="shared" ref="BS148" si="1332">K148/K157</f>
        <v>5.5739058629232043E-2</v>
      </c>
      <c r="BT148" s="127">
        <f t="shared" ref="BT148" si="1333">L148/L157</f>
        <v>0.1078777189888301</v>
      </c>
      <c r="BU148" s="125">
        <f t="shared" ref="BU148" si="1334">M148/M157</f>
        <v>5.2253840342483003E-2</v>
      </c>
      <c r="BV148" s="129">
        <f t="shared" ref="BV148" si="1335">N148/N157</f>
        <v>8.1268055344381931E-2</v>
      </c>
      <c r="BW148" s="130">
        <f t="shared" ref="BW148" si="1336">O148/O157</f>
        <v>6.7250584918111464E-2</v>
      </c>
      <c r="BX148" s="125">
        <f t="shared" ref="BX148" si="1337">P148/P157</f>
        <v>6.2407531943510425E-2</v>
      </c>
      <c r="BY148" s="126">
        <f t="shared" ref="BY148" si="1338">Q148/Q157</f>
        <v>9.4328429046037013E-2</v>
      </c>
      <c r="BZ148" s="127">
        <f t="shared" ref="BZ148" si="1339">R148/R157</f>
        <v>6.5706195869420392E-2</v>
      </c>
      <c r="CA148" s="128">
        <f t="shared" ref="CA148" si="1340">S148/S157</f>
        <v>9.2027300682517063E-2</v>
      </c>
      <c r="CB148" s="125">
        <f t="shared" ref="CB148" si="1341">T148/T157</f>
        <v>7.2757111597374177E-2</v>
      </c>
      <c r="CC148" s="126">
        <f t="shared" ref="CC148" si="1342">U148/U157</f>
        <v>7.5692041522491343E-2</v>
      </c>
      <c r="CD148" s="127">
        <f t="shared" ref="CD148" si="1343">V148/V157</f>
        <v>9.3308658809778899E-2</v>
      </c>
      <c r="CE148" s="128">
        <f t="shared" ref="CE148" si="1344">W148/W157</f>
        <v>5.9126161406741921E-2</v>
      </c>
      <c r="CF148" s="125">
        <f t="shared" ref="CF148" si="1345">X148/X157</f>
        <v>6.3981349566118381E-2</v>
      </c>
      <c r="CG148" s="126">
        <f t="shared" ref="CG148" si="1346">Y148/Y157</f>
        <v>8.1203861442362288E-2</v>
      </c>
      <c r="CH148" s="127">
        <f t="shared" ref="CH148" si="1347">Z148/Z157</f>
        <v>6.9565217391304349E-2</v>
      </c>
      <c r="CI148" s="125">
        <f t="shared" ref="CI148" si="1348">AA148/AA157</f>
        <v>6.3276061218596594E-2</v>
      </c>
      <c r="CJ148" s="131">
        <f t="shared" ref="CJ148" si="1349">AB148/AB157</f>
        <v>7.3334639101451424E-2</v>
      </c>
      <c r="CK148" s="132">
        <f t="shared" ref="CK148" si="1350">AC148/AC157</f>
        <v>7.5020292207792202E-2</v>
      </c>
    </row>
    <row r="149" spans="1:89">
      <c r="A149" s="142" t="s">
        <v>34</v>
      </c>
      <c r="B149" s="202">
        <v>1824</v>
      </c>
      <c r="C149" s="196">
        <v>1242</v>
      </c>
      <c r="D149" s="197">
        <v>424</v>
      </c>
      <c r="E149" s="198">
        <v>591</v>
      </c>
      <c r="F149" s="195">
        <v>314</v>
      </c>
      <c r="G149" s="199">
        <v>179</v>
      </c>
      <c r="H149" s="197">
        <v>1349</v>
      </c>
      <c r="I149" s="198">
        <v>1855</v>
      </c>
      <c r="J149" s="195">
        <v>124</v>
      </c>
      <c r="K149" s="196">
        <v>120</v>
      </c>
      <c r="L149" s="197">
        <v>291</v>
      </c>
      <c r="M149" s="195">
        <v>332</v>
      </c>
      <c r="N149" s="200">
        <v>1001</v>
      </c>
      <c r="O149" s="203">
        <v>983</v>
      </c>
      <c r="P149" s="195">
        <v>363</v>
      </c>
      <c r="Q149" s="196">
        <v>794</v>
      </c>
      <c r="R149" s="197">
        <v>590</v>
      </c>
      <c r="S149" s="198">
        <v>1194</v>
      </c>
      <c r="T149" s="195">
        <v>124</v>
      </c>
      <c r="U149" s="199">
        <v>195</v>
      </c>
      <c r="V149" s="197">
        <v>1069</v>
      </c>
      <c r="W149" s="204">
        <v>691</v>
      </c>
      <c r="X149" s="195">
        <v>478</v>
      </c>
      <c r="Y149" s="199">
        <v>356</v>
      </c>
      <c r="Z149" s="197">
        <v>1853</v>
      </c>
      <c r="AA149" s="195">
        <v>1904</v>
      </c>
      <c r="AB149" s="168">
        <f t="shared" si="1023"/>
        <v>9804</v>
      </c>
      <c r="AC149" s="169">
        <f t="shared" si="940"/>
        <v>10436</v>
      </c>
      <c r="BI149" s="142" t="s">
        <v>34</v>
      </c>
      <c r="BJ149" s="125">
        <f>B149/B157</f>
        <v>6.759060253464759E-2</v>
      </c>
      <c r="BK149" s="126">
        <f t="shared" ref="BK149" si="1351">C149/C157</f>
        <v>7.1252366473524176E-2</v>
      </c>
      <c r="BL149" s="127">
        <f t="shared" ref="BL149" si="1352">D149/D157</f>
        <v>4.992346638408101E-2</v>
      </c>
      <c r="BM149" s="128">
        <f t="shared" ref="BM149" si="1353">E149/E157</f>
        <v>8.2403792526491909E-2</v>
      </c>
      <c r="BN149" s="125">
        <f t="shared" ref="BN149" si="1354">F149/F157</f>
        <v>7.0073644275831293E-2</v>
      </c>
      <c r="BO149" s="126">
        <f t="shared" ref="BO149" si="1355">G149/G157</f>
        <v>6.4737793851717906E-2</v>
      </c>
      <c r="BP149" s="127">
        <f t="shared" ref="BP149" si="1356">H149/H157</f>
        <v>6.2805530983751565E-2</v>
      </c>
      <c r="BQ149" s="128">
        <f t="shared" ref="BQ149" si="1357">I149/I157</f>
        <v>7.9422846377804418E-2</v>
      </c>
      <c r="BR149" s="125">
        <f t="shared" ref="BR149" si="1358">J149/J157</f>
        <v>6.7870826491516142E-2</v>
      </c>
      <c r="BS149" s="126">
        <f t="shared" ref="BS149" si="1359">K149/K157</f>
        <v>4.9545829892650703E-2</v>
      </c>
      <c r="BT149" s="127">
        <f t="shared" ref="BT149" si="1360">L149/L157</f>
        <v>8.55379188712522E-2</v>
      </c>
      <c r="BU149" s="125">
        <f t="shared" ref="BU149" si="1361">M149/M157</f>
        <v>4.18030722739864E-2</v>
      </c>
      <c r="BV149" s="129">
        <f t="shared" ref="BV149" si="1362">N149/N157</f>
        <v>7.609852516344838E-2</v>
      </c>
      <c r="BW149" s="130">
        <f t="shared" ref="BW149" si="1363">O149/O157</f>
        <v>5.897174395584618E-2</v>
      </c>
      <c r="BX149" s="125">
        <f t="shared" ref="BX149" si="1364">P149/P157</f>
        <v>4.88231338264963E-2</v>
      </c>
      <c r="BY149" s="126">
        <f t="shared" ref="BY149" si="1365">Q149/Q157</f>
        <v>9.4209776934029432E-2</v>
      </c>
      <c r="BZ149" s="127">
        <f t="shared" ref="BZ149" si="1366">R149/R157</f>
        <v>4.9133910726182548E-2</v>
      </c>
      <c r="CA149" s="128">
        <f t="shared" ref="CA149" si="1367">S149/S157</f>
        <v>8.9552238805970144E-2</v>
      </c>
      <c r="CB149" s="125">
        <f t="shared" ref="CB149" si="1368">T149/T157</f>
        <v>6.7833698030634576E-2</v>
      </c>
      <c r="CC149" s="126">
        <f t="shared" ref="CC149" si="1369">U149/U157</f>
        <v>8.434256055363322E-2</v>
      </c>
      <c r="CD149" s="127">
        <f t="shared" ref="CD149" si="1370">V149/V157</f>
        <v>0.1041199961040226</v>
      </c>
      <c r="CE149" s="128">
        <f t="shared" ref="CE149" si="1371">W149/W157</f>
        <v>5.3059970820855409E-2</v>
      </c>
      <c r="CF149" s="125">
        <f t="shared" ref="CF149" si="1372">X149/X157</f>
        <v>6.1909079134827093E-2</v>
      </c>
      <c r="CG149" s="126">
        <f t="shared" ref="CG149" si="1373">Y149/Y157</f>
        <v>6.7385954949839108E-2</v>
      </c>
      <c r="CH149" s="127">
        <f t="shared" ref="CH149" si="1374">Z149/Z157</f>
        <v>6.3940648723257415E-2</v>
      </c>
      <c r="CI149" s="125">
        <f t="shared" ref="CI149" si="1375">AA149/AA157</f>
        <v>6.8726537684088942E-2</v>
      </c>
      <c r="CJ149" s="131">
        <f t="shared" ref="CJ149" si="1376">AB149/AB157</f>
        <v>6.6215951533489581E-2</v>
      </c>
      <c r="CK149" s="132">
        <f t="shared" ref="CK149" si="1377">AC149/AC157</f>
        <v>7.0589826839826841E-2</v>
      </c>
    </row>
    <row r="150" spans="1:89">
      <c r="A150" s="133" t="s">
        <v>38</v>
      </c>
      <c r="B150" s="205">
        <v>1774</v>
      </c>
      <c r="C150" s="189">
        <v>1014</v>
      </c>
      <c r="D150" s="190">
        <v>380</v>
      </c>
      <c r="E150" s="191">
        <v>464</v>
      </c>
      <c r="F150" s="188">
        <v>232</v>
      </c>
      <c r="G150" s="192">
        <v>210</v>
      </c>
      <c r="H150" s="190">
        <v>1265</v>
      </c>
      <c r="I150" s="191">
        <v>1491</v>
      </c>
      <c r="J150" s="188">
        <v>149</v>
      </c>
      <c r="K150" s="189">
        <v>84</v>
      </c>
      <c r="L150" s="190">
        <v>266</v>
      </c>
      <c r="M150" s="188">
        <v>274</v>
      </c>
      <c r="N150" s="193">
        <v>894</v>
      </c>
      <c r="O150" s="206">
        <v>954</v>
      </c>
      <c r="P150" s="188">
        <v>312</v>
      </c>
      <c r="Q150" s="189">
        <v>750</v>
      </c>
      <c r="R150" s="190">
        <v>465</v>
      </c>
      <c r="S150" s="191">
        <v>959</v>
      </c>
      <c r="T150" s="188">
        <v>101</v>
      </c>
      <c r="U150" s="192">
        <v>184</v>
      </c>
      <c r="V150" s="190">
        <v>1030</v>
      </c>
      <c r="W150" s="207">
        <v>607</v>
      </c>
      <c r="X150" s="188">
        <v>402</v>
      </c>
      <c r="Y150" s="192">
        <v>412</v>
      </c>
      <c r="Z150" s="190">
        <v>1509</v>
      </c>
      <c r="AA150" s="188">
        <v>1763</v>
      </c>
      <c r="AB150" s="168">
        <f t="shared" si="1023"/>
        <v>8779</v>
      </c>
      <c r="AC150" s="169">
        <f t="shared" si="940"/>
        <v>9166</v>
      </c>
      <c r="BI150" s="133" t="s">
        <v>38</v>
      </c>
      <c r="BJ150" s="125">
        <f>B150/B157</f>
        <v>6.5737789965167118E-2</v>
      </c>
      <c r="BK150" s="126">
        <f t="shared" ref="BK150" si="1378">C150/C157</f>
        <v>5.8172221903505246E-2</v>
      </c>
      <c r="BL150" s="127">
        <f t="shared" ref="BL150" si="1379">D150/D157</f>
        <v>4.4742729306487698E-2</v>
      </c>
      <c r="BM150" s="128">
        <f t="shared" ref="BM150" si="1380">E150/E157</f>
        <v>6.4696040156162857E-2</v>
      </c>
      <c r="BN150" s="125">
        <f t="shared" ref="BN150" si="1381">F150/F157</f>
        <v>5.1774157554117385E-2</v>
      </c>
      <c r="BO150" s="126">
        <f t="shared" ref="BO150" si="1382">G150/G157</f>
        <v>7.5949367088607597E-2</v>
      </c>
      <c r="BP150" s="127">
        <f t="shared" ref="BP150" si="1383">H150/H157</f>
        <v>5.8894734391731457E-2</v>
      </c>
      <c r="BQ150" s="128">
        <f t="shared" ref="BQ150" si="1384">I150/I157</f>
        <v>6.3837985956499407E-2</v>
      </c>
      <c r="BR150" s="125">
        <f t="shared" ref="BR150" si="1385">J150/J157</f>
        <v>8.1554460864805695E-2</v>
      </c>
      <c r="BS150" s="126">
        <f t="shared" ref="BS150" si="1386">K150/K157</f>
        <v>3.4682080924855488E-2</v>
      </c>
      <c r="BT150" s="127">
        <f t="shared" ref="BT150" si="1387">L150/L157</f>
        <v>7.8189300411522639E-2</v>
      </c>
      <c r="BU150" s="125">
        <f t="shared" ref="BU150" si="1388">M150/M157</f>
        <v>3.4500125912868294E-2</v>
      </c>
      <c r="BV150" s="129">
        <f t="shared" ref="BV150" si="1389">N150/N157</f>
        <v>6.796411737874411E-2</v>
      </c>
      <c r="BW150" s="130">
        <f t="shared" ref="BW150" si="1390">O150/O157</f>
        <v>5.7231987521746956E-2</v>
      </c>
      <c r="BX150" s="125">
        <f t="shared" ref="BX150" si="1391">P150/P157</f>
        <v>4.1963685272360454E-2</v>
      </c>
      <c r="BY150" s="126">
        <f t="shared" ref="BY150" si="1392">Q150/Q157</f>
        <v>8.8989084005695301E-2</v>
      </c>
      <c r="BZ150" s="127">
        <f t="shared" ref="BZ150" si="1393">R150/R157</f>
        <v>3.872418387741506E-2</v>
      </c>
      <c r="CA150" s="128">
        <f t="shared" ref="CA150" si="1394">S150/S157</f>
        <v>7.1926798169954245E-2</v>
      </c>
      <c r="CB150" s="125">
        <f t="shared" ref="CB150" si="1395">T150/T157</f>
        <v>5.5251641137855578E-2</v>
      </c>
      <c r="CC150" s="126">
        <f t="shared" ref="CC150" si="1396">U150/U157</f>
        <v>7.9584775086505188E-2</v>
      </c>
      <c r="CD150" s="127">
        <f t="shared" ref="CD150" si="1397">V150/V157</f>
        <v>0.10032141813577482</v>
      </c>
      <c r="CE150" s="128">
        <f t="shared" ref="CE150" si="1398">W150/W157</f>
        <v>4.660984412193811E-2</v>
      </c>
      <c r="CF150" s="125">
        <f t="shared" ref="CF150" si="1399">X150/X157</f>
        <v>5.2065794586193495E-2</v>
      </c>
      <c r="CG150" s="126">
        <f t="shared" ref="CG150" si="1400">Y150/Y157</f>
        <v>7.7985992807117169E-2</v>
      </c>
      <c r="CH150" s="127">
        <f t="shared" ref="CH150" si="1401">Z150/Z157</f>
        <v>5.2070393374741203E-2</v>
      </c>
      <c r="CI150" s="125">
        <f t="shared" ref="CI150" si="1402">AA150/AA157</f>
        <v>6.3637019924920588E-2</v>
      </c>
      <c r="CJ150" s="131">
        <f t="shared" ref="CJ150" si="1403">AB150/AB157</f>
        <v>5.929312918324204E-2</v>
      </c>
      <c r="CK150" s="132">
        <f t="shared" ref="CK150" si="1404">AC150/AC157</f>
        <v>6.1999458874458874E-2</v>
      </c>
    </row>
    <row r="151" spans="1:89">
      <c r="A151" s="142" t="s">
        <v>39</v>
      </c>
      <c r="B151" s="202">
        <v>245</v>
      </c>
      <c r="C151" s="196">
        <v>1035</v>
      </c>
      <c r="D151" s="197">
        <v>51</v>
      </c>
      <c r="E151" s="198">
        <v>428</v>
      </c>
      <c r="F151" s="195">
        <v>46</v>
      </c>
      <c r="G151" s="199">
        <v>184</v>
      </c>
      <c r="H151" s="197">
        <v>543</v>
      </c>
      <c r="I151" s="198">
        <v>1280</v>
      </c>
      <c r="J151" s="195">
        <v>92</v>
      </c>
      <c r="K151" s="196">
        <v>78</v>
      </c>
      <c r="L151" s="197">
        <v>146</v>
      </c>
      <c r="M151" s="195">
        <v>184</v>
      </c>
      <c r="N151" s="200">
        <v>612</v>
      </c>
      <c r="O151" s="203">
        <v>646</v>
      </c>
      <c r="P151" s="195">
        <v>202</v>
      </c>
      <c r="Q151" s="196">
        <v>603</v>
      </c>
      <c r="R151" s="197">
        <v>373</v>
      </c>
      <c r="S151" s="198">
        <v>900</v>
      </c>
      <c r="T151" s="195">
        <v>53</v>
      </c>
      <c r="U151" s="199">
        <v>121</v>
      </c>
      <c r="V151" s="197">
        <v>1168</v>
      </c>
      <c r="W151" s="204">
        <v>342</v>
      </c>
      <c r="X151" s="195">
        <v>347</v>
      </c>
      <c r="Y151" s="199">
        <v>320</v>
      </c>
      <c r="Z151" s="197">
        <v>1037</v>
      </c>
      <c r="AA151" s="195">
        <v>1511</v>
      </c>
      <c r="AB151" s="168">
        <f t="shared" si="1023"/>
        <v>4915</v>
      </c>
      <c r="AC151" s="169">
        <f t="shared" si="940"/>
        <v>7632</v>
      </c>
      <c r="BI151" s="142" t="s">
        <v>39</v>
      </c>
      <c r="BJ151" s="125">
        <f>B151/B157</f>
        <v>9.0787815904543098E-3</v>
      </c>
      <c r="BK151" s="126">
        <f t="shared" ref="BK151" si="1405">C151/C157</f>
        <v>5.9376972061270149E-2</v>
      </c>
      <c r="BL151" s="127">
        <f t="shared" ref="BL151" si="1406">D151/D157</f>
        <v>6.0049452490286122E-3</v>
      </c>
      <c r="BM151" s="128">
        <f t="shared" ref="BM151" si="1407">E151/E157</f>
        <v>5.9676519799219188E-2</v>
      </c>
      <c r="BN151" s="125">
        <f t="shared" ref="BN151" si="1408">F151/F157</f>
        <v>1.0265565721937068E-2</v>
      </c>
      <c r="BO151" s="126">
        <f t="shared" ref="BO151" si="1409">G151/G157</f>
        <v>6.6546112115732373E-2</v>
      </c>
      <c r="BP151" s="127">
        <f t="shared" ref="BP151" si="1410">H151/H157</f>
        <v>2.5280506541272871E-2</v>
      </c>
      <c r="BQ151" s="128">
        <f t="shared" ref="BQ151" si="1411">I151/I157</f>
        <v>5.4803904778215451E-2</v>
      </c>
      <c r="BR151" s="125">
        <f t="shared" ref="BR151" si="1412">J151/J157</f>
        <v>5.0355774493705527E-2</v>
      </c>
      <c r="BS151" s="126">
        <f t="shared" ref="BS151" si="1413">K151/K157</f>
        <v>3.2204789430222959E-2</v>
      </c>
      <c r="BT151" s="127">
        <f t="shared" ref="BT151" si="1414">L151/L157</f>
        <v>4.2915931804820694E-2</v>
      </c>
      <c r="BU151" s="125">
        <f t="shared" ref="BU151" si="1415">M151/M157</f>
        <v>2.3167967766305718E-2</v>
      </c>
      <c r="BV151" s="129">
        <f t="shared" ref="BV151" si="1416">N151/N157</f>
        <v>4.6525771628402005E-2</v>
      </c>
      <c r="BW151" s="130">
        <f t="shared" ref="BW151" si="1417">O151/O157</f>
        <v>3.8754574359589657E-2</v>
      </c>
      <c r="BX151" s="125">
        <f t="shared" ref="BX151" si="1418">P151/P157</f>
        <v>2.7168796234028243E-2</v>
      </c>
      <c r="BY151" s="126">
        <f t="shared" ref="BY151" si="1419">Q151/Q157</f>
        <v>7.1547223540579019E-2</v>
      </c>
      <c r="BZ151" s="127">
        <f t="shared" ref="BZ151" si="1420">R151/R157</f>
        <v>3.1062624916722185E-2</v>
      </c>
      <c r="CA151" s="128">
        <f t="shared" ref="CA151" si="1421">S151/S157</f>
        <v>6.7501687542188549E-2</v>
      </c>
      <c r="CB151" s="125">
        <f t="shared" ref="CB151" si="1422">T151/T157</f>
        <v>2.899343544857768E-2</v>
      </c>
      <c r="CC151" s="126">
        <f t="shared" ref="CC151" si="1423">U151/U157</f>
        <v>5.2335640138408301E-2</v>
      </c>
      <c r="CD151" s="127">
        <f t="shared" ref="CD151" si="1424">V151/V157</f>
        <v>0.11376254017726697</v>
      </c>
      <c r="CE151" s="128">
        <f t="shared" ref="CE151" si="1425">W151/W157</f>
        <v>2.626123013130615E-2</v>
      </c>
      <c r="CF151" s="125">
        <f t="shared" ref="CF151" si="1426">X151/X157</f>
        <v>4.4942364978629711E-2</v>
      </c>
      <c r="CG151" s="126">
        <f t="shared" ref="CG151" si="1427">Y151/Y157</f>
        <v>6.0571644898731784E-2</v>
      </c>
      <c r="CH151" s="127">
        <f t="shared" ref="CH151" si="1428">Z151/Z157</f>
        <v>3.5783298826777089E-2</v>
      </c>
      <c r="CI151" s="125">
        <f t="shared" ref="CI151" si="1429">AA151/AA157</f>
        <v>5.4540860525555873E-2</v>
      </c>
      <c r="CJ151" s="131">
        <f t="shared" ref="CJ151" si="1430">AB151/AB157</f>
        <v>3.3195777416064998E-2</v>
      </c>
      <c r="CK151" s="132">
        <f t="shared" ref="CK151" si="1431">AC151/AC157</f>
        <v>5.1623376623376627E-2</v>
      </c>
    </row>
    <row r="152" spans="1:89">
      <c r="A152" s="133" t="s">
        <v>40</v>
      </c>
      <c r="B152" s="205">
        <v>0</v>
      </c>
      <c r="C152" s="189">
        <v>562</v>
      </c>
      <c r="D152" s="190">
        <v>3</v>
      </c>
      <c r="E152" s="191">
        <v>238</v>
      </c>
      <c r="F152" s="188">
        <v>2</v>
      </c>
      <c r="G152" s="192">
        <v>70</v>
      </c>
      <c r="H152" s="190">
        <v>19</v>
      </c>
      <c r="I152" s="191">
        <v>470</v>
      </c>
      <c r="J152" s="188">
        <v>12</v>
      </c>
      <c r="K152" s="189">
        <v>44</v>
      </c>
      <c r="L152" s="190">
        <v>36</v>
      </c>
      <c r="M152" s="188">
        <v>26</v>
      </c>
      <c r="N152" s="193">
        <v>34</v>
      </c>
      <c r="O152" s="206">
        <v>89</v>
      </c>
      <c r="P152" s="188">
        <v>50</v>
      </c>
      <c r="Q152" s="189">
        <v>60</v>
      </c>
      <c r="R152" s="190">
        <v>34</v>
      </c>
      <c r="S152" s="191">
        <v>52</v>
      </c>
      <c r="T152" s="188">
        <v>12</v>
      </c>
      <c r="U152" s="192">
        <v>3</v>
      </c>
      <c r="V152" s="190">
        <v>17</v>
      </c>
      <c r="W152" s="207">
        <v>9</v>
      </c>
      <c r="X152" s="188">
        <v>17</v>
      </c>
      <c r="Y152" s="192">
        <v>6</v>
      </c>
      <c r="Z152" s="190">
        <v>0</v>
      </c>
      <c r="AA152" s="188">
        <v>115</v>
      </c>
      <c r="AB152" s="168">
        <f t="shared" si="1023"/>
        <v>236</v>
      </c>
      <c r="AC152" s="169">
        <f t="shared" si="940"/>
        <v>1744</v>
      </c>
      <c r="BI152" s="133" t="s">
        <v>40</v>
      </c>
      <c r="BJ152" s="125">
        <f>B152/B157</f>
        <v>0</v>
      </c>
      <c r="BK152" s="126">
        <f t="shared" ref="BK152" si="1432">C152/C157</f>
        <v>3.2241408983994031E-2</v>
      </c>
      <c r="BL152" s="127">
        <f t="shared" ref="BL152" si="1433">D152/D157</f>
        <v>3.5323207347227127E-4</v>
      </c>
      <c r="BM152" s="128">
        <f t="shared" ref="BM152" si="1434">E152/E157</f>
        <v>3.3184606804238709E-2</v>
      </c>
      <c r="BN152" s="125">
        <f t="shared" ref="BN152" si="1435">F152/F157</f>
        <v>4.4632894443204642E-4</v>
      </c>
      <c r="BO152" s="126">
        <f t="shared" ref="BO152" si="1436">G152/G157</f>
        <v>2.5316455696202531E-2</v>
      </c>
      <c r="BP152" s="127">
        <f t="shared" ref="BP152" si="1437">H152/H157</f>
        <v>8.8458494343312069E-4</v>
      </c>
      <c r="BQ152" s="128">
        <f t="shared" ref="BQ152" si="1438">I152/I157</f>
        <v>2.0123308785750985E-2</v>
      </c>
      <c r="BR152" s="125">
        <f t="shared" ref="BR152" si="1439">J152/J157</f>
        <v>6.5681444991789817E-3</v>
      </c>
      <c r="BS152" s="126">
        <f t="shared" ref="BS152" si="1440">K152/K157</f>
        <v>1.8166804293971925E-2</v>
      </c>
      <c r="BT152" s="127">
        <f t="shared" ref="BT152" si="1441">L152/L157</f>
        <v>1.0582010582010581E-2</v>
      </c>
      <c r="BU152" s="125">
        <f t="shared" ref="BU152" si="1442">M152/M157</f>
        <v>3.2737345756736337E-3</v>
      </c>
      <c r="BV152" s="129">
        <f t="shared" ref="BV152" si="1443">N152/N157</f>
        <v>2.5847650904667783E-3</v>
      </c>
      <c r="BW152" s="130">
        <f t="shared" ref="BW152" si="1444">O152/O157</f>
        <v>5.3392525046493493E-3</v>
      </c>
      <c r="BX152" s="125">
        <f t="shared" ref="BX152" si="1445">P152/P157</f>
        <v>6.7249495628782787E-3</v>
      </c>
      <c r="BY152" s="126">
        <f t="shared" ref="BY152" si="1446">Q152/Q157</f>
        <v>7.1191267204556239E-3</v>
      </c>
      <c r="BZ152" s="127">
        <f t="shared" ref="BZ152" si="1447">R152/R157</f>
        <v>2.831445702864757E-3</v>
      </c>
      <c r="CA152" s="128">
        <f t="shared" ref="CA152" si="1448">S152/S157</f>
        <v>3.9000975024375611E-3</v>
      </c>
      <c r="CB152" s="125">
        <f t="shared" ref="CB152" si="1449">T152/T157</f>
        <v>6.5645514223194746E-3</v>
      </c>
      <c r="CC152" s="126">
        <f t="shared" ref="CC152" si="1450">U152/U157</f>
        <v>1.2975778546712802E-3</v>
      </c>
      <c r="CD152" s="127">
        <f t="shared" ref="CD152" si="1451">V152/V157</f>
        <v>1.6557903964157007E-3</v>
      </c>
      <c r="CE152" s="128">
        <f t="shared" ref="CE152" si="1452">W152/W157</f>
        <v>6.9108500345542499E-4</v>
      </c>
      <c r="CF152" s="125">
        <f t="shared" ref="CF152" si="1453">X152/X157</f>
        <v>2.2017873332469888E-3</v>
      </c>
      <c r="CG152" s="126">
        <f t="shared" ref="CG152" si="1454">Y152/Y157</f>
        <v>1.1357183418512209E-3</v>
      </c>
      <c r="CH152" s="127">
        <f t="shared" ref="CH152" si="1455">Z152/Z157</f>
        <v>0</v>
      </c>
      <c r="CI152" s="125">
        <f t="shared" ref="CI152" si="1456">AA152/AA157</f>
        <v>4.1510251227259605E-3</v>
      </c>
      <c r="CJ152" s="131">
        <f t="shared" ref="CJ152" si="1457">AB152/AB157</f>
        <v>1.5939376338130905E-3</v>
      </c>
      <c r="CK152" s="132">
        <f t="shared" ref="CK152" si="1458">AC152/AC157</f>
        <v>1.1796536796536796E-2</v>
      </c>
    </row>
    <row r="153" spans="1:89">
      <c r="A153" s="142" t="s">
        <v>41</v>
      </c>
      <c r="B153" s="202">
        <v>0</v>
      </c>
      <c r="C153" s="196">
        <v>0</v>
      </c>
      <c r="D153" s="197">
        <v>0</v>
      </c>
      <c r="E153" s="198">
        <v>0</v>
      </c>
      <c r="F153" s="195">
        <v>0</v>
      </c>
      <c r="G153" s="199">
        <v>0</v>
      </c>
      <c r="H153" s="197">
        <v>0</v>
      </c>
      <c r="I153" s="198">
        <v>0</v>
      </c>
      <c r="J153" s="195">
        <v>0</v>
      </c>
      <c r="K153" s="199">
        <v>0</v>
      </c>
      <c r="L153" s="197">
        <v>0</v>
      </c>
      <c r="M153" s="195">
        <v>0</v>
      </c>
      <c r="N153" s="200">
        <v>0</v>
      </c>
      <c r="O153" s="203">
        <v>0</v>
      </c>
      <c r="P153" s="195">
        <v>0</v>
      </c>
      <c r="Q153" s="199">
        <v>0</v>
      </c>
      <c r="R153" s="197">
        <v>0</v>
      </c>
      <c r="S153" s="198">
        <v>0</v>
      </c>
      <c r="T153" s="195">
        <v>0</v>
      </c>
      <c r="U153" s="199">
        <v>0</v>
      </c>
      <c r="V153" s="197">
        <v>0</v>
      </c>
      <c r="W153" s="198">
        <v>0</v>
      </c>
      <c r="X153" s="195">
        <v>0</v>
      </c>
      <c r="Y153" s="199">
        <v>0</v>
      </c>
      <c r="Z153" s="197">
        <v>0</v>
      </c>
      <c r="AA153" s="195">
        <v>0</v>
      </c>
      <c r="AB153" s="168">
        <f t="shared" si="1023"/>
        <v>0</v>
      </c>
      <c r="AC153" s="169">
        <f t="shared" si="940"/>
        <v>0</v>
      </c>
      <c r="BI153" s="142" t="s">
        <v>41</v>
      </c>
      <c r="BJ153" s="125">
        <f>B153/B157</f>
        <v>0</v>
      </c>
      <c r="BK153" s="126">
        <f t="shared" ref="BK153" si="1459">C153/C157</f>
        <v>0</v>
      </c>
      <c r="BL153" s="127">
        <f t="shared" ref="BL153" si="1460">D153/D157</f>
        <v>0</v>
      </c>
      <c r="BM153" s="128">
        <f t="shared" ref="BM153" si="1461">E153/E157</f>
        <v>0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0</v>
      </c>
    </row>
    <row r="154" spans="1:89">
      <c r="A154" s="133" t="s">
        <v>42</v>
      </c>
      <c r="B154" s="57"/>
      <c r="C154" s="58"/>
      <c r="D154" s="135"/>
      <c r="E154" s="136"/>
      <c r="F154" s="134"/>
      <c r="G154" s="137"/>
      <c r="H154" s="135"/>
      <c r="I154" s="136"/>
      <c r="J154" s="134"/>
      <c r="K154" s="137"/>
      <c r="L154" s="135"/>
      <c r="M154" s="134"/>
      <c r="N154" s="138"/>
      <c r="O154" s="139"/>
      <c r="P154" s="134"/>
      <c r="Q154" s="137"/>
      <c r="R154" s="135"/>
      <c r="S154" s="136"/>
      <c r="T154" s="134"/>
      <c r="U154" s="137"/>
      <c r="V154" s="135"/>
      <c r="W154" s="136"/>
      <c r="X154" s="134"/>
      <c r="Y154" s="137"/>
      <c r="Z154" s="140"/>
      <c r="AA154" s="141"/>
      <c r="AB154" s="168"/>
      <c r="AC154" s="169">
        <f t="shared" si="940"/>
        <v>0</v>
      </c>
      <c r="BI154" s="133" t="s">
        <v>42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>
      <c r="A155" s="142" t="s">
        <v>43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/>
      <c r="AC155" s="169"/>
      <c r="BI155" s="142" t="s">
        <v>43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4.1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/>
      <c r="AC156" s="169"/>
      <c r="BI156" s="133" t="s">
        <v>44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5" thickTop="1" thickBot="1">
      <c r="A157" s="290" t="s">
        <v>26</v>
      </c>
      <c r="B157" s="17">
        <f t="shared" ref="B157" si="1567">SUM(B134:B156)</f>
        <v>26986</v>
      </c>
      <c r="C157" s="18">
        <f t="shared" ref="C157" si="1568">SUM(C134:C156)</f>
        <v>17431</v>
      </c>
      <c r="D157" s="17">
        <f t="shared" ref="D157" si="1569">SUM(D134:D156)</f>
        <v>8493</v>
      </c>
      <c r="E157" s="18">
        <f t="shared" ref="E157" si="1570">SUM(E134:E156)</f>
        <v>7172</v>
      </c>
      <c r="F157" s="17">
        <f t="shared" ref="F157" si="1571">SUM(F134:F156)</f>
        <v>4481</v>
      </c>
      <c r="G157" s="18">
        <f t="shared" ref="G157" si="1572">SUM(G134:G156)</f>
        <v>2765</v>
      </c>
      <c r="H157" s="17">
        <f t="shared" ref="H157" si="1573">SUM(H134:H156)</f>
        <v>21479</v>
      </c>
      <c r="I157" s="18">
        <f t="shared" ref="I157" si="1574">SUM(I134:I156)</f>
        <v>23356</v>
      </c>
      <c r="J157" s="17">
        <f t="shared" ref="J157" si="1575">SUM(J134:J156)</f>
        <v>1827</v>
      </c>
      <c r="K157" s="18">
        <f t="shared" ref="K157" si="1576">SUM(K134:K156)</f>
        <v>2422</v>
      </c>
      <c r="L157" s="17">
        <f t="shared" ref="L157" si="1577">SUM(L134:L156)</f>
        <v>3402</v>
      </c>
      <c r="M157" s="18">
        <f t="shared" ref="M157" si="1578">SUM(M134:M156)</f>
        <v>7942</v>
      </c>
      <c r="N157" s="17">
        <f t="shared" ref="N157" si="1579">SUM(N134:N156)</f>
        <v>13154</v>
      </c>
      <c r="O157" s="18">
        <f t="shared" ref="O157" si="1580">SUM(O134:O156)</f>
        <v>16669</v>
      </c>
      <c r="P157" s="17">
        <f t="shared" ref="P157" si="1581">SUM(P134:P156)</f>
        <v>7435</v>
      </c>
      <c r="Q157" s="18">
        <f t="shared" ref="Q157" si="1582">SUM(Q134:Q156)</f>
        <v>8428</v>
      </c>
      <c r="R157" s="17">
        <f t="shared" ref="R157" si="1583">SUM(R134:R156)</f>
        <v>12008</v>
      </c>
      <c r="S157" s="18">
        <f t="shared" ref="S157" si="1584">SUM(S134:S156)</f>
        <v>13333</v>
      </c>
      <c r="T157" s="17">
        <f t="shared" ref="T157" si="1585">SUM(T134:T156)</f>
        <v>1828</v>
      </c>
      <c r="U157" s="18">
        <f t="shared" ref="U157" si="1586">SUM(U134:U156)</f>
        <v>2312</v>
      </c>
      <c r="V157" s="17">
        <f t="shared" ref="V157" si="1587">SUM(V134:V156)</f>
        <v>10267</v>
      </c>
      <c r="W157" s="18">
        <f t="shared" ref="W157" si="1588">SUM(W134:W156)</f>
        <v>13023</v>
      </c>
      <c r="X157" s="17">
        <f t="shared" ref="X157" si="1589">SUM(X134:X156)</f>
        <v>7721</v>
      </c>
      <c r="Y157" s="18">
        <f t="shared" ref="Y157" si="1590">SUM(Y134:Y156)</f>
        <v>5283</v>
      </c>
      <c r="Z157" s="17">
        <f t="shared" ref="Z157" si="1591">SUM(Z134:Z156)</f>
        <v>28980</v>
      </c>
      <c r="AA157" s="18">
        <f t="shared" ref="AA157" si="1592">SUM(AA134:AA156)</f>
        <v>27704</v>
      </c>
      <c r="AB157" s="170">
        <f t="shared" ref="AB157:AC157" si="1593">SUM(AB133:AB156)</f>
        <v>148061</v>
      </c>
      <c r="AC157" s="171">
        <f t="shared" si="1593"/>
        <v>147840</v>
      </c>
      <c r="BI157" s="290" t="s">
        <v>26</v>
      </c>
      <c r="BJ157" s="151">
        <f>SUM(BJ133:BJ156)</f>
        <v>1</v>
      </c>
      <c r="BK157" s="152">
        <f t="shared" ref="BK157:CK157" si="1594">SUM(BK133:BK156)</f>
        <v>1</v>
      </c>
      <c r="BL157" s="151">
        <f t="shared" si="1594"/>
        <v>0.99999999999999978</v>
      </c>
      <c r="BM157" s="152">
        <f t="shared" si="1594"/>
        <v>0.99999999999999989</v>
      </c>
      <c r="BN157" s="151">
        <f t="shared" si="1594"/>
        <v>1</v>
      </c>
      <c r="BO157" s="152">
        <f t="shared" si="1594"/>
        <v>1</v>
      </c>
      <c r="BP157" s="151">
        <f t="shared" si="1594"/>
        <v>1</v>
      </c>
      <c r="BQ157" s="152">
        <f t="shared" si="1594"/>
        <v>0.99999999999999989</v>
      </c>
      <c r="BR157" s="151">
        <f t="shared" si="1594"/>
        <v>1</v>
      </c>
      <c r="BS157" s="152">
        <f t="shared" si="1594"/>
        <v>0.99999999999999989</v>
      </c>
      <c r="BT157" s="151">
        <f t="shared" si="1594"/>
        <v>0.99999999999999989</v>
      </c>
      <c r="BU157" s="152">
        <f t="shared" si="1594"/>
        <v>1</v>
      </c>
      <c r="BV157" s="151">
        <f t="shared" si="1594"/>
        <v>1</v>
      </c>
      <c r="BW157" s="152">
        <f t="shared" si="1594"/>
        <v>1</v>
      </c>
      <c r="BX157" s="151">
        <f t="shared" si="1594"/>
        <v>1</v>
      </c>
      <c r="BY157" s="152">
        <f t="shared" si="1594"/>
        <v>0.99999999999999989</v>
      </c>
      <c r="BZ157" s="151">
        <f t="shared" si="1594"/>
        <v>1</v>
      </c>
      <c r="CA157" s="152">
        <f t="shared" si="1594"/>
        <v>1</v>
      </c>
      <c r="CB157" s="151">
        <f t="shared" si="1594"/>
        <v>0.99999999999999989</v>
      </c>
      <c r="CC157" s="152">
        <f t="shared" si="1594"/>
        <v>0.99999999999999989</v>
      </c>
      <c r="CD157" s="151">
        <f t="shared" si="1594"/>
        <v>1</v>
      </c>
      <c r="CE157" s="152">
        <f t="shared" si="1594"/>
        <v>0.99999999999999989</v>
      </c>
      <c r="CF157" s="151">
        <f t="shared" si="1594"/>
        <v>1</v>
      </c>
      <c r="CG157" s="152">
        <f t="shared" si="1594"/>
        <v>1</v>
      </c>
      <c r="CH157" s="151">
        <f t="shared" si="1594"/>
        <v>1</v>
      </c>
      <c r="CI157" s="152">
        <f t="shared" si="1594"/>
        <v>1</v>
      </c>
      <c r="CJ157" s="151">
        <f t="shared" si="1594"/>
        <v>1</v>
      </c>
      <c r="CK157" s="152">
        <f t="shared" si="1594"/>
        <v>1</v>
      </c>
    </row>
    <row r="158" spans="1:89" ht="14.1" thickTop="1">
      <c r="A158" s="186"/>
    </row>
    <row r="160" spans="1:89">
      <c r="A160" s="301">
        <f>+A129+1</f>
        <v>43591</v>
      </c>
      <c r="B160" s="301"/>
      <c r="C160" s="301"/>
      <c r="D160" s="301"/>
      <c r="BI160" s="298">
        <f>+BI129+1</f>
        <v>43591</v>
      </c>
      <c r="BJ160" s="298"/>
      <c r="BK160" s="298"/>
      <c r="BL160" s="298"/>
    </row>
    <row r="161" spans="1:89" ht="14.1" thickBot="1">
      <c r="AE161" t="s">
        <v>1</v>
      </c>
    </row>
    <row r="162" spans="1:89" ht="15" thickTop="1" thickBot="1">
      <c r="A162" s="296" t="s">
        <v>2</v>
      </c>
      <c r="B162" s="292" t="s">
        <v>3</v>
      </c>
      <c r="C162" s="293"/>
      <c r="D162" s="292" t="s">
        <v>4</v>
      </c>
      <c r="E162" s="293"/>
      <c r="F162" s="292" t="s">
        <v>5</v>
      </c>
      <c r="G162" s="293"/>
      <c r="H162" s="292" t="s">
        <v>6</v>
      </c>
      <c r="I162" s="293"/>
      <c r="J162" s="292" t="s">
        <v>7</v>
      </c>
      <c r="K162" s="293"/>
      <c r="L162" s="292" t="s">
        <v>8</v>
      </c>
      <c r="M162" s="293"/>
      <c r="N162" s="292" t="s">
        <v>9</v>
      </c>
      <c r="O162" s="293"/>
      <c r="P162" s="292" t="s">
        <v>10</v>
      </c>
      <c r="Q162" s="293"/>
      <c r="R162" s="292" t="s">
        <v>11</v>
      </c>
      <c r="S162" s="293"/>
      <c r="T162" s="292" t="s">
        <v>12</v>
      </c>
      <c r="U162" s="293"/>
      <c r="V162" s="292" t="s">
        <v>13</v>
      </c>
      <c r="W162" s="293"/>
      <c r="X162" s="292" t="s">
        <v>14</v>
      </c>
      <c r="Y162" s="293"/>
      <c r="Z162" s="294" t="s">
        <v>15</v>
      </c>
      <c r="AA162" s="295"/>
      <c r="AB162" s="299" t="s">
        <v>16</v>
      </c>
      <c r="AC162" s="300"/>
      <c r="AE162" s="309" t="s">
        <v>2</v>
      </c>
      <c r="AF162" s="303" t="s">
        <v>3</v>
      </c>
      <c r="AG162" s="304"/>
      <c r="AH162" s="303" t="s">
        <v>4</v>
      </c>
      <c r="AI162" s="304"/>
      <c r="AJ162" s="303" t="s">
        <v>5</v>
      </c>
      <c r="AK162" s="304"/>
      <c r="AL162" s="303" t="s">
        <v>6</v>
      </c>
      <c r="AM162" s="304"/>
      <c r="AN162" s="303" t="s">
        <v>7</v>
      </c>
      <c r="AO162" s="304"/>
      <c r="AP162" s="303" t="s">
        <v>8</v>
      </c>
      <c r="AQ162" s="304"/>
      <c r="AR162" s="303" t="s">
        <v>9</v>
      </c>
      <c r="AS162" s="304"/>
      <c r="AT162" s="303" t="s">
        <v>10</v>
      </c>
      <c r="AU162" s="304"/>
      <c r="AV162" s="303" t="s">
        <v>11</v>
      </c>
      <c r="AW162" s="304"/>
      <c r="AX162" s="303" t="s">
        <v>12</v>
      </c>
      <c r="AY162" s="304"/>
      <c r="AZ162" s="303" t="s">
        <v>13</v>
      </c>
      <c r="BA162" s="304"/>
      <c r="BB162" s="303" t="s">
        <v>14</v>
      </c>
      <c r="BC162" s="304"/>
      <c r="BD162" s="305" t="s">
        <v>15</v>
      </c>
      <c r="BE162" s="306"/>
      <c r="BF162" s="307" t="s">
        <v>16</v>
      </c>
      <c r="BG162" s="308"/>
      <c r="BH162" s="281"/>
      <c r="BI162" s="296" t="s">
        <v>2</v>
      </c>
      <c r="BJ162" s="292" t="s">
        <v>3</v>
      </c>
      <c r="BK162" s="293"/>
      <c r="BL162" s="292" t="s">
        <v>4</v>
      </c>
      <c r="BM162" s="293"/>
      <c r="BN162" s="292" t="s">
        <v>5</v>
      </c>
      <c r="BO162" s="293"/>
      <c r="BP162" s="292" t="s">
        <v>6</v>
      </c>
      <c r="BQ162" s="293"/>
      <c r="BR162" s="292" t="s">
        <v>7</v>
      </c>
      <c r="BS162" s="293"/>
      <c r="BT162" s="292" t="s">
        <v>8</v>
      </c>
      <c r="BU162" s="293"/>
      <c r="BV162" s="292" t="s">
        <v>9</v>
      </c>
      <c r="BW162" s="293"/>
      <c r="BX162" s="292" t="s">
        <v>10</v>
      </c>
      <c r="BY162" s="293"/>
      <c r="BZ162" s="292" t="s">
        <v>11</v>
      </c>
      <c r="CA162" s="293"/>
      <c r="CB162" s="292" t="s">
        <v>12</v>
      </c>
      <c r="CC162" s="293"/>
      <c r="CD162" s="292" t="s">
        <v>13</v>
      </c>
      <c r="CE162" s="293"/>
      <c r="CF162" s="292" t="s">
        <v>14</v>
      </c>
      <c r="CG162" s="293"/>
      <c r="CH162" s="294" t="s">
        <v>15</v>
      </c>
      <c r="CI162" s="295"/>
      <c r="CJ162" s="292" t="s">
        <v>16</v>
      </c>
      <c r="CK162" s="293"/>
    </row>
    <row r="163" spans="1:89" ht="15" thickTop="1" thickBot="1">
      <c r="A163" s="297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5" t="s">
        <v>17</v>
      </c>
      <c r="AA163" s="118" t="s">
        <v>18</v>
      </c>
      <c r="AB163" s="172" t="s">
        <v>17</v>
      </c>
      <c r="AC163" s="173" t="s">
        <v>18</v>
      </c>
      <c r="AE163" s="310"/>
      <c r="AF163" s="242" t="s">
        <v>17</v>
      </c>
      <c r="AG163" s="243" t="s">
        <v>18</v>
      </c>
      <c r="AH163" s="244" t="s">
        <v>17</v>
      </c>
      <c r="AI163" s="245" t="s">
        <v>18</v>
      </c>
      <c r="AJ163" s="242" t="s">
        <v>17</v>
      </c>
      <c r="AK163" s="243" t="s">
        <v>18</v>
      </c>
      <c r="AL163" s="244" t="s">
        <v>17</v>
      </c>
      <c r="AM163" s="245" t="s">
        <v>18</v>
      </c>
      <c r="AN163" s="242" t="s">
        <v>17</v>
      </c>
      <c r="AO163" s="243" t="s">
        <v>18</v>
      </c>
      <c r="AP163" s="244" t="s">
        <v>17</v>
      </c>
      <c r="AQ163" s="242" t="s">
        <v>18</v>
      </c>
      <c r="AR163" s="246" t="s">
        <v>17</v>
      </c>
      <c r="AS163" s="247" t="s">
        <v>18</v>
      </c>
      <c r="AT163" s="242" t="s">
        <v>17</v>
      </c>
      <c r="AU163" s="243" t="s">
        <v>18</v>
      </c>
      <c r="AV163" s="244" t="s">
        <v>17</v>
      </c>
      <c r="AW163" s="245" t="s">
        <v>18</v>
      </c>
      <c r="AX163" s="242" t="s">
        <v>17</v>
      </c>
      <c r="AY163" s="243" t="s">
        <v>18</v>
      </c>
      <c r="AZ163" s="244" t="s">
        <v>17</v>
      </c>
      <c r="BA163" s="245" t="s">
        <v>18</v>
      </c>
      <c r="BB163" s="242" t="s">
        <v>17</v>
      </c>
      <c r="BC163" s="243" t="s">
        <v>18</v>
      </c>
      <c r="BD163" s="248" t="s">
        <v>17</v>
      </c>
      <c r="BE163" s="249" t="s">
        <v>18</v>
      </c>
      <c r="BF163" s="250" t="s">
        <v>17</v>
      </c>
      <c r="BG163" s="251" t="s">
        <v>18</v>
      </c>
      <c r="BH163" s="282"/>
      <c r="BI163" s="297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5" t="s">
        <v>17</v>
      </c>
      <c r="CI163" s="118" t="s">
        <v>18</v>
      </c>
      <c r="CJ163" s="116" t="s">
        <v>17</v>
      </c>
      <c r="CK163" s="117" t="s">
        <v>18</v>
      </c>
    </row>
    <row r="164" spans="1:89" ht="14.1" thickTop="1">
      <c r="A164" s="121" t="s">
        <v>19</v>
      </c>
      <c r="B164" s="122"/>
      <c r="C164" s="185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2"/>
      <c r="AA164" s="183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52" t="str">
        <f>$AE$9</f>
        <v>07:00 - 07:59</v>
      </c>
      <c r="AF164" s="253">
        <f>SUMIF($A$9:$A$32,$AE164,B$164:B$187)</f>
        <v>5630</v>
      </c>
      <c r="AG164" s="254">
        <f t="shared" ref="AG164:AV166" si="1595">SUMIF($A$9:$A$32,$AE164,C$164:C$187)</f>
        <v>875</v>
      </c>
      <c r="AH164" s="255">
        <f t="shared" si="1595"/>
        <v>1780</v>
      </c>
      <c r="AI164" s="256">
        <f t="shared" si="1595"/>
        <v>1217</v>
      </c>
      <c r="AJ164" s="253">
        <f t="shared" si="1595"/>
        <v>1660</v>
      </c>
      <c r="AK164" s="257">
        <f t="shared" si="1595"/>
        <v>606</v>
      </c>
      <c r="AL164" s="255">
        <f t="shared" si="1595"/>
        <v>1399</v>
      </c>
      <c r="AM164" s="256">
        <f t="shared" si="1595"/>
        <v>1464</v>
      </c>
      <c r="AN164" s="253">
        <f t="shared" si="1595"/>
        <v>573</v>
      </c>
      <c r="AO164" s="257">
        <f t="shared" si="1595"/>
        <v>882</v>
      </c>
      <c r="AP164" s="255">
        <f t="shared" si="1595"/>
        <v>482</v>
      </c>
      <c r="AQ164" s="253">
        <f t="shared" si="1595"/>
        <v>2266</v>
      </c>
      <c r="AR164" s="258">
        <f t="shared" si="1595"/>
        <v>1672</v>
      </c>
      <c r="AS164" s="259">
        <f t="shared" si="1595"/>
        <v>2986</v>
      </c>
      <c r="AT164" s="253">
        <f t="shared" si="1595"/>
        <v>1625</v>
      </c>
      <c r="AU164" s="257">
        <f t="shared" si="1595"/>
        <v>1444</v>
      </c>
      <c r="AV164" s="255">
        <f t="shared" si="1595"/>
        <v>1707</v>
      </c>
      <c r="AW164" s="256">
        <f t="shared" ref="AW164:BE166" si="1596">SUMIF($A$9:$A$32,$AE164,S$164:S$187)</f>
        <v>1628</v>
      </c>
      <c r="AX164" s="253">
        <f t="shared" si="1596"/>
        <v>261</v>
      </c>
      <c r="AY164" s="257">
        <f t="shared" si="1596"/>
        <v>1731</v>
      </c>
      <c r="AZ164" s="255">
        <f t="shared" si="1596"/>
        <v>617</v>
      </c>
      <c r="BA164" s="256">
        <f t="shared" si="1596"/>
        <v>2669</v>
      </c>
      <c r="BB164" s="253">
        <f t="shared" si="1596"/>
        <v>1112</v>
      </c>
      <c r="BC164" s="257">
        <f t="shared" si="1596"/>
        <v>1733</v>
      </c>
      <c r="BD164" s="20">
        <f t="shared" si="1596"/>
        <v>4823</v>
      </c>
      <c r="BE164" s="260">
        <f t="shared" si="1596"/>
        <v>2272</v>
      </c>
      <c r="BF164" s="261">
        <f>AF164+AH164+AJ164+AL164+AN164+AP164+AR164+AT164+AV164+AX164+AZ164+BB164+BD164</f>
        <v>23341</v>
      </c>
      <c r="BG164" s="262">
        <f>AG164+AI164+AK164+AM164+AO164+AQ164+AS164+AU164+AW164+AY164+BA164+BC164+BE164</f>
        <v>21773</v>
      </c>
      <c r="BH164" s="283"/>
      <c r="BI164" s="121" t="s">
        <v>19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>
      <c r="A165" s="133" t="s">
        <v>21</v>
      </c>
      <c r="B165" s="188">
        <v>949</v>
      </c>
      <c r="C165" s="189">
        <v>0</v>
      </c>
      <c r="D165" s="190">
        <v>157</v>
      </c>
      <c r="E165" s="191">
        <v>0</v>
      </c>
      <c r="F165" s="188">
        <v>68</v>
      </c>
      <c r="G165" s="192">
        <v>1</v>
      </c>
      <c r="H165" s="190">
        <v>397</v>
      </c>
      <c r="I165" s="191">
        <v>8</v>
      </c>
      <c r="J165" s="188">
        <v>13</v>
      </c>
      <c r="K165" s="192">
        <v>6</v>
      </c>
      <c r="L165" s="190">
        <v>9</v>
      </c>
      <c r="M165" s="188">
        <v>23</v>
      </c>
      <c r="N165" s="193">
        <v>73</v>
      </c>
      <c r="O165" s="194">
        <v>16</v>
      </c>
      <c r="P165" s="188">
        <v>20</v>
      </c>
      <c r="Q165" s="192">
        <v>15</v>
      </c>
      <c r="R165" s="190">
        <v>9</v>
      </c>
      <c r="S165" s="191">
        <v>20</v>
      </c>
      <c r="T165" s="188">
        <v>0</v>
      </c>
      <c r="U165" s="192">
        <v>0</v>
      </c>
      <c r="V165" s="190">
        <v>0</v>
      </c>
      <c r="W165" s="191">
        <v>0</v>
      </c>
      <c r="X165" s="188">
        <v>0</v>
      </c>
      <c r="Y165" s="192">
        <v>0</v>
      </c>
      <c r="Z165" s="190">
        <v>0</v>
      </c>
      <c r="AA165" s="188">
        <v>0</v>
      </c>
      <c r="AB165" s="168">
        <f t="shared" ref="AB165:AB166" si="1624">B165+D165+F165+H165+J165+L165+N165+P165+R165+T165+V165+X165+Z165</f>
        <v>1695</v>
      </c>
      <c r="AC165" s="169">
        <f t="shared" ref="AC165:AC184" si="1625">C165+E165+G165+I165+K165+M165+O165+Q165+S165+U165+W165+Y165+AA165</f>
        <v>89</v>
      </c>
      <c r="AE165" s="263" t="str">
        <f>$AE$10</f>
        <v>08:00 - 08:59</v>
      </c>
      <c r="AF165" s="253">
        <f>SUMIF($A$9:$A$32,$AE165,B$164:B$187)</f>
        <v>5173</v>
      </c>
      <c r="AG165" s="264">
        <f t="shared" si="1595"/>
        <v>892</v>
      </c>
      <c r="AH165" s="265">
        <f t="shared" si="1595"/>
        <v>1754</v>
      </c>
      <c r="AI165" s="266">
        <f t="shared" si="1595"/>
        <v>1171</v>
      </c>
      <c r="AJ165" s="267">
        <f t="shared" si="1595"/>
        <v>1332</v>
      </c>
      <c r="AK165" s="268">
        <f t="shared" si="1595"/>
        <v>570</v>
      </c>
      <c r="AL165" s="265">
        <f t="shared" si="1595"/>
        <v>1723</v>
      </c>
      <c r="AM165" s="266">
        <f t="shared" si="1595"/>
        <v>1781</v>
      </c>
      <c r="AN165" s="267">
        <f t="shared" si="1595"/>
        <v>472</v>
      </c>
      <c r="AO165" s="268">
        <f t="shared" si="1595"/>
        <v>896</v>
      </c>
      <c r="AP165" s="265">
        <f t="shared" si="1595"/>
        <v>456</v>
      </c>
      <c r="AQ165" s="267">
        <f t="shared" si="1595"/>
        <v>2917</v>
      </c>
      <c r="AR165" s="269">
        <f t="shared" si="1595"/>
        <v>1366</v>
      </c>
      <c r="AS165" s="270">
        <f t="shared" si="1595"/>
        <v>3426</v>
      </c>
      <c r="AT165" s="267">
        <f t="shared" si="1595"/>
        <v>1335</v>
      </c>
      <c r="AU165" s="268">
        <f t="shared" si="1595"/>
        <v>1709</v>
      </c>
      <c r="AV165" s="265">
        <f t="shared" si="1595"/>
        <v>1508</v>
      </c>
      <c r="AW165" s="266">
        <f t="shared" si="1596"/>
        <v>1591</v>
      </c>
      <c r="AX165" s="267">
        <f t="shared" si="1596"/>
        <v>230</v>
      </c>
      <c r="AY165" s="268">
        <f t="shared" si="1596"/>
        <v>1738</v>
      </c>
      <c r="AZ165" s="265">
        <f t="shared" si="1596"/>
        <v>516</v>
      </c>
      <c r="BA165" s="266">
        <f t="shared" si="1596"/>
        <v>3040</v>
      </c>
      <c r="BB165" s="267">
        <f t="shared" si="1596"/>
        <v>1150</v>
      </c>
      <c r="BC165" s="268">
        <f t="shared" si="1596"/>
        <v>1820</v>
      </c>
      <c r="BD165" s="265">
        <f t="shared" si="1596"/>
        <v>4926</v>
      </c>
      <c r="BE165" s="267">
        <f t="shared" si="1596"/>
        <v>2307</v>
      </c>
      <c r="BF165" s="271">
        <f>SUM(AF165,AH165,AJ165,AL165,AN165,AP165,AR165,AT165,AV165,AX165,AZ165,BB165,BD165)</f>
        <v>21941</v>
      </c>
      <c r="BG165" s="16">
        <f>SUM(AG165,AI165,AK165,AM165,AO165,AQ165,AS165,AU165,AW165,AY165,BA165,BC165,BE165)</f>
        <v>23858</v>
      </c>
      <c r="BH165" s="284"/>
      <c r="BI165" s="133" t="s">
        <v>21</v>
      </c>
      <c r="BJ165" s="125">
        <f>B165/B188</f>
        <v>1.7228233243773147E-2</v>
      </c>
      <c r="BK165" s="126">
        <f t="shared" ref="BK165" si="1626">C165/C188</f>
        <v>0</v>
      </c>
      <c r="BL165" s="127">
        <f t="shared" ref="BL165" si="1627">D165/D188</f>
        <v>7.292827945001858E-3</v>
      </c>
      <c r="BM165" s="128">
        <f t="shared" ref="BM165" si="1628">E165/E188</f>
        <v>0</v>
      </c>
      <c r="BN165" s="125">
        <f t="shared" ref="BN165" si="1629">F165/F188</f>
        <v>5.475040257648953E-3</v>
      </c>
      <c r="BO165" s="126">
        <f t="shared" ref="BO165" si="1630">G165/G188</f>
        <v>1.4341029685931451E-4</v>
      </c>
      <c r="BP165" s="127">
        <f t="shared" ref="BP165" si="1631">H165/H188</f>
        <v>1.4036700491461301E-2</v>
      </c>
      <c r="BQ165" s="128">
        <f t="shared" ref="BQ165" si="1632">I165/I188</f>
        <v>2.2402060989611044E-4</v>
      </c>
      <c r="BR165" s="125">
        <f t="shared" ref="BR165" si="1633">J165/J188</f>
        <v>2.1663056157307115E-3</v>
      </c>
      <c r="BS165" s="126">
        <f t="shared" ref="BS165" si="1634">K165/K188</f>
        <v>8.4709868699703512E-4</v>
      </c>
      <c r="BT165" s="127">
        <f t="shared" ref="BT165" si="1635">L165/L188</f>
        <v>8.2394946443284812E-4</v>
      </c>
      <c r="BU165" s="125">
        <f t="shared" ref="BU165" si="1636">M165/M188</f>
        <v>1.0973282442748092E-3</v>
      </c>
      <c r="BV165" s="129">
        <f t="shared" ref="BV165" si="1637">N165/N188</f>
        <v>2.9937664041994752E-3</v>
      </c>
      <c r="BW165" s="130">
        <f t="shared" ref="BW165" si="1638">O165/O188</f>
        <v>4.3754101947057538E-4</v>
      </c>
      <c r="BX165" s="125">
        <f t="shared" ref="BX165" si="1639">P165/P188</f>
        <v>1.3221392212599988E-3</v>
      </c>
      <c r="BY165" s="126">
        <f t="shared" ref="BY165" si="1640">Q165/Q188</f>
        <v>8.0226774348826017E-4</v>
      </c>
      <c r="BZ165" s="127">
        <f t="shared" ref="BZ165" si="1641">R165/R188</f>
        <v>4.7682119205298012E-4</v>
      </c>
      <c r="CA165" s="128">
        <f t="shared" ref="CA165" si="1642">S165/S188</f>
        <v>8.8790233074361824E-4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5.762699187102433E-3</v>
      </c>
      <c r="CK165" s="132">
        <f t="shared" ref="CK165" si="1652">AC165/AC188</f>
        <v>3.0445982327646662E-4</v>
      </c>
    </row>
    <row r="166" spans="1:89" ht="14.1" thickBot="1">
      <c r="A166" s="142" t="s">
        <v>23</v>
      </c>
      <c r="B166" s="195">
        <v>3612</v>
      </c>
      <c r="C166" s="196">
        <v>0</v>
      </c>
      <c r="D166" s="197">
        <v>1279</v>
      </c>
      <c r="E166" s="198">
        <v>78</v>
      </c>
      <c r="F166" s="195">
        <v>436</v>
      </c>
      <c r="G166" s="199">
        <v>41</v>
      </c>
      <c r="H166" s="197">
        <v>1614</v>
      </c>
      <c r="I166" s="198">
        <v>294</v>
      </c>
      <c r="J166" s="195">
        <v>117</v>
      </c>
      <c r="K166" s="199">
        <v>121</v>
      </c>
      <c r="L166" s="197">
        <v>79</v>
      </c>
      <c r="M166" s="195">
        <v>478</v>
      </c>
      <c r="N166" s="200">
        <v>538</v>
      </c>
      <c r="O166" s="201">
        <v>744</v>
      </c>
      <c r="P166" s="195">
        <v>308</v>
      </c>
      <c r="Q166" s="199">
        <v>395</v>
      </c>
      <c r="R166" s="197">
        <v>554</v>
      </c>
      <c r="S166" s="198">
        <v>674</v>
      </c>
      <c r="T166" s="195">
        <v>69</v>
      </c>
      <c r="U166" s="199">
        <v>441</v>
      </c>
      <c r="V166" s="197">
        <v>144</v>
      </c>
      <c r="W166" s="198">
        <v>962</v>
      </c>
      <c r="X166" s="195">
        <v>447</v>
      </c>
      <c r="Y166" s="199">
        <v>559</v>
      </c>
      <c r="Z166" s="197">
        <v>1508</v>
      </c>
      <c r="AA166" s="195">
        <v>825</v>
      </c>
      <c r="AB166" s="168">
        <f t="shared" si="1624"/>
        <v>10705</v>
      </c>
      <c r="AC166" s="169">
        <f t="shared" si="1625"/>
        <v>5612</v>
      </c>
      <c r="AE166" s="252" t="str">
        <f>$AE$11</f>
        <v>09:00 - 09:59</v>
      </c>
      <c r="AF166" s="253">
        <f>SUMIF($A$9:$A$32,$AE166,B$164:B$187)</f>
        <v>4682</v>
      </c>
      <c r="AG166" s="272">
        <f t="shared" si="1595"/>
        <v>1046</v>
      </c>
      <c r="AH166" s="273">
        <f t="shared" si="1595"/>
        <v>1542</v>
      </c>
      <c r="AI166" s="274">
        <f t="shared" si="1595"/>
        <v>996</v>
      </c>
      <c r="AJ166" s="275">
        <f t="shared" si="1595"/>
        <v>1237</v>
      </c>
      <c r="AK166" s="276">
        <f t="shared" si="1595"/>
        <v>579</v>
      </c>
      <c r="AL166" s="273">
        <f t="shared" si="1595"/>
        <v>1801</v>
      </c>
      <c r="AM166" s="274">
        <f t="shared" si="1595"/>
        <v>1917</v>
      </c>
      <c r="AN166" s="275">
        <f t="shared" si="1595"/>
        <v>375</v>
      </c>
      <c r="AO166" s="276">
        <f t="shared" si="1595"/>
        <v>991</v>
      </c>
      <c r="AP166" s="273">
        <f t="shared" si="1595"/>
        <v>455</v>
      </c>
      <c r="AQ166" s="275">
        <f t="shared" si="1595"/>
        <v>2646</v>
      </c>
      <c r="AR166" s="277">
        <f t="shared" si="1595"/>
        <v>1280</v>
      </c>
      <c r="AS166" s="278">
        <f t="shared" si="1595"/>
        <v>3235</v>
      </c>
      <c r="AT166" s="275">
        <f t="shared" si="1595"/>
        <v>821</v>
      </c>
      <c r="AU166" s="276">
        <f t="shared" si="1595"/>
        <v>1608</v>
      </c>
      <c r="AV166" s="273">
        <f t="shared" si="1595"/>
        <v>1553</v>
      </c>
      <c r="AW166" s="274">
        <f t="shared" si="1596"/>
        <v>1477</v>
      </c>
      <c r="AX166" s="275">
        <f t="shared" si="1596"/>
        <v>272</v>
      </c>
      <c r="AY166" s="276">
        <f t="shared" si="1596"/>
        <v>1168</v>
      </c>
      <c r="AZ166" s="273">
        <f t="shared" si="1596"/>
        <v>505</v>
      </c>
      <c r="BA166" s="274">
        <f t="shared" si="1596"/>
        <v>2697</v>
      </c>
      <c r="BB166" s="275">
        <f t="shared" si="1596"/>
        <v>1287</v>
      </c>
      <c r="BC166" s="276">
        <f t="shared" si="1596"/>
        <v>1376</v>
      </c>
      <c r="BD166" s="273">
        <f t="shared" si="1596"/>
        <v>4551</v>
      </c>
      <c r="BE166" s="275">
        <f t="shared" si="1596"/>
        <v>2222</v>
      </c>
      <c r="BF166" s="271">
        <f>SUM(AF166,AH166,AJ166,AL166,AN166,AP166,AR166,AT166,AV166,AX166,AZ166,BB166,BD166)</f>
        <v>20361</v>
      </c>
      <c r="BG166" s="16">
        <f>SUM(AG166,AI166,AK166,AM166,AO166,AQ166,AS166,AU166,AW166,AY166,BA166,BC166,BE166)</f>
        <v>21958</v>
      </c>
      <c r="BH166" s="285"/>
      <c r="BI166" s="142" t="s">
        <v>23</v>
      </c>
      <c r="BJ166" s="125">
        <f>B166/B188</f>
        <v>6.5572580059545416E-2</v>
      </c>
      <c r="BK166" s="126">
        <f t="shared" ref="BK166" si="1653">C166/C188</f>
        <v>0</v>
      </c>
      <c r="BL166" s="127">
        <f t="shared" ref="BL166" si="1654">D166/D188</f>
        <v>5.9410999628390936E-2</v>
      </c>
      <c r="BM166" s="128">
        <f t="shared" ref="BM166" si="1655">E166/E188</f>
        <v>4.3502509760178472E-3</v>
      </c>
      <c r="BN166" s="125">
        <f t="shared" ref="BN166" si="1656">F166/F188</f>
        <v>3.5104669887278582E-2</v>
      </c>
      <c r="BO166" s="126">
        <f t="shared" ref="BO166" si="1657">G166/G188</f>
        <v>5.8798221712318948E-3</v>
      </c>
      <c r="BP166" s="127">
        <f t="shared" ref="BP166" si="1658">H166/H188</f>
        <v>5.706608209878726E-2</v>
      </c>
      <c r="BQ166" s="128">
        <f t="shared" ref="BQ166" si="1659">I166/I188</f>
        <v>8.2327574136820594E-3</v>
      </c>
      <c r="BR166" s="125">
        <f t="shared" ref="BR166" si="1660">J166/J188</f>
        <v>1.9496750541576405E-2</v>
      </c>
      <c r="BS166" s="126">
        <f t="shared" ref="BS166" si="1661">K166/K188</f>
        <v>1.7083156854440208E-2</v>
      </c>
      <c r="BT166" s="127">
        <f t="shared" ref="BT166" si="1662">L166/L188</f>
        <v>7.2324452989105557E-3</v>
      </c>
      <c r="BU166" s="125">
        <f t="shared" ref="BU166" si="1663">M166/M188</f>
        <v>2.2805343511450381E-2</v>
      </c>
      <c r="BV166" s="129">
        <f t="shared" ref="BV166" si="1664">N166/N188</f>
        <v>2.2063648293963255E-2</v>
      </c>
      <c r="BW166" s="130">
        <f t="shared" ref="BW166" si="1665">O166/O188</f>
        <v>2.0345657405381756E-2</v>
      </c>
      <c r="BX166" s="125">
        <f t="shared" ref="BX166" si="1666">P166/P188</f>
        <v>2.0360944007403979E-2</v>
      </c>
      <c r="BY166" s="126">
        <f t="shared" ref="BY166" si="1667">Q166/Q188</f>
        <v>2.1126383911857519E-2</v>
      </c>
      <c r="BZ166" s="127">
        <f t="shared" ref="BZ166" si="1668">R166/R188</f>
        <v>2.9350993377483443E-2</v>
      </c>
      <c r="CA166" s="128">
        <f t="shared" ref="CA166" si="1669">S166/S188</f>
        <v>2.9922308546059935E-2</v>
      </c>
      <c r="CB166" s="125">
        <f t="shared" ref="CB166" si="1670">T166/T188</f>
        <v>8.5501858736059481E-3</v>
      </c>
      <c r="CC166" s="126">
        <f t="shared" ref="CC166" si="1671">U166/U188</f>
        <v>3.9572864321608038E-2</v>
      </c>
      <c r="CD166" s="127">
        <f t="shared" ref="CD166" si="1672">V166/V188</f>
        <v>6.9387558425287911E-3</v>
      </c>
      <c r="CE166" s="128">
        <f t="shared" ref="CE166" si="1673">W166/W188</f>
        <v>3.5534869976359337E-2</v>
      </c>
      <c r="CF166" s="125">
        <f t="shared" ref="CF166" si="1674">X166/X188</f>
        <v>2.1250297123841216E-2</v>
      </c>
      <c r="CG166" s="126">
        <f t="shared" ref="CG166" si="1675">Y166/Y188</f>
        <v>3.7199707193717978E-2</v>
      </c>
      <c r="CH166" s="127">
        <f t="shared" ref="CH166" si="1676">Z166/Z188</f>
        <v>2.919651500484027E-2</v>
      </c>
      <c r="CI166" s="125">
        <f t="shared" ref="CI166" si="1677">AA166/AA188</f>
        <v>1.9455711725308932E-2</v>
      </c>
      <c r="CJ166" s="131">
        <f t="shared" ref="CJ166" si="1678">AB166/AB188</f>
        <v>3.6395100175770828E-2</v>
      </c>
      <c r="CK166" s="132">
        <f t="shared" ref="CK166" si="1679">AC166/AC188</f>
        <v>1.919807335087113E-2</v>
      </c>
    </row>
    <row r="167" spans="1:89" ht="15" thickTop="1" thickBot="1">
      <c r="A167" s="133" t="s">
        <v>25</v>
      </c>
      <c r="B167" s="188">
        <v>5950</v>
      </c>
      <c r="C167" s="189">
        <v>577</v>
      </c>
      <c r="D167" s="190">
        <v>2029</v>
      </c>
      <c r="E167" s="191">
        <v>718</v>
      </c>
      <c r="F167" s="188">
        <v>839</v>
      </c>
      <c r="G167" s="192">
        <v>377</v>
      </c>
      <c r="H167" s="190">
        <v>1398</v>
      </c>
      <c r="I167" s="191">
        <v>983</v>
      </c>
      <c r="J167" s="188">
        <v>337</v>
      </c>
      <c r="K167" s="192">
        <v>477</v>
      </c>
      <c r="L167" s="190">
        <v>253</v>
      </c>
      <c r="M167" s="188">
        <v>1108</v>
      </c>
      <c r="N167" s="193">
        <v>1247</v>
      </c>
      <c r="O167" s="194">
        <v>1829</v>
      </c>
      <c r="P167" s="188">
        <v>1038</v>
      </c>
      <c r="Q167" s="192">
        <v>868</v>
      </c>
      <c r="R167" s="190">
        <v>1210</v>
      </c>
      <c r="S167" s="191">
        <v>1325</v>
      </c>
      <c r="T167" s="188">
        <v>160</v>
      </c>
      <c r="U167" s="192">
        <v>1118</v>
      </c>
      <c r="V167" s="190">
        <v>417</v>
      </c>
      <c r="W167" s="191">
        <v>2213</v>
      </c>
      <c r="X167" s="188">
        <v>1112</v>
      </c>
      <c r="Y167" s="192">
        <v>1322</v>
      </c>
      <c r="Z167" s="190">
        <v>3627</v>
      </c>
      <c r="AA167" s="188">
        <v>1767</v>
      </c>
      <c r="AB167" s="168">
        <f>B167+D167+F167+H167+J167+L167+N167+P167+R167+T167+V167+X167+Z167</f>
        <v>19617</v>
      </c>
      <c r="AC167" s="169">
        <f t="shared" si="1625"/>
        <v>14682</v>
      </c>
      <c r="AE167" s="288" t="s">
        <v>26</v>
      </c>
      <c r="AF167" s="12">
        <f t="shared" ref="AF167:BG167" si="1680">SUM(AF164:AF166)</f>
        <v>15485</v>
      </c>
      <c r="AG167" s="1">
        <f t="shared" si="1680"/>
        <v>2813</v>
      </c>
      <c r="AH167" s="12">
        <f t="shared" si="1680"/>
        <v>5076</v>
      </c>
      <c r="AI167" s="1">
        <f t="shared" si="1680"/>
        <v>3384</v>
      </c>
      <c r="AJ167" s="12">
        <f t="shared" si="1680"/>
        <v>4229</v>
      </c>
      <c r="AK167" s="1">
        <f t="shared" si="1680"/>
        <v>1755</v>
      </c>
      <c r="AL167" s="12">
        <f t="shared" si="1680"/>
        <v>4923</v>
      </c>
      <c r="AM167" s="1">
        <f t="shared" si="1680"/>
        <v>5162</v>
      </c>
      <c r="AN167" s="12">
        <f t="shared" si="1680"/>
        <v>1420</v>
      </c>
      <c r="AO167" s="1">
        <f t="shared" si="1680"/>
        <v>2769</v>
      </c>
      <c r="AP167" s="12">
        <f t="shared" si="1680"/>
        <v>1393</v>
      </c>
      <c r="AQ167" s="1">
        <f t="shared" si="1680"/>
        <v>7829</v>
      </c>
      <c r="AR167" s="12">
        <f t="shared" si="1680"/>
        <v>4318</v>
      </c>
      <c r="AS167" s="1">
        <f t="shared" si="1680"/>
        <v>9647</v>
      </c>
      <c r="AT167" s="12">
        <f t="shared" si="1680"/>
        <v>3781</v>
      </c>
      <c r="AU167" s="1">
        <f t="shared" si="1680"/>
        <v>4761</v>
      </c>
      <c r="AV167" s="12">
        <f t="shared" si="1680"/>
        <v>4768</v>
      </c>
      <c r="AW167" s="1">
        <f t="shared" si="1680"/>
        <v>4696</v>
      </c>
      <c r="AX167" s="12">
        <f t="shared" si="1680"/>
        <v>763</v>
      </c>
      <c r="AY167" s="1">
        <f t="shared" si="1680"/>
        <v>4637</v>
      </c>
      <c r="AZ167" s="12">
        <f t="shared" si="1680"/>
        <v>1638</v>
      </c>
      <c r="BA167" s="1">
        <f t="shared" si="1680"/>
        <v>8406</v>
      </c>
      <c r="BB167" s="12">
        <f t="shared" si="1680"/>
        <v>3549</v>
      </c>
      <c r="BC167" s="1">
        <f t="shared" si="1680"/>
        <v>4929</v>
      </c>
      <c r="BD167" s="12">
        <f t="shared" si="1680"/>
        <v>14300</v>
      </c>
      <c r="BE167" s="1">
        <f t="shared" si="1680"/>
        <v>6801</v>
      </c>
      <c r="BF167" s="51">
        <f t="shared" si="1680"/>
        <v>65643</v>
      </c>
      <c r="BG167" s="47">
        <f t="shared" si="1680"/>
        <v>67589</v>
      </c>
      <c r="BH167" s="284"/>
      <c r="BI167" s="133" t="s">
        <v>25</v>
      </c>
      <c r="BJ167" s="125">
        <f>B167/B188</f>
        <v>0.10801684699731319</v>
      </c>
      <c r="BK167" s="126">
        <f t="shared" ref="BK167" si="1681">C167/C188</f>
        <v>1.9088894035134151E-2</v>
      </c>
      <c r="BL167" s="127">
        <f t="shared" ref="BL167" si="1682">D167/D188</f>
        <v>9.4249349684132289E-2</v>
      </c>
      <c r="BM167" s="128">
        <f t="shared" ref="BM167" si="1683">E167/E188</f>
        <v>4.0044617958728386E-2</v>
      </c>
      <c r="BN167" s="125">
        <f t="shared" ref="BN167" si="1684">F167/F188</f>
        <v>6.7552334943639297E-2</v>
      </c>
      <c r="BO167" s="126">
        <f t="shared" ref="BO167" si="1685">G167/G188</f>
        <v>5.4065681915961568E-2</v>
      </c>
      <c r="BP167" s="127">
        <f t="shared" ref="BP167" si="1686">H167/H188</f>
        <v>4.9428985609730226E-2</v>
      </c>
      <c r="BQ167" s="128">
        <f t="shared" ref="BQ167" si="1687">I167/I188</f>
        <v>2.7526532440984571E-2</v>
      </c>
      <c r="BR167" s="125">
        <f t="shared" ref="BR167" si="1688">J167/J188</f>
        <v>5.6157307115480753E-2</v>
      </c>
      <c r="BS167" s="126">
        <f t="shared" ref="BS167" si="1689">K167/K188</f>
        <v>6.734434561626429E-2</v>
      </c>
      <c r="BT167" s="127">
        <f t="shared" ref="BT167" si="1690">L167/L188</f>
        <v>2.3162134944612285E-2</v>
      </c>
      <c r="BU167" s="125">
        <f t="shared" ref="BU167" si="1691">M167/M188</f>
        <v>5.2862595419847329E-2</v>
      </c>
      <c r="BV167" s="129">
        <f t="shared" ref="BV167" si="1692">N167/N188</f>
        <v>5.1140091863517062E-2</v>
      </c>
      <c r="BW167" s="130">
        <f t="shared" ref="BW167" si="1693">O167/O188</f>
        <v>5.0016407788230147E-2</v>
      </c>
      <c r="BX167" s="125">
        <f t="shared" ref="BX167" si="1694">P167/P188</f>
        <v>6.8619025583393931E-2</v>
      </c>
      <c r="BY167" s="126">
        <f t="shared" ref="BY167" si="1695">Q167/Q188</f>
        <v>4.6424560089853989E-2</v>
      </c>
      <c r="BZ167" s="127">
        <f t="shared" ref="BZ167" si="1696">R167/R188</f>
        <v>6.410596026490066E-2</v>
      </c>
      <c r="CA167" s="128">
        <f t="shared" ref="CA167" si="1697">S167/S188</f>
        <v>5.8823529411764705E-2</v>
      </c>
      <c r="CB167" s="125">
        <f t="shared" ref="CB167" si="1698">T167/T188</f>
        <v>1.9826517967781909E-2</v>
      </c>
      <c r="CC167" s="126">
        <f t="shared" ref="CC167" si="1699">U167/U188</f>
        <v>0.10032304379038047</v>
      </c>
      <c r="CD167" s="127">
        <f t="shared" ref="CD167" si="1700">V167/V188</f>
        <v>2.0093480460656291E-2</v>
      </c>
      <c r="CE167" s="128">
        <f t="shared" ref="CE167" si="1701">W167/W188</f>
        <v>8.1744976359338056E-2</v>
      </c>
      <c r="CF167" s="125">
        <f t="shared" ref="CF167" si="1702">X167/X188</f>
        <v>5.2864273829332065E-2</v>
      </c>
      <c r="CG167" s="126">
        <f t="shared" ref="CG167" si="1703">Y167/Y188</f>
        <v>8.7974978372263257E-2</v>
      </c>
      <c r="CH167" s="127">
        <f t="shared" ref="CH167" si="1704">Z167/Z188</f>
        <v>7.0222652468538233E-2</v>
      </c>
      <c r="CI167" s="125">
        <f t="shared" ref="CI167" si="1705">AA167/AA188</f>
        <v>4.1670597113479861E-2</v>
      </c>
      <c r="CJ167" s="131">
        <f t="shared" ref="CJ167" si="1706">AB167/AB188</f>
        <v>6.6694318556571347E-2</v>
      </c>
      <c r="CK167" s="132">
        <f t="shared" ref="CK167" si="1707">AC167/AC188</f>
        <v>5.0225608149944756E-2</v>
      </c>
    </row>
    <row r="168" spans="1:89" ht="14.1" thickTop="1">
      <c r="A168" s="142" t="s">
        <v>20</v>
      </c>
      <c r="B168" s="195">
        <v>5630</v>
      </c>
      <c r="C168" s="196">
        <v>875</v>
      </c>
      <c r="D168" s="197">
        <v>1780</v>
      </c>
      <c r="E168" s="198">
        <v>1217</v>
      </c>
      <c r="F168" s="195">
        <v>1660</v>
      </c>
      <c r="G168" s="199">
        <v>606</v>
      </c>
      <c r="H168" s="197">
        <v>1399</v>
      </c>
      <c r="I168" s="198">
        <v>1464</v>
      </c>
      <c r="J168" s="195">
        <v>573</v>
      </c>
      <c r="K168" s="199">
        <v>882</v>
      </c>
      <c r="L168" s="197">
        <v>482</v>
      </c>
      <c r="M168" s="195">
        <v>2266</v>
      </c>
      <c r="N168" s="200">
        <v>1672</v>
      </c>
      <c r="O168" s="201">
        <v>2986</v>
      </c>
      <c r="P168" s="195">
        <v>1625</v>
      </c>
      <c r="Q168" s="199">
        <v>1444</v>
      </c>
      <c r="R168" s="197">
        <v>1707</v>
      </c>
      <c r="S168" s="198">
        <v>1628</v>
      </c>
      <c r="T168" s="195">
        <v>261</v>
      </c>
      <c r="U168" s="199">
        <v>1731</v>
      </c>
      <c r="V168" s="197">
        <v>617</v>
      </c>
      <c r="W168" s="198">
        <v>2669</v>
      </c>
      <c r="X168" s="195">
        <v>1112</v>
      </c>
      <c r="Y168" s="199">
        <v>1733</v>
      </c>
      <c r="Z168" s="197">
        <v>4823</v>
      </c>
      <c r="AA168" s="195">
        <v>2272</v>
      </c>
      <c r="AB168" s="168">
        <f t="shared" ref="AB168:AB184" si="1708">B168+D168+F168+H168+J168+L168+N168+P168+R168+T168+V168+X168+Z168</f>
        <v>23341</v>
      </c>
      <c r="AC168" s="169">
        <f t="shared" si="1625"/>
        <v>21773</v>
      </c>
      <c r="BI168" s="142" t="s">
        <v>20</v>
      </c>
      <c r="BJ168" s="125">
        <f>B168/B188</f>
        <v>0.1022075375789703</v>
      </c>
      <c r="BK168" s="126">
        <f t="shared" ref="BK168" si="1709">C168/C188</f>
        <v>2.8947629602673108E-2</v>
      </c>
      <c r="BL168" s="127">
        <f t="shared" ref="BL168" si="1710">D168/D188</f>
        <v>8.268301746562616E-2</v>
      </c>
      <c r="BM168" s="128">
        <f t="shared" ref="BM168" si="1711">E168/E188</f>
        <v>6.787506971556051E-2</v>
      </c>
      <c r="BN168" s="125">
        <f t="shared" ref="BN168" si="1712">F168/F188</f>
        <v>0.13365539452495975</v>
      </c>
      <c r="BO168" s="126">
        <f t="shared" ref="BO168" si="1713">G168/G188</f>
        <v>8.6906639896744589E-2</v>
      </c>
      <c r="BP168" s="127">
        <f t="shared" ref="BP168" si="1714">H168/H188</f>
        <v>4.9464342537920307E-2</v>
      </c>
      <c r="BQ168" s="128">
        <f t="shared" ref="BQ168" si="1715">I168/I188</f>
        <v>4.0995771610988212E-2</v>
      </c>
      <c r="BR168" s="125">
        <f t="shared" ref="BR168" si="1716">J168/J188</f>
        <v>9.5484085985669057E-2</v>
      </c>
      <c r="BS168" s="126">
        <f t="shared" ref="BS168" si="1717">K168/K188</f>
        <v>0.12452350698856417</v>
      </c>
      <c r="BT168" s="127">
        <f t="shared" ref="BT168" si="1718">L168/L188</f>
        <v>4.4127071317403642E-2</v>
      </c>
      <c r="BU168" s="125">
        <f t="shared" ref="BU168" si="1719">M168/M188</f>
        <v>0.10811068702290076</v>
      </c>
      <c r="BV168" s="129">
        <f t="shared" ref="BV168" si="1720">N168/N188</f>
        <v>6.8569553805774272E-2</v>
      </c>
      <c r="BW168" s="130">
        <f t="shared" ref="BW168" si="1721">O168/O188</f>
        <v>8.1656092758696133E-2</v>
      </c>
      <c r="BX168" s="125">
        <f t="shared" ref="BX168" si="1722">P168/P188</f>
        <v>0.10742381172737489</v>
      </c>
      <c r="BY168" s="126">
        <f t="shared" ref="BY168" si="1723">Q168/Q188</f>
        <v>7.7231641439803184E-2</v>
      </c>
      <c r="BZ168" s="127">
        <f t="shared" ref="BZ168" si="1724">R168/R188</f>
        <v>9.0437086092715238E-2</v>
      </c>
      <c r="CA168" s="128">
        <f t="shared" ref="CA168" si="1725">S168/S188</f>
        <v>7.2275249722530521E-2</v>
      </c>
      <c r="CB168" s="125">
        <f t="shared" ref="CB168" si="1726">T168/T188</f>
        <v>3.2342007434944239E-2</v>
      </c>
      <c r="CC168" s="126">
        <f t="shared" ref="CC168" si="1727">U168/U188</f>
        <v>0.15533022254127782</v>
      </c>
      <c r="CD168" s="127">
        <f t="shared" ref="CD168" si="1728">V168/V188</f>
        <v>2.9730641353057391E-2</v>
      </c>
      <c r="CE168" s="128">
        <f t="shared" ref="CE168" si="1729">W168/W188</f>
        <v>9.858894799054374E-2</v>
      </c>
      <c r="CF168" s="125">
        <f t="shared" ref="CF168" si="1730">X168/X188</f>
        <v>5.2864273829332065E-2</v>
      </c>
      <c r="CG168" s="126">
        <f t="shared" ref="CG168" si="1731">Y168/Y188</f>
        <v>0.11532574698875357</v>
      </c>
      <c r="CH168" s="127">
        <f t="shared" ref="CH168" si="1732">Z168/Z188</f>
        <v>9.3378509196515011E-2</v>
      </c>
      <c r="CI168" s="125">
        <f t="shared" ref="CI168" si="1733">AA168/AA188</f>
        <v>5.3579850957456841E-2</v>
      </c>
      <c r="CJ168" s="131">
        <f t="shared" ref="CJ168" si="1734">AB168/AB188</f>
        <v>7.9355257655550376E-2</v>
      </c>
      <c r="CK168" s="132">
        <f t="shared" ref="CK168" si="1735">AC168/AC188</f>
        <v>7.448318800223043E-2</v>
      </c>
    </row>
    <row r="169" spans="1:89" ht="14.1" thickBot="1">
      <c r="A169" s="133" t="s">
        <v>22</v>
      </c>
      <c r="B169" s="188">
        <v>5173</v>
      </c>
      <c r="C169" s="189">
        <v>892</v>
      </c>
      <c r="D169" s="190">
        <v>1754</v>
      </c>
      <c r="E169" s="191">
        <v>1171</v>
      </c>
      <c r="F169" s="188">
        <v>1332</v>
      </c>
      <c r="G169" s="192">
        <v>570</v>
      </c>
      <c r="H169" s="190">
        <v>1723</v>
      </c>
      <c r="I169" s="191">
        <v>1781</v>
      </c>
      <c r="J169" s="188">
        <v>472</v>
      </c>
      <c r="K169" s="192">
        <v>896</v>
      </c>
      <c r="L169" s="190">
        <v>456</v>
      </c>
      <c r="M169" s="188">
        <v>2917</v>
      </c>
      <c r="N169" s="193">
        <v>1366</v>
      </c>
      <c r="O169" s="194">
        <v>3426</v>
      </c>
      <c r="P169" s="188">
        <v>1335</v>
      </c>
      <c r="Q169" s="192">
        <v>1709</v>
      </c>
      <c r="R169" s="190">
        <v>1508</v>
      </c>
      <c r="S169" s="191">
        <v>1591</v>
      </c>
      <c r="T169" s="188">
        <v>230</v>
      </c>
      <c r="U169" s="192">
        <v>1738</v>
      </c>
      <c r="V169" s="190">
        <v>516</v>
      </c>
      <c r="W169" s="191">
        <v>3040</v>
      </c>
      <c r="X169" s="188">
        <v>1150</v>
      </c>
      <c r="Y169" s="192">
        <v>1820</v>
      </c>
      <c r="Z169" s="190">
        <v>4926</v>
      </c>
      <c r="AA169" s="188">
        <v>2307</v>
      </c>
      <c r="AB169" s="168">
        <f t="shared" si="1708"/>
        <v>21941</v>
      </c>
      <c r="AC169" s="169">
        <f t="shared" si="1625"/>
        <v>23858</v>
      </c>
      <c r="AE169" t="s">
        <v>27</v>
      </c>
      <c r="BI169" s="133" t="s">
        <v>22</v>
      </c>
      <c r="BJ169" s="125">
        <f>B169/B188</f>
        <v>9.3911117565899357E-2</v>
      </c>
      <c r="BK169" s="126">
        <f t="shared" ref="BK169" si="1736">C169/C188</f>
        <v>2.9510040692096472E-2</v>
      </c>
      <c r="BL169" s="127">
        <f t="shared" ref="BL169" si="1737">D169/D188</f>
        <v>8.1475287997027121E-2</v>
      </c>
      <c r="BM169" s="128">
        <f t="shared" ref="BM169" si="1738">E169/E188</f>
        <v>6.5309537088678191E-2</v>
      </c>
      <c r="BN169" s="125">
        <f t="shared" ref="BN169" si="1739">F169/F188</f>
        <v>0.1072463768115942</v>
      </c>
      <c r="BO169" s="126">
        <f t="shared" ref="BO169" si="1740">G169/G188</f>
        <v>8.1743869209809264E-2</v>
      </c>
      <c r="BP169" s="127">
        <f t="shared" ref="BP169" si="1741">H169/H188</f>
        <v>6.0919987271505854E-2</v>
      </c>
      <c r="BQ169" s="128">
        <f t="shared" ref="BQ169" si="1742">I169/I188</f>
        <v>4.9872588278121584E-2</v>
      </c>
      <c r="BR169" s="125">
        <f t="shared" ref="BR169" si="1743">J169/J188</f>
        <v>7.8653557740376606E-2</v>
      </c>
      <c r="BS169" s="126">
        <f t="shared" ref="BS169" si="1744">K169/K188</f>
        <v>0.12650007059155724</v>
      </c>
      <c r="BT169" s="127">
        <f t="shared" ref="BT169" si="1745">L169/L188</f>
        <v>4.1746772864597638E-2</v>
      </c>
      <c r="BU169" s="125">
        <f t="shared" ref="BU169" si="1746">M169/M188</f>
        <v>0.13916984732824428</v>
      </c>
      <c r="BV169" s="129">
        <f t="shared" ref="BV169" si="1747">N169/N188</f>
        <v>5.6020341207349084E-2</v>
      </c>
      <c r="BW169" s="130">
        <f t="shared" ref="BW169" si="1748">O169/O188</f>
        <v>9.3688470794136947E-2</v>
      </c>
      <c r="BX169" s="125">
        <f t="shared" ref="BX169" si="1749">P169/P188</f>
        <v>8.8252793019104908E-2</v>
      </c>
      <c r="BY169" s="126">
        <f t="shared" ref="BY169" si="1750">Q169/Q188</f>
        <v>9.1405038241429107E-2</v>
      </c>
      <c r="BZ169" s="127">
        <f t="shared" ref="BZ169" si="1751">R169/R188</f>
        <v>7.9894039735099343E-2</v>
      </c>
      <c r="CA169" s="128">
        <f t="shared" ref="CA169" si="1752">S169/S188</f>
        <v>7.0632630410654831E-2</v>
      </c>
      <c r="CB169" s="125">
        <f t="shared" ref="CB169" si="1753">T169/T188</f>
        <v>2.8500619578686492E-2</v>
      </c>
      <c r="CC169" s="126">
        <f t="shared" ref="CC169" si="1754">U169/U188</f>
        <v>0.15595836324479539</v>
      </c>
      <c r="CD169" s="127">
        <f t="shared" ref="CD169" si="1755">V169/V188</f>
        <v>2.4863875102394833E-2</v>
      </c>
      <c r="CE169" s="128">
        <f t="shared" ref="CE169" si="1756">W169/W188</f>
        <v>0.11229314420803782</v>
      </c>
      <c r="CF169" s="125">
        <f t="shared" ref="CF169" si="1757">X169/X188</f>
        <v>5.4670786783931544E-2</v>
      </c>
      <c r="CG169" s="126">
        <f t="shared" ref="CG169" si="1758">Y169/Y188</f>
        <v>0.12111532574698876</v>
      </c>
      <c r="CH169" s="127">
        <f t="shared" ref="CH169" si="1759">Z169/Z188</f>
        <v>9.5372700871248786E-2</v>
      </c>
      <c r="CI169" s="125">
        <f t="shared" ref="CI169" si="1760">AA169/AA188</f>
        <v>5.4405244788227523E-2</v>
      </c>
      <c r="CJ169" s="131">
        <f t="shared" ref="CJ169" si="1761">AB169/AB188</f>
        <v>7.4595506114580823E-2</v>
      </c>
      <c r="CK169" s="132">
        <f t="shared" ref="CK169" si="1762">AC169/AC188</f>
        <v>8.1615758019437532E-2</v>
      </c>
    </row>
    <row r="170" spans="1:89" ht="15" thickTop="1" thickBot="1">
      <c r="A170" s="142" t="s">
        <v>24</v>
      </c>
      <c r="B170" s="195">
        <v>4682</v>
      </c>
      <c r="C170" s="196">
        <v>1046</v>
      </c>
      <c r="D170" s="197">
        <v>1542</v>
      </c>
      <c r="E170" s="198">
        <v>996</v>
      </c>
      <c r="F170" s="195">
        <v>1237</v>
      </c>
      <c r="G170" s="199">
        <v>579</v>
      </c>
      <c r="H170" s="197">
        <v>1801</v>
      </c>
      <c r="I170" s="198">
        <v>1917</v>
      </c>
      <c r="J170" s="195">
        <v>375</v>
      </c>
      <c r="K170" s="199">
        <v>991</v>
      </c>
      <c r="L170" s="197">
        <v>455</v>
      </c>
      <c r="M170" s="195">
        <v>2646</v>
      </c>
      <c r="N170" s="200">
        <v>1280</v>
      </c>
      <c r="O170" s="201">
        <v>3235</v>
      </c>
      <c r="P170" s="195">
        <v>821</v>
      </c>
      <c r="Q170" s="199">
        <v>1608</v>
      </c>
      <c r="R170" s="197">
        <v>1553</v>
      </c>
      <c r="S170" s="198">
        <v>1477</v>
      </c>
      <c r="T170" s="195">
        <v>272</v>
      </c>
      <c r="U170" s="199">
        <v>1168</v>
      </c>
      <c r="V170" s="197">
        <v>505</v>
      </c>
      <c r="W170" s="198">
        <v>2697</v>
      </c>
      <c r="X170" s="195">
        <v>1287</v>
      </c>
      <c r="Y170" s="199">
        <v>1376</v>
      </c>
      <c r="Z170" s="197">
        <v>4551</v>
      </c>
      <c r="AA170" s="195">
        <v>2222</v>
      </c>
      <c r="AB170" s="168">
        <f t="shared" si="1708"/>
        <v>20361</v>
      </c>
      <c r="AC170" s="169">
        <f t="shared" si="1625"/>
        <v>21958</v>
      </c>
      <c r="AE170" s="309" t="s">
        <v>2</v>
      </c>
      <c r="AF170" s="303" t="s">
        <v>3</v>
      </c>
      <c r="AG170" s="304"/>
      <c r="AH170" s="303" t="s">
        <v>4</v>
      </c>
      <c r="AI170" s="304"/>
      <c r="AJ170" s="303" t="s">
        <v>5</v>
      </c>
      <c r="AK170" s="304"/>
      <c r="AL170" s="303" t="s">
        <v>6</v>
      </c>
      <c r="AM170" s="304"/>
      <c r="AN170" s="303" t="s">
        <v>7</v>
      </c>
      <c r="AO170" s="304"/>
      <c r="AP170" s="303" t="s">
        <v>8</v>
      </c>
      <c r="AQ170" s="304"/>
      <c r="AR170" s="303" t="s">
        <v>9</v>
      </c>
      <c r="AS170" s="304"/>
      <c r="AT170" s="303" t="s">
        <v>10</v>
      </c>
      <c r="AU170" s="304"/>
      <c r="AV170" s="303" t="s">
        <v>11</v>
      </c>
      <c r="AW170" s="304"/>
      <c r="AX170" s="303" t="s">
        <v>12</v>
      </c>
      <c r="AY170" s="304"/>
      <c r="AZ170" s="303" t="s">
        <v>13</v>
      </c>
      <c r="BA170" s="304"/>
      <c r="BB170" s="303" t="s">
        <v>14</v>
      </c>
      <c r="BC170" s="304"/>
      <c r="BD170" s="305" t="s">
        <v>15</v>
      </c>
      <c r="BE170" s="306"/>
      <c r="BF170" s="307" t="s">
        <v>16</v>
      </c>
      <c r="BG170" s="308"/>
      <c r="BH170" s="286"/>
      <c r="BI170" s="142" t="s">
        <v>24</v>
      </c>
      <c r="BJ170" s="125">
        <f>B170/B188</f>
        <v>8.4997458427129469E-2</v>
      </c>
      <c r="BK170" s="126">
        <f t="shared" ref="BK170" si="1763">C170/C188</f>
        <v>3.460482350216694E-2</v>
      </c>
      <c r="BL170" s="127">
        <f t="shared" ref="BL170" si="1764">D170/D188</f>
        <v>7.162764771460424E-2</v>
      </c>
      <c r="BM170" s="128">
        <f t="shared" ref="BM170" si="1765">E170/E188</f>
        <v>5.5549358616843278E-2</v>
      </c>
      <c r="BN170" s="125">
        <f t="shared" ref="BN170" si="1766">F170/F188</f>
        <v>9.9597423510466992E-2</v>
      </c>
      <c r="BO170" s="126">
        <f t="shared" ref="BO170" si="1767">G170/G188</f>
        <v>8.3034561881543095E-2</v>
      </c>
      <c r="BP170" s="127">
        <f t="shared" ref="BP170" si="1768">H170/H188</f>
        <v>6.3677827670332005E-2</v>
      </c>
      <c r="BQ170" s="128">
        <f t="shared" ref="BQ170" si="1769">I170/I188</f>
        <v>5.3680938646355467E-2</v>
      </c>
      <c r="BR170" s="125">
        <f t="shared" ref="BR170" si="1770">J170/J188</f>
        <v>6.248958506915514E-2</v>
      </c>
      <c r="BS170" s="126">
        <f t="shared" ref="BS170" si="1771">K170/K188</f>
        <v>0.13991246646901032</v>
      </c>
      <c r="BT170" s="127">
        <f t="shared" ref="BT170" si="1772">L170/L188</f>
        <v>4.1655222924105097E-2</v>
      </c>
      <c r="BU170" s="125">
        <f t="shared" ref="BU170" si="1773">M170/M188</f>
        <v>0.12624045801526718</v>
      </c>
      <c r="BV170" s="129">
        <f t="shared" ref="BV170" si="1774">N170/N188</f>
        <v>5.2493438320209973E-2</v>
      </c>
      <c r="BW170" s="130">
        <f t="shared" ref="BW170" si="1775">O170/O188</f>
        <v>8.8465324874206955E-2</v>
      </c>
      <c r="BX170" s="125">
        <f t="shared" ref="BX170" si="1776">P170/P188</f>
        <v>5.4273815032722945E-2</v>
      </c>
      <c r="BY170" s="126">
        <f t="shared" ref="BY170" si="1777">Q170/Q188</f>
        <v>8.6003102101941495E-2</v>
      </c>
      <c r="BZ170" s="127">
        <f t="shared" ref="BZ170" si="1778">R170/R188</f>
        <v>8.2278145695364235E-2</v>
      </c>
      <c r="CA170" s="128">
        <f t="shared" ref="CA170" si="1779">S170/S188</f>
        <v>6.5571587125416206E-2</v>
      </c>
      <c r="CB170" s="125">
        <f t="shared" ref="CB170" si="1780">T170/T188</f>
        <v>3.3705080545229242E-2</v>
      </c>
      <c r="CC170" s="126">
        <f t="shared" ref="CC170" si="1781">U170/U188</f>
        <v>0.10480976310122039</v>
      </c>
      <c r="CD170" s="127">
        <f t="shared" ref="CD170" si="1782">V170/V188</f>
        <v>2.4333831253312774E-2</v>
      </c>
      <c r="CE170" s="128">
        <f t="shared" ref="CE170" si="1783">W170/W188</f>
        <v>9.962322695035461E-2</v>
      </c>
      <c r="CF170" s="125">
        <f t="shared" ref="CF170" si="1784">X170/X188</f>
        <v>6.1183741383408603E-2</v>
      </c>
      <c r="CG170" s="126">
        <f t="shared" ref="CG170" si="1785">Y170/Y188</f>
        <v>9.1568510015305776E-2</v>
      </c>
      <c r="CH170" s="127">
        <f t="shared" ref="CH170" si="1786">Z170/Z188</f>
        <v>8.811229428848015E-2</v>
      </c>
      <c r="CI170" s="125">
        <f t="shared" ref="CI170" si="1787">AA170/AA188</f>
        <v>5.2400716913498728E-2</v>
      </c>
      <c r="CJ170" s="131">
        <f t="shared" ref="CJ170" si="1788">AB170/AB188</f>
        <v>6.9223786518343738E-2</v>
      </c>
      <c r="CK170" s="132">
        <f t="shared" ref="CK170" si="1789">AC170/AC188</f>
        <v>7.5116053927018589E-2</v>
      </c>
    </row>
    <row r="171" spans="1:89" ht="15" thickTop="1" thickBot="1">
      <c r="A171" s="133" t="s">
        <v>28</v>
      </c>
      <c r="B171" s="188">
        <v>3666</v>
      </c>
      <c r="C171" s="189">
        <v>1054</v>
      </c>
      <c r="D171" s="190">
        <v>1299</v>
      </c>
      <c r="E171" s="191">
        <v>881</v>
      </c>
      <c r="F171" s="188">
        <v>910</v>
      </c>
      <c r="G171" s="192">
        <v>529</v>
      </c>
      <c r="H171" s="190">
        <v>1939</v>
      </c>
      <c r="I171" s="191">
        <v>1940</v>
      </c>
      <c r="J171" s="188">
        <v>282</v>
      </c>
      <c r="K171" s="192">
        <v>784</v>
      </c>
      <c r="L171" s="190">
        <v>426</v>
      </c>
      <c r="M171" s="188">
        <v>1824</v>
      </c>
      <c r="N171" s="193">
        <v>1240</v>
      </c>
      <c r="O171" s="194">
        <v>2638</v>
      </c>
      <c r="P171" s="188">
        <v>767</v>
      </c>
      <c r="Q171" s="192">
        <v>1368</v>
      </c>
      <c r="R171" s="190">
        <v>1351</v>
      </c>
      <c r="S171" s="191">
        <v>1364</v>
      </c>
      <c r="T171" s="188">
        <v>362</v>
      </c>
      <c r="U171" s="192">
        <v>821</v>
      </c>
      <c r="V171" s="190">
        <v>589</v>
      </c>
      <c r="W171" s="191">
        <v>2353</v>
      </c>
      <c r="X171" s="188">
        <v>1052</v>
      </c>
      <c r="Y171" s="192">
        <v>1045</v>
      </c>
      <c r="Z171" s="190">
        <v>3519</v>
      </c>
      <c r="AA171" s="188">
        <v>2265</v>
      </c>
      <c r="AB171" s="168">
        <f t="shared" si="1708"/>
        <v>17402</v>
      </c>
      <c r="AC171" s="169">
        <f t="shared" si="1625"/>
        <v>18866</v>
      </c>
      <c r="AE171" s="310"/>
      <c r="AF171" s="242" t="s">
        <v>17</v>
      </c>
      <c r="AG171" s="243" t="s">
        <v>18</v>
      </c>
      <c r="AH171" s="244" t="s">
        <v>17</v>
      </c>
      <c r="AI171" s="245" t="s">
        <v>18</v>
      </c>
      <c r="AJ171" s="242" t="s">
        <v>17</v>
      </c>
      <c r="AK171" s="243" t="s">
        <v>18</v>
      </c>
      <c r="AL171" s="244" t="s">
        <v>17</v>
      </c>
      <c r="AM171" s="245" t="s">
        <v>18</v>
      </c>
      <c r="AN171" s="242" t="s">
        <v>17</v>
      </c>
      <c r="AO171" s="243" t="s">
        <v>18</v>
      </c>
      <c r="AP171" s="244" t="s">
        <v>17</v>
      </c>
      <c r="AQ171" s="242" t="s">
        <v>18</v>
      </c>
      <c r="AR171" s="246" t="s">
        <v>17</v>
      </c>
      <c r="AS171" s="247" t="s">
        <v>18</v>
      </c>
      <c r="AT171" s="242" t="s">
        <v>17</v>
      </c>
      <c r="AU171" s="243" t="s">
        <v>18</v>
      </c>
      <c r="AV171" s="244" t="s">
        <v>17</v>
      </c>
      <c r="AW171" s="245" t="s">
        <v>18</v>
      </c>
      <c r="AX171" s="242" t="s">
        <v>17</v>
      </c>
      <c r="AY171" s="243" t="s">
        <v>18</v>
      </c>
      <c r="AZ171" s="244" t="s">
        <v>17</v>
      </c>
      <c r="BA171" s="245" t="s">
        <v>18</v>
      </c>
      <c r="BB171" s="242" t="s">
        <v>17</v>
      </c>
      <c r="BC171" s="243" t="s">
        <v>18</v>
      </c>
      <c r="BD171" s="248" t="s">
        <v>17</v>
      </c>
      <c r="BE171" s="249" t="s">
        <v>18</v>
      </c>
      <c r="BF171" s="250" t="s">
        <v>17</v>
      </c>
      <c r="BG171" s="251" t="s">
        <v>18</v>
      </c>
      <c r="BH171" s="287"/>
      <c r="BI171" s="133" t="s">
        <v>28</v>
      </c>
      <c r="BJ171" s="125">
        <f>B171/B188</f>
        <v>6.655290102389079E-2</v>
      </c>
      <c r="BK171" s="126">
        <f t="shared" ref="BK171" si="1790">C171/C188</f>
        <v>3.4869487544248519E-2</v>
      </c>
      <c r="BL171" s="127">
        <f t="shared" ref="BL171" si="1791">D171/D188</f>
        <v>6.0340022296544032E-2</v>
      </c>
      <c r="BM171" s="128">
        <f t="shared" ref="BM171" si="1792">E171/E188</f>
        <v>4.913552704963748E-2</v>
      </c>
      <c r="BN171" s="125">
        <f t="shared" ref="BN171" si="1793">F171/F188</f>
        <v>7.3268921095008058E-2</v>
      </c>
      <c r="BO171" s="126">
        <f t="shared" ref="BO171" si="1794">G171/G188</f>
        <v>7.5864047038577367E-2</v>
      </c>
      <c r="BP171" s="127">
        <f t="shared" ref="BP171" si="1795">H171/H188</f>
        <v>6.8557083760562881E-2</v>
      </c>
      <c r="BQ171" s="128">
        <f t="shared" ref="BQ171" si="1796">I171/I188</f>
        <v>5.4324997899806785E-2</v>
      </c>
      <c r="BR171" s="125">
        <f t="shared" ref="BR171" si="1797">J171/J188</f>
        <v>4.6992167972004666E-2</v>
      </c>
      <c r="BS171" s="126">
        <f t="shared" ref="BS171" si="1798">K171/K188</f>
        <v>0.11068756176761259</v>
      </c>
      <c r="BT171" s="127">
        <f t="shared" ref="BT171" si="1799">L171/L188</f>
        <v>3.9000274649821476E-2</v>
      </c>
      <c r="BU171" s="125">
        <f t="shared" ref="BU171" si="1800">M171/M188</f>
        <v>8.7022900763358779E-2</v>
      </c>
      <c r="BV171" s="129">
        <f t="shared" ref="BV171" si="1801">N171/N188</f>
        <v>5.085301837270341E-2</v>
      </c>
      <c r="BW171" s="130">
        <f t="shared" ref="BW171" si="1802">O171/O188</f>
        <v>7.2139575585211113E-2</v>
      </c>
      <c r="BX171" s="125">
        <f t="shared" ref="BX171" si="1803">P171/P188</f>
        <v>5.0704039135320948E-2</v>
      </c>
      <c r="BY171" s="126">
        <f t="shared" ref="BY171" si="1804">Q171/Q188</f>
        <v>7.316681820612933E-2</v>
      </c>
      <c r="BZ171" s="127">
        <f t="shared" ref="BZ171" si="1805">R171/R188</f>
        <v>7.1576158940397344E-2</v>
      </c>
      <c r="CA171" s="128">
        <f t="shared" ref="CA171" si="1806">S171/S188</f>
        <v>6.0554938956714759E-2</v>
      </c>
      <c r="CB171" s="125">
        <f t="shared" ref="CB171" si="1807">T171/T188</f>
        <v>4.4857496902106567E-2</v>
      </c>
      <c r="CC171" s="126">
        <f t="shared" ref="CC171" si="1808">U171/U188</f>
        <v>7.3671931083991379E-2</v>
      </c>
      <c r="CD171" s="127">
        <f t="shared" ref="CD171" si="1809">V171/V188</f>
        <v>2.8381438828121237E-2</v>
      </c>
      <c r="CE171" s="128">
        <f t="shared" ref="CE171" si="1810">W171/W188</f>
        <v>8.691637115839243E-2</v>
      </c>
      <c r="CF171" s="125">
        <f t="shared" ref="CF171" si="1811">X171/X188</f>
        <v>5.001188495364868E-2</v>
      </c>
      <c r="CG171" s="126">
        <f t="shared" ref="CG171" si="1812">Y171/Y188</f>
        <v>6.9541491981100684E-2</v>
      </c>
      <c r="CH171" s="127">
        <f t="shared" ref="CH171" si="1813">Z171/Z188</f>
        <v>6.8131655372700869E-2</v>
      </c>
      <c r="CI171" s="125">
        <f t="shared" ref="CI171" si="1814">AA171/AA188</f>
        <v>5.3414772191302709E-2</v>
      </c>
      <c r="CJ171" s="131">
        <f t="shared" ref="CJ171" si="1815">AB171/AB188</f>
        <v>5.9163711654251647E-2</v>
      </c>
      <c r="CK171" s="132">
        <f t="shared" ref="CK171" si="1816">AC171/AC188</f>
        <v>6.4538640740829434E-2</v>
      </c>
    </row>
    <row r="172" spans="1:89" ht="14.1" thickTop="1">
      <c r="A172" s="142" t="s">
        <v>29</v>
      </c>
      <c r="B172" s="202">
        <v>3488</v>
      </c>
      <c r="C172" s="196">
        <v>1368</v>
      </c>
      <c r="D172" s="197">
        <v>1401</v>
      </c>
      <c r="E172" s="198">
        <v>985</v>
      </c>
      <c r="F172" s="195">
        <v>664</v>
      </c>
      <c r="G172" s="199">
        <v>463</v>
      </c>
      <c r="H172" s="197">
        <v>2048</v>
      </c>
      <c r="I172" s="198">
        <v>2007</v>
      </c>
      <c r="J172" s="195">
        <v>295</v>
      </c>
      <c r="K172" s="199">
        <v>500</v>
      </c>
      <c r="L172" s="197">
        <v>489</v>
      </c>
      <c r="M172" s="195">
        <v>1473</v>
      </c>
      <c r="N172" s="200">
        <v>1430</v>
      </c>
      <c r="O172" s="203">
        <v>2307</v>
      </c>
      <c r="P172" s="195">
        <v>815</v>
      </c>
      <c r="Q172" s="199">
        <v>956</v>
      </c>
      <c r="R172" s="197">
        <v>1216</v>
      </c>
      <c r="S172" s="198">
        <v>1305</v>
      </c>
      <c r="T172" s="195">
        <v>407</v>
      </c>
      <c r="U172" s="199">
        <v>649</v>
      </c>
      <c r="V172" s="197">
        <v>762</v>
      </c>
      <c r="W172" s="204">
        <v>2026</v>
      </c>
      <c r="X172" s="195">
        <v>991</v>
      </c>
      <c r="Y172" s="199">
        <v>852</v>
      </c>
      <c r="Z172" s="197">
        <v>3047</v>
      </c>
      <c r="AA172" s="195">
        <v>2620</v>
      </c>
      <c r="AB172" s="168">
        <f t="shared" si="1708"/>
        <v>17053</v>
      </c>
      <c r="AC172" s="169">
        <f t="shared" si="1625"/>
        <v>17511</v>
      </c>
      <c r="AE172" s="252" t="str">
        <f>$AE$17</f>
        <v>17:00 - 17:59</v>
      </c>
      <c r="AF172" s="253">
        <f t="shared" ref="AF172:AU174" si="1817">SUMIF($A$9:$A$32,$AE172,B$164:B$187)</f>
        <v>2447</v>
      </c>
      <c r="AG172" s="254">
        <f t="shared" si="1817"/>
        <v>3378</v>
      </c>
      <c r="AH172" s="255">
        <f t="shared" si="1817"/>
        <v>1697</v>
      </c>
      <c r="AI172" s="256">
        <f t="shared" si="1817"/>
        <v>1568</v>
      </c>
      <c r="AJ172" s="253">
        <f t="shared" si="1817"/>
        <v>928</v>
      </c>
      <c r="AK172" s="257">
        <f t="shared" si="1817"/>
        <v>403</v>
      </c>
      <c r="AL172" s="255">
        <f t="shared" si="1817"/>
        <v>2022</v>
      </c>
      <c r="AM172" s="256">
        <f t="shared" si="1817"/>
        <v>3400</v>
      </c>
      <c r="AN172" s="253">
        <f t="shared" si="1817"/>
        <v>655</v>
      </c>
      <c r="AO172" s="257">
        <f t="shared" si="1817"/>
        <v>220</v>
      </c>
      <c r="AP172" s="255">
        <f t="shared" si="1817"/>
        <v>1502</v>
      </c>
      <c r="AQ172" s="253">
        <f t="shared" si="1817"/>
        <v>858</v>
      </c>
      <c r="AR172" s="258">
        <f t="shared" si="1817"/>
        <v>2282</v>
      </c>
      <c r="AS172" s="259">
        <f t="shared" si="1817"/>
        <v>2001</v>
      </c>
      <c r="AT172" s="253">
        <f t="shared" si="1817"/>
        <v>1305</v>
      </c>
      <c r="AU172" s="257">
        <f t="shared" si="1817"/>
        <v>1257</v>
      </c>
      <c r="AV172" s="255">
        <f t="shared" ref="AP172:BE174" si="1818">SUMIF($A$9:$A$32,$AE172,R$164:R$187)</f>
        <v>1346</v>
      </c>
      <c r="AW172" s="256">
        <f t="shared" si="1818"/>
        <v>1865</v>
      </c>
      <c r="AX172" s="253">
        <f t="shared" si="1818"/>
        <v>1177</v>
      </c>
      <c r="AY172" s="257">
        <f t="shared" si="1818"/>
        <v>348</v>
      </c>
      <c r="AZ172" s="255">
        <f t="shared" si="1818"/>
        <v>2490</v>
      </c>
      <c r="BA172" s="256">
        <f t="shared" si="1818"/>
        <v>1357</v>
      </c>
      <c r="BB172" s="253">
        <f t="shared" si="1818"/>
        <v>2541</v>
      </c>
      <c r="BC172" s="257">
        <f t="shared" si="1818"/>
        <v>704</v>
      </c>
      <c r="BD172" s="20">
        <f t="shared" si="1818"/>
        <v>3919</v>
      </c>
      <c r="BE172" s="260">
        <f t="shared" si="1818"/>
        <v>3666</v>
      </c>
      <c r="BF172" s="261">
        <f>AF172+AH172+AJ172+AL172+AN172+AP172+AR172+AT172+AV172+AX172+AZ172+BB172+BD172</f>
        <v>24311</v>
      </c>
      <c r="BG172" s="262">
        <f>AG172+AI172+AK172+AM172+AO172+AQ172+AS172+AU172+AW172+AY172+BA172+BC172+BE172</f>
        <v>21025</v>
      </c>
      <c r="BH172" s="283"/>
      <c r="BI172" s="142" t="s">
        <v>29</v>
      </c>
      <c r="BJ172" s="125">
        <f>B172/B188</f>
        <v>6.3321472659937553E-2</v>
      </c>
      <c r="BK172" s="126">
        <f t="shared" ref="BK172" si="1819">C172/C188</f>
        <v>4.5257551195950638E-2</v>
      </c>
      <c r="BL172" s="127">
        <f t="shared" ref="BL172" si="1820">D172/D188</f>
        <v>6.5078037904124864E-2</v>
      </c>
      <c r="BM172" s="128">
        <f t="shared" ref="BM172" si="1821">E172/E188</f>
        <v>5.4935861684327944E-2</v>
      </c>
      <c r="BN172" s="125">
        <f t="shared" ref="BN172" si="1822">F172/F188</f>
        <v>5.3462157809983896E-2</v>
      </c>
      <c r="BO172" s="126">
        <f t="shared" ref="BO172" si="1823">G172/G188</f>
        <v>6.6398967445862614E-2</v>
      </c>
      <c r="BP172" s="127">
        <f t="shared" ref="BP172" si="1824">H172/H188</f>
        <v>7.2410988933281475E-2</v>
      </c>
      <c r="BQ172" s="128">
        <f t="shared" ref="BQ172" si="1825">I172/I188</f>
        <v>5.6201170507686707E-2</v>
      </c>
      <c r="BR172" s="125">
        <f t="shared" ref="BR172" si="1826">J172/J188</f>
        <v>4.9158473587735375E-2</v>
      </c>
      <c r="BS172" s="126">
        <f t="shared" ref="BS172" si="1827">K172/K188</f>
        <v>7.0591557249752926E-2</v>
      </c>
      <c r="BT172" s="127">
        <f t="shared" ref="BT172" si="1828">L172/L188</f>
        <v>4.4767920900851417E-2</v>
      </c>
      <c r="BU172" s="125">
        <f t="shared" ref="BU172" si="1829">M172/M188</f>
        <v>7.0276717557251914E-2</v>
      </c>
      <c r="BV172" s="129">
        <f t="shared" ref="BV172" si="1830">N172/N188</f>
        <v>5.8645013123359582E-2</v>
      </c>
      <c r="BW172" s="130">
        <f t="shared" ref="BW172" si="1831">O172/O188</f>
        <v>6.3087945744913582E-2</v>
      </c>
      <c r="BX172" s="125">
        <f t="shared" ref="BX172" si="1832">P172/P188</f>
        <v>5.3877173266344947E-2</v>
      </c>
      <c r="BY172" s="126">
        <f t="shared" ref="BY172" si="1833">Q172/Q188</f>
        <v>5.1131197518318447E-2</v>
      </c>
      <c r="BZ172" s="127">
        <f t="shared" ref="BZ172" si="1834">R172/R188</f>
        <v>6.4423841059602652E-2</v>
      </c>
      <c r="CA172" s="128">
        <f t="shared" ref="CA172" si="1835">S172/S188</f>
        <v>5.7935627081021089E-2</v>
      </c>
      <c r="CB172" s="125">
        <f t="shared" ref="CB172" si="1836">T172/T188</f>
        <v>5.0433705080545232E-2</v>
      </c>
      <c r="CC172" s="126">
        <f t="shared" ref="CC172" si="1837">U172/U188</f>
        <v>5.8237616654702083E-2</v>
      </c>
      <c r="CD172" s="127">
        <f t="shared" ref="CD172" si="1838">V172/V188</f>
        <v>3.6717583000048189E-2</v>
      </c>
      <c r="CE172" s="128">
        <f t="shared" ref="CE172" si="1839">W172/W188</f>
        <v>7.4837470449172577E-2</v>
      </c>
      <c r="CF172" s="125">
        <f t="shared" ref="CF172" si="1840">X172/X188</f>
        <v>4.7111956263370572E-2</v>
      </c>
      <c r="CG172" s="126">
        <f t="shared" ref="CG172" si="1841">Y172/Y188</f>
        <v>5.6697943701337593E-2</v>
      </c>
      <c r="CH172" s="127">
        <f t="shared" ref="CH172" si="1842">Z172/Z188</f>
        <v>5.8993223620522749E-2</v>
      </c>
      <c r="CI172" s="125">
        <f t="shared" ref="CI172" si="1843">AA172/AA188</f>
        <v>6.1786623903405342E-2</v>
      </c>
      <c r="CJ172" s="131">
        <f t="shared" ref="CJ172" si="1844">AB172/AB188</f>
        <v>5.7977173591538519E-2</v>
      </c>
      <c r="CK172" s="132">
        <f t="shared" ref="CK172" si="1845">AC172/AC188</f>
        <v>5.9903325453867493E-2</v>
      </c>
    </row>
    <row r="173" spans="1:89">
      <c r="A173" s="133" t="s">
        <v>31</v>
      </c>
      <c r="B173" s="205">
        <v>2770</v>
      </c>
      <c r="C173" s="189">
        <v>836</v>
      </c>
      <c r="D173" s="190">
        <v>984</v>
      </c>
      <c r="E173" s="191">
        <v>473</v>
      </c>
      <c r="F173" s="188">
        <v>631</v>
      </c>
      <c r="G173" s="192">
        <v>313</v>
      </c>
      <c r="H173" s="190">
        <v>1303</v>
      </c>
      <c r="I173" s="191">
        <v>1335</v>
      </c>
      <c r="J173" s="188">
        <v>252</v>
      </c>
      <c r="K173" s="189">
        <v>341</v>
      </c>
      <c r="L173" s="190">
        <v>423</v>
      </c>
      <c r="M173" s="188">
        <v>935</v>
      </c>
      <c r="N173" s="193">
        <v>902</v>
      </c>
      <c r="O173" s="206">
        <v>1233</v>
      </c>
      <c r="P173" s="188">
        <v>594</v>
      </c>
      <c r="Q173" s="189">
        <v>637</v>
      </c>
      <c r="R173" s="190">
        <v>840</v>
      </c>
      <c r="S173" s="191">
        <v>965</v>
      </c>
      <c r="T173" s="197">
        <v>280</v>
      </c>
      <c r="U173" s="188">
        <v>442</v>
      </c>
      <c r="V173" s="190">
        <v>483</v>
      </c>
      <c r="W173" s="207">
        <v>946</v>
      </c>
      <c r="X173" s="188">
        <v>487</v>
      </c>
      <c r="Y173" s="192">
        <v>833</v>
      </c>
      <c r="Z173" s="190">
        <v>1626</v>
      </c>
      <c r="AA173" s="188">
        <v>1449</v>
      </c>
      <c r="AB173" s="168">
        <f t="shared" si="1708"/>
        <v>11575</v>
      </c>
      <c r="AC173" s="169">
        <f t="shared" si="1625"/>
        <v>10738</v>
      </c>
      <c r="AE173" s="263" t="str">
        <f>$AE$18</f>
        <v>18:00 - 18:59</v>
      </c>
      <c r="AF173" s="253">
        <f t="shared" si="1817"/>
        <v>2655</v>
      </c>
      <c r="AG173" s="264">
        <f t="shared" si="1817"/>
        <v>4615</v>
      </c>
      <c r="AH173" s="265">
        <f t="shared" si="1817"/>
        <v>1469</v>
      </c>
      <c r="AI173" s="266">
        <f t="shared" si="1817"/>
        <v>1935</v>
      </c>
      <c r="AJ173" s="267">
        <f t="shared" si="1817"/>
        <v>665</v>
      </c>
      <c r="AK173" s="268">
        <f t="shared" si="1817"/>
        <v>572</v>
      </c>
      <c r="AL173" s="265">
        <f t="shared" si="1817"/>
        <v>2080</v>
      </c>
      <c r="AM173" s="266">
        <f t="shared" si="1817"/>
        <v>3862</v>
      </c>
      <c r="AN173" s="267">
        <f t="shared" si="1817"/>
        <v>597</v>
      </c>
      <c r="AO173" s="268">
        <f t="shared" si="1817"/>
        <v>300</v>
      </c>
      <c r="AP173" s="265">
        <f t="shared" si="1818"/>
        <v>1544</v>
      </c>
      <c r="AQ173" s="267">
        <f t="shared" si="1818"/>
        <v>926</v>
      </c>
      <c r="AR173" s="269">
        <f t="shared" si="1818"/>
        <v>2436</v>
      </c>
      <c r="AS173" s="270">
        <f t="shared" si="1818"/>
        <v>2177</v>
      </c>
      <c r="AT173" s="267">
        <f t="shared" si="1818"/>
        <v>1236</v>
      </c>
      <c r="AU173" s="268">
        <f t="shared" si="1818"/>
        <v>1575</v>
      </c>
      <c r="AV173" s="265">
        <f t="shared" si="1818"/>
        <v>1370</v>
      </c>
      <c r="AW173" s="266">
        <f t="shared" si="1818"/>
        <v>1881</v>
      </c>
      <c r="AX173" s="267">
        <f t="shared" si="1818"/>
        <v>986</v>
      </c>
      <c r="AY173" s="268">
        <f t="shared" si="1818"/>
        <v>372</v>
      </c>
      <c r="AZ173" s="265">
        <f t="shared" si="1818"/>
        <v>2618</v>
      </c>
      <c r="BA173" s="266">
        <f t="shared" si="1818"/>
        <v>1424</v>
      </c>
      <c r="BB173" s="267">
        <f t="shared" si="1818"/>
        <v>2539</v>
      </c>
      <c r="BC173" s="268">
        <f t="shared" si="1818"/>
        <v>744</v>
      </c>
      <c r="BD173" s="265">
        <f t="shared" si="1818"/>
        <v>3433</v>
      </c>
      <c r="BE173" s="267">
        <f t="shared" si="1818"/>
        <v>4363</v>
      </c>
      <c r="BF173" s="271">
        <f>SUM(AF173,AH173,AJ173,AL173,AN173,AP173,AR173,AT173,AV173,AX173,AZ173,BB173,BD173)</f>
        <v>23628</v>
      </c>
      <c r="BG173" s="16">
        <f>SUM(AG173,AI173,AK173,AM173,AO173,AQ173,AS173,AU173,AW173,AY173,BA173,BC173,BE173)</f>
        <v>24746</v>
      </c>
      <c r="BH173" s="284"/>
      <c r="BI173" s="133" t="s">
        <v>31</v>
      </c>
      <c r="BJ173" s="125">
        <f>B173/B188</f>
        <v>5.0286834652530678E-2</v>
      </c>
      <c r="BK173" s="126">
        <f t="shared" ref="BK173" si="1846">C173/C188</f>
        <v>2.765739239752539E-2</v>
      </c>
      <c r="BL173" s="127">
        <f t="shared" ref="BL173" si="1847">D173/D188</f>
        <v>4.5707915273132664E-2</v>
      </c>
      <c r="BM173" s="128">
        <f t="shared" ref="BM173" si="1848">E173/E188</f>
        <v>2.638036809815951E-2</v>
      </c>
      <c r="BN173" s="125">
        <f t="shared" ref="BN173" si="1849">F173/F188</f>
        <v>5.0805152979066022E-2</v>
      </c>
      <c r="BO173" s="126">
        <f t="shared" ref="BO173" si="1850">G173/G188</f>
        <v>4.4887422916965437E-2</v>
      </c>
      <c r="BP173" s="127">
        <f t="shared" ref="BP173" si="1851">H173/H188</f>
        <v>4.6070077431672733E-2</v>
      </c>
      <c r="BQ173" s="128">
        <f t="shared" ref="BQ173" si="1852">I173/I188</f>
        <v>3.7383439276413431E-2</v>
      </c>
      <c r="BR173" s="125">
        <f t="shared" ref="BR173" si="1853">J173/J188</f>
        <v>4.1993001166472255E-2</v>
      </c>
      <c r="BS173" s="126">
        <f t="shared" ref="BS173" si="1854">K173/K188</f>
        <v>4.8143442044331498E-2</v>
      </c>
      <c r="BT173" s="127">
        <f t="shared" ref="BT173" si="1855">L173/L188</f>
        <v>3.8725624828343859E-2</v>
      </c>
      <c r="BU173" s="125">
        <f t="shared" ref="BU173" si="1856">M173/M188</f>
        <v>4.46087786259542E-2</v>
      </c>
      <c r="BV173" s="129">
        <f t="shared" ref="BV173" si="1857">N173/N188</f>
        <v>3.6991469816272965E-2</v>
      </c>
      <c r="BW173" s="130">
        <f t="shared" ref="BW173" si="1858">O173/O188</f>
        <v>3.3718004812951216E-2</v>
      </c>
      <c r="BX173" s="125">
        <f t="shared" ref="BX173" si="1859">P173/P188</f>
        <v>3.9267534871421962E-2</v>
      </c>
      <c r="BY173" s="126">
        <f t="shared" ref="BY173" si="1860">Q173/Q188</f>
        <v>3.4069636840134782E-2</v>
      </c>
      <c r="BZ173" s="127">
        <f t="shared" ref="BZ173" si="1861">R173/R188</f>
        <v>4.4503311258278146E-2</v>
      </c>
      <c r="CA173" s="128">
        <f t="shared" ref="CA173" si="1862">S173/S188</f>
        <v>4.2841287458379576E-2</v>
      </c>
      <c r="CB173" s="125">
        <f t="shared" ref="CB173" si="1863">T173/T188</f>
        <v>3.4696406443618343E-2</v>
      </c>
      <c r="CC173" s="126">
        <f t="shared" ref="CC173" si="1864">U173/U188</f>
        <v>3.9662598707824841E-2</v>
      </c>
      <c r="CD173" s="127">
        <f t="shared" ref="CD173" si="1865">V173/V188</f>
        <v>2.3273743555148652E-2</v>
      </c>
      <c r="CE173" s="128">
        <f t="shared" ref="CE173" si="1866">W173/W188</f>
        <v>3.4943853427895979E-2</v>
      </c>
      <c r="CF173" s="125">
        <f t="shared" ref="CF173" si="1867">X173/X188</f>
        <v>2.315188970763014E-2</v>
      </c>
      <c r="CG173" s="126">
        <f t="shared" ref="CG173" si="1868">Y173/Y188</f>
        <v>5.5433552938044854E-2</v>
      </c>
      <c r="CH173" s="127">
        <f t="shared" ref="CH173" si="1869">Z173/Z188</f>
        <v>3.1481122942884798E-2</v>
      </c>
      <c r="CI173" s="125">
        <f t="shared" ref="CI173" si="1870">AA173/AA188</f>
        <v>3.4171304593906236E-2</v>
      </c>
      <c r="CJ173" s="131">
        <f t="shared" ref="CJ173" si="1871">AB173/AB188</f>
        <v>3.9352945776230483E-2</v>
      </c>
      <c r="CK173" s="132">
        <f t="shared" ref="CK173" si="1872">AC173/AC188</f>
        <v>3.6733590812839313E-2</v>
      </c>
    </row>
    <row r="174" spans="1:89" ht="14.1" thickBot="1">
      <c r="A174" s="142" t="s">
        <v>33</v>
      </c>
      <c r="B174" s="202">
        <v>2823</v>
      </c>
      <c r="C174" s="196">
        <v>750</v>
      </c>
      <c r="D174" s="197">
        <v>997</v>
      </c>
      <c r="E174" s="198">
        <v>417</v>
      </c>
      <c r="F174" s="195">
        <v>413</v>
      </c>
      <c r="G174" s="199">
        <v>131</v>
      </c>
      <c r="H174" s="197">
        <v>1281</v>
      </c>
      <c r="I174" s="198">
        <v>972</v>
      </c>
      <c r="J174" s="195">
        <v>186</v>
      </c>
      <c r="K174" s="196">
        <v>176</v>
      </c>
      <c r="L174" s="197">
        <v>352</v>
      </c>
      <c r="M174" s="195">
        <v>988</v>
      </c>
      <c r="N174" s="200">
        <v>858</v>
      </c>
      <c r="O174" s="203">
        <v>4168</v>
      </c>
      <c r="P174" s="195">
        <v>132</v>
      </c>
      <c r="Q174" s="196">
        <v>112</v>
      </c>
      <c r="R174" s="197">
        <v>246</v>
      </c>
      <c r="S174" s="198">
        <v>461</v>
      </c>
      <c r="T174" s="195">
        <v>83</v>
      </c>
      <c r="U174" s="199">
        <v>276</v>
      </c>
      <c r="V174" s="197">
        <v>93</v>
      </c>
      <c r="W174" s="204">
        <v>153</v>
      </c>
      <c r="X174" s="195">
        <v>238</v>
      </c>
      <c r="Y174" s="199">
        <v>55</v>
      </c>
      <c r="Z174" s="197">
        <v>802</v>
      </c>
      <c r="AA174" s="195">
        <v>1200</v>
      </c>
      <c r="AB174" s="168">
        <f t="shared" si="1708"/>
        <v>8504</v>
      </c>
      <c r="AC174" s="169">
        <f t="shared" si="1625"/>
        <v>9859</v>
      </c>
      <c r="AE174" s="252" t="str">
        <f>$AE$19</f>
        <v>19:00 - 19:59</v>
      </c>
      <c r="AF174" s="253">
        <f t="shared" si="1817"/>
        <v>2531</v>
      </c>
      <c r="AG174" s="272">
        <f t="shared" si="1817"/>
        <v>3640</v>
      </c>
      <c r="AH174" s="273">
        <f t="shared" si="1817"/>
        <v>1051</v>
      </c>
      <c r="AI174" s="274">
        <f t="shared" si="1817"/>
        <v>1641</v>
      </c>
      <c r="AJ174" s="275">
        <f t="shared" si="1817"/>
        <v>503</v>
      </c>
      <c r="AK174" s="276">
        <f t="shared" si="1817"/>
        <v>451</v>
      </c>
      <c r="AL174" s="273">
        <f t="shared" si="1817"/>
        <v>1915</v>
      </c>
      <c r="AM174" s="274">
        <f t="shared" si="1817"/>
        <v>3425</v>
      </c>
      <c r="AN174" s="275">
        <f t="shared" si="1817"/>
        <v>382</v>
      </c>
      <c r="AO174" s="276">
        <f t="shared" si="1817"/>
        <v>228</v>
      </c>
      <c r="AP174" s="273">
        <f t="shared" si="1818"/>
        <v>1046</v>
      </c>
      <c r="AQ174" s="275">
        <f t="shared" si="1818"/>
        <v>824</v>
      </c>
      <c r="AR174" s="277">
        <f t="shared" si="1818"/>
        <v>1731</v>
      </c>
      <c r="AS174" s="278">
        <f t="shared" si="1818"/>
        <v>1817</v>
      </c>
      <c r="AT174" s="275">
        <f t="shared" si="1818"/>
        <v>1008</v>
      </c>
      <c r="AU174" s="276">
        <f t="shared" si="1818"/>
        <v>1620</v>
      </c>
      <c r="AV174" s="273">
        <f t="shared" si="1818"/>
        <v>1064</v>
      </c>
      <c r="AW174" s="274">
        <f t="shared" si="1818"/>
        <v>1624</v>
      </c>
      <c r="AX174" s="275">
        <f t="shared" si="1818"/>
        <v>778</v>
      </c>
      <c r="AY174" s="276">
        <f t="shared" si="1818"/>
        <v>379</v>
      </c>
      <c r="AZ174" s="273">
        <f t="shared" si="1818"/>
        <v>2423</v>
      </c>
      <c r="BA174" s="274">
        <f t="shared" si="1818"/>
        <v>1465</v>
      </c>
      <c r="BB174" s="275">
        <f t="shared" si="1818"/>
        <v>1798</v>
      </c>
      <c r="BC174" s="276">
        <f t="shared" si="1818"/>
        <v>988</v>
      </c>
      <c r="BD174" s="273">
        <f t="shared" si="1818"/>
        <v>2911</v>
      </c>
      <c r="BE174" s="275">
        <f t="shared" si="1818"/>
        <v>4332</v>
      </c>
      <c r="BF174" s="271">
        <f>SUM(AF174,AH174,AJ174,AL174,AN174,AP174,AR174,AT174,AV174,AX174,AZ174,BB174,BD174)</f>
        <v>19141</v>
      </c>
      <c r="BG174" s="16">
        <f>SUM(AG174,AI174,AK174,AM174,AO174,AQ174,AS174,AU174,AW174,AY174,BA174,BC174,BE174)</f>
        <v>22434</v>
      </c>
      <c r="BH174" s="285"/>
      <c r="BI174" s="142" t="s">
        <v>33</v>
      </c>
      <c r="BJ174" s="125">
        <f>B174/B188</f>
        <v>5.1249001524943723E-2</v>
      </c>
      <c r="BK174" s="126">
        <f t="shared" ref="BK174" si="1873">C174/C188</f>
        <v>2.4812253945148376E-2</v>
      </c>
      <c r="BL174" s="127">
        <f t="shared" ref="BL174" si="1874">D174/D188</f>
        <v>4.6311780007432184E-2</v>
      </c>
      <c r="BM174" s="128">
        <f t="shared" ref="BM174" si="1875">E174/E188</f>
        <v>2.3257110987172338E-2</v>
      </c>
      <c r="BN174" s="125">
        <f t="shared" ref="BN174" si="1876">F174/F188</f>
        <v>3.3252818035426734E-2</v>
      </c>
      <c r="BO174" s="126">
        <f t="shared" ref="BO174" si="1877">G174/G188</f>
        <v>1.8786748888570199E-2</v>
      </c>
      <c r="BP174" s="127">
        <f t="shared" ref="BP174" si="1878">H174/H188</f>
        <v>4.5292225011491001E-2</v>
      </c>
      <c r="BQ174" s="128">
        <f t="shared" ref="BQ174" si="1879">I174/I188</f>
        <v>2.721850410237742E-2</v>
      </c>
      <c r="BR174" s="125">
        <f t="shared" ref="BR174" si="1880">J174/J188</f>
        <v>3.0994834194300949E-2</v>
      </c>
      <c r="BS174" s="126">
        <f t="shared" ref="BS174" si="1881">K174/K188</f>
        <v>2.4848228151913031E-2</v>
      </c>
      <c r="BT174" s="127">
        <f t="shared" ref="BT174" si="1882">L174/L188</f>
        <v>3.2225579053373615E-2</v>
      </c>
      <c r="BU174" s="125">
        <f t="shared" ref="BU174" si="1883">M174/M188</f>
        <v>4.713740458015267E-2</v>
      </c>
      <c r="BV174" s="129">
        <f t="shared" ref="BV174" si="1884">N174/N188</f>
        <v>3.5187007874015748E-2</v>
      </c>
      <c r="BW174" s="130">
        <f t="shared" ref="BW174" si="1885">O174/O188</f>
        <v>0.11397943557208488</v>
      </c>
      <c r="BX174" s="125">
        <f t="shared" ref="BX174" si="1886">P174/P188</f>
        <v>8.7261188603159918E-3</v>
      </c>
      <c r="BY174" s="126">
        <f t="shared" ref="BY174" si="1887">Q174/Q188</f>
        <v>5.9902658180456762E-3</v>
      </c>
      <c r="BZ174" s="127">
        <f t="shared" ref="BZ174" si="1888">R174/R188</f>
        <v>1.3033112582781456E-2</v>
      </c>
      <c r="CA174" s="128">
        <f t="shared" ref="CA174" si="1889">S174/S188</f>
        <v>2.0466148723640401E-2</v>
      </c>
      <c r="CB174" s="125">
        <f t="shared" ref="CB174" si="1890">T174/T188</f>
        <v>1.0285006195786865E-2</v>
      </c>
      <c r="CC174" s="126">
        <f t="shared" ref="CC174" si="1891">U174/U188</f>
        <v>2.4766690595836326E-2</v>
      </c>
      <c r="CD174" s="127">
        <f t="shared" ref="CD174" si="1892">V174/V188</f>
        <v>4.4812798149665113E-3</v>
      </c>
      <c r="CE174" s="128">
        <f t="shared" ref="CE174" si="1893">W174/W188</f>
        <v>5.6515957446808514E-3</v>
      </c>
      <c r="CF174" s="125">
        <f t="shared" ref="CF174" si="1894">X174/X188</f>
        <v>1.1314475873544094E-2</v>
      </c>
      <c r="CG174" s="126">
        <f t="shared" ref="CG174" si="1895">Y174/Y188</f>
        <v>3.6600785253210889E-3</v>
      </c>
      <c r="CH174" s="127">
        <f t="shared" ref="CH174" si="1896">Z174/Z188</f>
        <v>1.5527589545014521E-2</v>
      </c>
      <c r="CI174" s="125">
        <f t="shared" ref="CI174" si="1897">AA174/AA188</f>
        <v>2.8299217054994812E-2</v>
      </c>
      <c r="CJ174" s="131">
        <f t="shared" ref="CJ174" si="1898">AB174/AB188</f>
        <v>2.8912090788860822E-2</v>
      </c>
      <c r="CK174" s="132">
        <f t="shared" ref="CK174" si="1899">AC174/AC188</f>
        <v>3.3726622445872857E-2</v>
      </c>
    </row>
    <row r="175" spans="1:89" ht="15" thickTop="1" thickBot="1">
      <c r="A175" s="133" t="s">
        <v>35</v>
      </c>
      <c r="B175" s="205">
        <v>2288</v>
      </c>
      <c r="C175" s="189">
        <v>1187</v>
      </c>
      <c r="D175" s="190">
        <v>953</v>
      </c>
      <c r="E175" s="191">
        <v>759</v>
      </c>
      <c r="F175" s="188">
        <v>489</v>
      </c>
      <c r="G175" s="192">
        <v>343</v>
      </c>
      <c r="H175" s="190">
        <v>1863</v>
      </c>
      <c r="I175" s="191">
        <v>1932</v>
      </c>
      <c r="J175" s="188">
        <v>286</v>
      </c>
      <c r="K175" s="189">
        <v>273</v>
      </c>
      <c r="L175" s="190">
        <v>562</v>
      </c>
      <c r="M175" s="188">
        <v>906</v>
      </c>
      <c r="N175" s="193">
        <v>1503</v>
      </c>
      <c r="O175" s="206">
        <v>1828</v>
      </c>
      <c r="P175" s="188">
        <v>855</v>
      </c>
      <c r="Q175" s="189">
        <v>857</v>
      </c>
      <c r="R175" s="190">
        <v>1044</v>
      </c>
      <c r="S175" s="191">
        <v>1276</v>
      </c>
      <c r="T175" s="188">
        <v>476</v>
      </c>
      <c r="U175" s="192">
        <v>444</v>
      </c>
      <c r="V175" s="190">
        <v>1176</v>
      </c>
      <c r="W175" s="207">
        <v>1403</v>
      </c>
      <c r="X175" s="188">
        <v>1009</v>
      </c>
      <c r="Y175" s="192">
        <v>560</v>
      </c>
      <c r="Z175" s="190">
        <v>2897</v>
      </c>
      <c r="AA175" s="188">
        <v>1917</v>
      </c>
      <c r="AB175" s="168">
        <f t="shared" si="1708"/>
        <v>15401</v>
      </c>
      <c r="AC175" s="169">
        <f t="shared" si="1625"/>
        <v>13685</v>
      </c>
      <c r="AE175" s="288" t="s">
        <v>26</v>
      </c>
      <c r="AF175" s="12">
        <f t="shared" ref="AF175:BG175" si="1900">SUM(AF172:AF174)</f>
        <v>7633</v>
      </c>
      <c r="AG175" s="1">
        <f t="shared" si="1900"/>
        <v>11633</v>
      </c>
      <c r="AH175" s="12">
        <f t="shared" si="1900"/>
        <v>4217</v>
      </c>
      <c r="AI175" s="1">
        <f t="shared" si="1900"/>
        <v>5144</v>
      </c>
      <c r="AJ175" s="12">
        <f t="shared" si="1900"/>
        <v>2096</v>
      </c>
      <c r="AK175" s="1">
        <f t="shared" si="1900"/>
        <v>1426</v>
      </c>
      <c r="AL175" s="12">
        <f t="shared" si="1900"/>
        <v>6017</v>
      </c>
      <c r="AM175" s="1">
        <f t="shared" si="1900"/>
        <v>10687</v>
      </c>
      <c r="AN175" s="12">
        <f t="shared" si="1900"/>
        <v>1634</v>
      </c>
      <c r="AO175" s="1">
        <f t="shared" si="1900"/>
        <v>748</v>
      </c>
      <c r="AP175" s="12">
        <f t="shared" si="1900"/>
        <v>4092</v>
      </c>
      <c r="AQ175" s="1">
        <f t="shared" si="1900"/>
        <v>2608</v>
      </c>
      <c r="AR175" s="12">
        <f t="shared" si="1900"/>
        <v>6449</v>
      </c>
      <c r="AS175" s="1">
        <f t="shared" si="1900"/>
        <v>5995</v>
      </c>
      <c r="AT175" s="12">
        <f t="shared" si="1900"/>
        <v>3549</v>
      </c>
      <c r="AU175" s="1">
        <f t="shared" si="1900"/>
        <v>4452</v>
      </c>
      <c r="AV175" s="12">
        <f t="shared" si="1900"/>
        <v>3780</v>
      </c>
      <c r="AW175" s="1">
        <f t="shared" si="1900"/>
        <v>5370</v>
      </c>
      <c r="AX175" s="12">
        <f t="shared" si="1900"/>
        <v>2941</v>
      </c>
      <c r="AY175" s="1">
        <f t="shared" si="1900"/>
        <v>1099</v>
      </c>
      <c r="AZ175" s="12">
        <f t="shared" si="1900"/>
        <v>7531</v>
      </c>
      <c r="BA175" s="1">
        <f t="shared" si="1900"/>
        <v>4246</v>
      </c>
      <c r="BB175" s="12">
        <f t="shared" si="1900"/>
        <v>6878</v>
      </c>
      <c r="BC175" s="1">
        <f t="shared" si="1900"/>
        <v>2436</v>
      </c>
      <c r="BD175" s="12">
        <f t="shared" si="1900"/>
        <v>10263</v>
      </c>
      <c r="BE175" s="1">
        <f t="shared" si="1900"/>
        <v>12361</v>
      </c>
      <c r="BF175" s="51">
        <f t="shared" si="1900"/>
        <v>67080</v>
      </c>
      <c r="BG175" s="47">
        <f t="shared" si="1900"/>
        <v>68205</v>
      </c>
      <c r="BH175" s="284"/>
      <c r="BI175" s="133" t="s">
        <v>35</v>
      </c>
      <c r="BJ175" s="125">
        <f>B175/B188</f>
        <v>4.1536562341151696E-2</v>
      </c>
      <c r="BK175" s="126">
        <f t="shared" ref="BK175" si="1901">C175/C188</f>
        <v>3.9269527243854831E-2</v>
      </c>
      <c r="BL175" s="127">
        <f t="shared" ref="BL175" si="1902">D175/D188</f>
        <v>4.4267930137495352E-2</v>
      </c>
      <c r="BM175" s="128">
        <f t="shared" ref="BM175" si="1903">E175/E188</f>
        <v>4.2331288343558281E-2</v>
      </c>
      <c r="BN175" s="125">
        <f t="shared" ref="BN175" si="1904">F175/F188</f>
        <v>3.9371980676328501E-2</v>
      </c>
      <c r="BO175" s="126">
        <f t="shared" ref="BO175" si="1905">G175/G188</f>
        <v>4.9189731822744873E-2</v>
      </c>
      <c r="BP175" s="127">
        <f t="shared" ref="BP175" si="1906">H175/H188</f>
        <v>6.5869957218116892E-2</v>
      </c>
      <c r="BQ175" s="128">
        <f t="shared" ref="BQ175" si="1907">I175/I188</f>
        <v>5.4100977289910673E-2</v>
      </c>
      <c r="BR175" s="125">
        <f t="shared" ref="BR175" si="1908">J175/J188</f>
        <v>4.7658723546075657E-2</v>
      </c>
      <c r="BS175" s="126">
        <f t="shared" ref="BS175" si="1909">K175/K188</f>
        <v>3.8542990258365099E-2</v>
      </c>
      <c r="BT175" s="127">
        <f t="shared" ref="BT175" si="1910">L175/L188</f>
        <v>5.1451066556806736E-2</v>
      </c>
      <c r="BU175" s="125">
        <f t="shared" ref="BU175" si="1911">M175/M188</f>
        <v>4.3225190839694658E-2</v>
      </c>
      <c r="BV175" s="129">
        <f t="shared" ref="BV175" si="1912">N175/N188</f>
        <v>6.1638779527559057E-2</v>
      </c>
      <c r="BW175" s="130">
        <f t="shared" ref="BW175" si="1913">O175/O188</f>
        <v>4.9989061474513236E-2</v>
      </c>
      <c r="BX175" s="125">
        <f t="shared" ref="BX175" si="1914">P175/P188</f>
        <v>5.6521451708864946E-2</v>
      </c>
      <c r="BY175" s="126">
        <f t="shared" ref="BY175" si="1915">Q175/Q188</f>
        <v>4.5836230411295927E-2</v>
      </c>
      <c r="BZ175" s="127">
        <f t="shared" ref="BZ175" si="1916">R175/R188</f>
        <v>5.5311258278145696E-2</v>
      </c>
      <c r="CA175" s="128">
        <f t="shared" ref="CA175" si="1917">S175/S188</f>
        <v>5.664816870144284E-2</v>
      </c>
      <c r="CB175" s="125">
        <f t="shared" ref="CB175" si="1918">T175/T188</f>
        <v>5.8983890954151179E-2</v>
      </c>
      <c r="CC175" s="126">
        <f t="shared" ref="CC175" si="1919">U175/U188</f>
        <v>3.9842067480258432E-2</v>
      </c>
      <c r="CD175" s="127">
        <f t="shared" ref="CD175" si="1920">V175/V188</f>
        <v>5.666650604731846E-2</v>
      </c>
      <c r="CE175" s="128">
        <f t="shared" ref="CE175" si="1921">W175/W188</f>
        <v>5.1824763593380611E-2</v>
      </c>
      <c r="CF175" s="125">
        <f t="shared" ref="CF175" si="1922">X175/X188</f>
        <v>4.7967672926075587E-2</v>
      </c>
      <c r="CG175" s="126">
        <f t="shared" ref="CG175" si="1923">Y175/Y188</f>
        <v>3.7266254075996541E-2</v>
      </c>
      <c r="CH175" s="127">
        <f t="shared" ref="CH175" si="1924">Z175/Z188</f>
        <v>5.6089060987415298E-2</v>
      </c>
      <c r="CI175" s="125">
        <f t="shared" ref="CI175" si="1925">AA175/AA188</f>
        <v>4.5207999245354215E-2</v>
      </c>
      <c r="CJ175" s="131">
        <f t="shared" ref="CJ175" si="1926">AB175/AB188</f>
        <v>5.2360666773194439E-2</v>
      </c>
      <c r="CK175" s="132">
        <f t="shared" ref="CK175" si="1927">AC175/AC188</f>
        <v>4.6814973949870178E-2</v>
      </c>
    </row>
    <row r="176" spans="1:89" ht="14.1" thickTop="1">
      <c r="A176" s="142" t="s">
        <v>36</v>
      </c>
      <c r="B176" s="202">
        <v>1983</v>
      </c>
      <c r="C176" s="196">
        <v>1913</v>
      </c>
      <c r="D176" s="197">
        <v>1018</v>
      </c>
      <c r="E176" s="198">
        <v>939</v>
      </c>
      <c r="F176" s="195">
        <v>472</v>
      </c>
      <c r="G176" s="199">
        <v>382</v>
      </c>
      <c r="H176" s="197">
        <v>1953</v>
      </c>
      <c r="I176" s="198">
        <v>2097</v>
      </c>
      <c r="J176" s="195">
        <v>359</v>
      </c>
      <c r="K176" s="196">
        <v>291</v>
      </c>
      <c r="L176" s="197">
        <v>780</v>
      </c>
      <c r="M176" s="195">
        <v>847</v>
      </c>
      <c r="N176" s="200">
        <v>1618</v>
      </c>
      <c r="O176" s="203">
        <v>1642</v>
      </c>
      <c r="P176" s="195">
        <v>921</v>
      </c>
      <c r="Q176" s="196">
        <v>1037</v>
      </c>
      <c r="R176" s="197">
        <v>996</v>
      </c>
      <c r="S176" s="198">
        <v>1507</v>
      </c>
      <c r="T176" s="195">
        <v>660</v>
      </c>
      <c r="U176" s="199">
        <v>378</v>
      </c>
      <c r="V176" s="197">
        <v>1740</v>
      </c>
      <c r="W176" s="204">
        <v>1282</v>
      </c>
      <c r="X176" s="195">
        <v>1227</v>
      </c>
      <c r="Y176" s="199">
        <v>606</v>
      </c>
      <c r="Z176" s="197">
        <v>2870</v>
      </c>
      <c r="AA176" s="195">
        <v>2713</v>
      </c>
      <c r="AB176" s="168">
        <f t="shared" si="1708"/>
        <v>16597</v>
      </c>
      <c r="AC176" s="169">
        <f t="shared" si="1625"/>
        <v>15634</v>
      </c>
      <c r="BI176" s="142" t="s">
        <v>36</v>
      </c>
      <c r="BJ176" s="125">
        <f>B176/B188</f>
        <v>3.5999564301793623E-2</v>
      </c>
      <c r="BK176" s="126">
        <f t="shared" ref="BK176" si="1928">C176/C188</f>
        <v>6.3287789062758462E-2</v>
      </c>
      <c r="BL176" s="127">
        <f t="shared" ref="BL176" si="1929">D176/D188</f>
        <v>4.7287253808992936E-2</v>
      </c>
      <c r="BM176" s="128">
        <f t="shared" ref="BM176" si="1930">E176/E188</f>
        <v>5.2370329057445625E-2</v>
      </c>
      <c r="BN176" s="125">
        <f t="shared" ref="BN176" si="1931">F176/F188</f>
        <v>3.8003220611916265E-2</v>
      </c>
      <c r="BO176" s="126">
        <f t="shared" ref="BO176" si="1932">G176/G188</f>
        <v>5.4782733400258139E-2</v>
      </c>
      <c r="BP176" s="127">
        <f t="shared" ref="BP176" si="1933">H176/H188</f>
        <v>6.9052080755223982E-2</v>
      </c>
      <c r="BQ176" s="128">
        <f t="shared" ref="BQ176" si="1934">I176/I188</f>
        <v>5.8721402369017947E-2</v>
      </c>
      <c r="BR176" s="125">
        <f t="shared" ref="BR176" si="1935">J176/J188</f>
        <v>5.9823362772871189E-2</v>
      </c>
      <c r="BS176" s="126">
        <f t="shared" ref="BS176" si="1936">K176/K188</f>
        <v>4.1084286319356206E-2</v>
      </c>
      <c r="BT176" s="127">
        <f t="shared" ref="BT176" si="1937">L176/L188</f>
        <v>7.1408953584180174E-2</v>
      </c>
      <c r="BU176" s="125">
        <f t="shared" ref="BU176" si="1938">M176/M188</f>
        <v>4.0410305343511449E-2</v>
      </c>
      <c r="BV176" s="129">
        <f t="shared" ref="BV176" si="1939">N176/N188</f>
        <v>6.6354986876640418E-2</v>
      </c>
      <c r="BW176" s="130">
        <f t="shared" ref="BW176" si="1940">O176/O188</f>
        <v>4.4902647123167799E-2</v>
      </c>
      <c r="BX176" s="125">
        <f t="shared" ref="BX176" si="1941">P176/P188</f>
        <v>6.0884511139022941E-2</v>
      </c>
      <c r="BY176" s="126">
        <f t="shared" ref="BY176" si="1942">Q176/Q188</f>
        <v>5.5463443333155053E-2</v>
      </c>
      <c r="BZ176" s="127">
        <f t="shared" ref="BZ176" si="1943">R176/R188</f>
        <v>5.2768211920529801E-2</v>
      </c>
      <c r="CA176" s="128">
        <f t="shared" ref="CA176" si="1944">S176/S188</f>
        <v>6.6903440621531626E-2</v>
      </c>
      <c r="CB176" s="125">
        <f t="shared" ref="CB176" si="1945">T176/T188</f>
        <v>8.1784386617100371E-2</v>
      </c>
      <c r="CC176" s="126">
        <f t="shared" ref="CC176" si="1946">U176/U188</f>
        <v>3.391959798994975E-2</v>
      </c>
      <c r="CD176" s="127">
        <f t="shared" ref="CD176" si="1947">V176/V188</f>
        <v>8.3843299763889559E-2</v>
      </c>
      <c r="CE176" s="128">
        <f t="shared" ref="CE176" si="1948">W176/W188</f>
        <v>4.735520094562648E-2</v>
      </c>
      <c r="CF176" s="125">
        <f t="shared" ref="CF176" si="1949">X176/X188</f>
        <v>5.8331352507725219E-2</v>
      </c>
      <c r="CG176" s="126">
        <f t="shared" ref="CG176" si="1950">Y176/Y188</f>
        <v>4.0327410660810539E-2</v>
      </c>
      <c r="CH176" s="127">
        <f t="shared" ref="CH176" si="1951">Z176/Z188</f>
        <v>5.5566311713455954E-2</v>
      </c>
      <c r="CI176" s="125">
        <f t="shared" ref="CI176" si="1952">AA176/AA188</f>
        <v>6.3979813225167437E-2</v>
      </c>
      <c r="CJ176" s="131">
        <f t="shared" ref="CJ176" si="1953">AB176/AB188</f>
        <v>5.6426854518194153E-2</v>
      </c>
      <c r="CK176" s="132">
        <f t="shared" ref="CK176" si="1954">AC176/AC188</f>
        <v>5.348230198993572E-2</v>
      </c>
    </row>
    <row r="177" spans="1:89">
      <c r="A177" s="133" t="s">
        <v>37</v>
      </c>
      <c r="B177" s="205">
        <v>2113</v>
      </c>
      <c r="C177" s="189">
        <v>2718</v>
      </c>
      <c r="D177" s="190">
        <v>1260</v>
      </c>
      <c r="E177" s="191">
        <v>1309</v>
      </c>
      <c r="F177" s="188">
        <v>763</v>
      </c>
      <c r="G177" s="192">
        <v>365</v>
      </c>
      <c r="H177" s="190">
        <v>1964</v>
      </c>
      <c r="I177" s="191">
        <v>2945</v>
      </c>
      <c r="J177" s="188">
        <v>466</v>
      </c>
      <c r="K177" s="189">
        <v>259</v>
      </c>
      <c r="L177" s="190">
        <v>943</v>
      </c>
      <c r="M177" s="188">
        <v>880</v>
      </c>
      <c r="N177" s="193">
        <v>1885</v>
      </c>
      <c r="O177" s="206">
        <v>1765</v>
      </c>
      <c r="P177" s="188">
        <v>929</v>
      </c>
      <c r="Q177" s="189">
        <v>1038</v>
      </c>
      <c r="R177" s="190">
        <v>1348</v>
      </c>
      <c r="S177" s="191">
        <v>1520</v>
      </c>
      <c r="T177" s="188">
        <v>876</v>
      </c>
      <c r="U177" s="192">
        <v>283</v>
      </c>
      <c r="V177" s="190">
        <v>1992</v>
      </c>
      <c r="W177" s="207">
        <v>1155</v>
      </c>
      <c r="X177" s="188">
        <v>1909</v>
      </c>
      <c r="Y177" s="192">
        <v>526</v>
      </c>
      <c r="Z177" s="190">
        <v>3499</v>
      </c>
      <c r="AA177" s="188">
        <v>3401</v>
      </c>
      <c r="AB177" s="168">
        <f t="shared" si="1708"/>
        <v>19947</v>
      </c>
      <c r="AC177" s="169">
        <f t="shared" si="1625"/>
        <v>18164</v>
      </c>
      <c r="BI177" s="133" t="s">
        <v>37</v>
      </c>
      <c r="BJ177" s="125">
        <f>B177/B188</f>
        <v>3.8359596252995426E-2</v>
      </c>
      <c r="BK177" s="126">
        <f t="shared" ref="BK177" si="1955">C177/C188</f>
        <v>8.9919608297217721E-2</v>
      </c>
      <c r="BL177" s="127">
        <f t="shared" ref="BL177" si="1956">D177/D188</f>
        <v>5.8528428093645488E-2</v>
      </c>
      <c r="BM177" s="128">
        <f t="shared" ref="BM177" si="1957">E177/E188</f>
        <v>7.3006134969325148E-2</v>
      </c>
      <c r="BN177" s="125">
        <f t="shared" ref="BN177" si="1958">F177/F188</f>
        <v>6.1433172302737517E-2</v>
      </c>
      <c r="BO177" s="126">
        <f t="shared" ref="BO177" si="1959">G177/G188</f>
        <v>5.2344758353649795E-2</v>
      </c>
      <c r="BP177" s="127">
        <f t="shared" ref="BP177" si="1960">H177/H188</f>
        <v>6.9441006965314855E-2</v>
      </c>
      <c r="BQ177" s="128">
        <f t="shared" ref="BQ177" si="1961">I177/I188</f>
        <v>8.2467587018005661E-2</v>
      </c>
      <c r="BR177" s="125">
        <f t="shared" ref="BR177" si="1962">J177/J188</f>
        <v>7.7653724379270123E-2</v>
      </c>
      <c r="BS177" s="126">
        <f t="shared" ref="BS177" si="1963">K177/K188</f>
        <v>3.656642665537202E-2</v>
      </c>
      <c r="BT177" s="127">
        <f t="shared" ref="BT177" si="1964">L177/L188</f>
        <v>8.6331593884463972E-2</v>
      </c>
      <c r="BU177" s="125">
        <f t="shared" ref="BU177" si="1965">M177/M188</f>
        <v>4.1984732824427481E-2</v>
      </c>
      <c r="BV177" s="129">
        <f t="shared" ref="BV177" si="1966">N177/N188</f>
        <v>7.7304790026246725E-2</v>
      </c>
      <c r="BW177" s="130">
        <f t="shared" ref="BW177" si="1967">O177/O188</f>
        <v>4.8266243710347843E-2</v>
      </c>
      <c r="BX177" s="125">
        <f t="shared" ref="BX177" si="1968">P177/P188</f>
        <v>6.141336682752694E-2</v>
      </c>
      <c r="BY177" s="126">
        <f t="shared" ref="BY177" si="1969">Q177/Q188</f>
        <v>5.5516927849387603E-2</v>
      </c>
      <c r="BZ177" s="127">
        <f t="shared" ref="BZ177" si="1970">R177/R188</f>
        <v>7.1417218543046362E-2</v>
      </c>
      <c r="CA177" s="128">
        <f t="shared" ref="CA177" si="1971">S177/S188</f>
        <v>6.748057713651498E-2</v>
      </c>
      <c r="CB177" s="125">
        <f t="shared" ref="CB177" si="1972">T177/T188</f>
        <v>0.10855018587360594</v>
      </c>
      <c r="CC177" s="126">
        <f t="shared" ref="CC177" si="1973">U177/U188</f>
        <v>2.5394831299353913E-2</v>
      </c>
      <c r="CD177" s="127">
        <f t="shared" ref="CD177" si="1974">V177/V188</f>
        <v>9.5986122488314937E-2</v>
      </c>
      <c r="CE177" s="128">
        <f t="shared" ref="CE177" si="1975">W177/W188</f>
        <v>4.2664007092198579E-2</v>
      </c>
      <c r="CF177" s="125">
        <f t="shared" ref="CF177" si="1976">X177/X188</f>
        <v>9.0753506061326358E-2</v>
      </c>
      <c r="CG177" s="126">
        <f t="shared" ref="CG177" si="1977">Y177/Y188</f>
        <v>3.5003660078525324E-2</v>
      </c>
      <c r="CH177" s="127">
        <f t="shared" ref="CH177" si="1978">Z177/Z188</f>
        <v>6.7744433688286546E-2</v>
      </c>
      <c r="CI177" s="125">
        <f t="shared" ref="CI177" si="1979">AA177/AA188</f>
        <v>8.0204697670031133E-2</v>
      </c>
      <c r="CJ177" s="131">
        <f t="shared" ref="CJ177" si="1980">AB177/AB188</f>
        <v>6.7816259991228464E-2</v>
      </c>
      <c r="CK177" s="132">
        <f t="shared" ref="CK177" si="1981">AC177/AC188</f>
        <v>6.2137171123525167E-2</v>
      </c>
    </row>
    <row r="178" spans="1:89">
      <c r="A178" s="142" t="s">
        <v>30</v>
      </c>
      <c r="B178" s="202">
        <v>2447</v>
      </c>
      <c r="C178" s="196">
        <v>3378</v>
      </c>
      <c r="D178" s="197">
        <v>1697</v>
      </c>
      <c r="E178" s="198">
        <v>1568</v>
      </c>
      <c r="F178" s="195">
        <v>928</v>
      </c>
      <c r="G178" s="199">
        <v>403</v>
      </c>
      <c r="H178" s="197">
        <v>2022</v>
      </c>
      <c r="I178" s="198">
        <v>3400</v>
      </c>
      <c r="J178" s="195">
        <v>655</v>
      </c>
      <c r="K178" s="196">
        <v>220</v>
      </c>
      <c r="L178" s="197">
        <v>1502</v>
      </c>
      <c r="M178" s="195">
        <v>858</v>
      </c>
      <c r="N178" s="200">
        <v>2282</v>
      </c>
      <c r="O178" s="203">
        <v>2001</v>
      </c>
      <c r="P178" s="195">
        <v>1305</v>
      </c>
      <c r="Q178" s="196">
        <v>1257</v>
      </c>
      <c r="R178" s="197">
        <v>1346</v>
      </c>
      <c r="S178" s="198">
        <v>1865</v>
      </c>
      <c r="T178" s="195">
        <v>1177</v>
      </c>
      <c r="U178" s="199">
        <v>348</v>
      </c>
      <c r="V178" s="197">
        <v>2490</v>
      </c>
      <c r="W178" s="204">
        <v>1357</v>
      </c>
      <c r="X178" s="195">
        <v>2541</v>
      </c>
      <c r="Y178" s="199">
        <v>704</v>
      </c>
      <c r="Z178" s="197">
        <v>3919</v>
      </c>
      <c r="AA178" s="195">
        <v>3666</v>
      </c>
      <c r="AB178" s="168">
        <f t="shared" si="1708"/>
        <v>24311</v>
      </c>
      <c r="AC178" s="169">
        <f t="shared" si="1625"/>
        <v>21025</v>
      </c>
      <c r="BI178" s="142" t="s">
        <v>30</v>
      </c>
      <c r="BJ178" s="125">
        <f>B178/B188</f>
        <v>4.4423062958390824E-2</v>
      </c>
      <c r="BK178" s="126">
        <f t="shared" ref="BK178" si="1982">C178/C188</f>
        <v>0.11175439176894829</v>
      </c>
      <c r="BL178" s="127">
        <f t="shared" ref="BL178" si="1983">D178/D188</f>
        <v>7.8827573392790784E-2</v>
      </c>
      <c r="BM178" s="128">
        <f t="shared" ref="BM178" si="1984">E178/E188</f>
        <v>8.745119910764082E-2</v>
      </c>
      <c r="BN178" s="125">
        <f t="shared" ref="BN178" si="1985">F178/F188</f>
        <v>7.4718196457326885E-2</v>
      </c>
      <c r="BO178" s="126">
        <f t="shared" ref="BO178" si="1986">G178/G188</f>
        <v>5.7794349634303743E-2</v>
      </c>
      <c r="BP178" s="127">
        <f t="shared" ref="BP178" si="1987">H178/H188</f>
        <v>7.1491708800339421E-2</v>
      </c>
      <c r="BQ178" s="128">
        <f t="shared" ref="BQ178" si="1988">I178/I188</f>
        <v>9.5208759205846941E-2</v>
      </c>
      <c r="BR178" s="125">
        <f t="shared" ref="BR178" si="1989">J178/J188</f>
        <v>0.10914847525412431</v>
      </c>
      <c r="BS178" s="126">
        <f t="shared" ref="BS178" si="1990">K178/K188</f>
        <v>3.106028518989129E-2</v>
      </c>
      <c r="BT178" s="127">
        <f t="shared" ref="BT178" si="1991">L178/L188</f>
        <v>0.13750801061979309</v>
      </c>
      <c r="BU178" s="125">
        <f t="shared" ref="BU178" si="1992">M178/M188</f>
        <v>4.0935114503816795E-2</v>
      </c>
      <c r="BV178" s="129">
        <f t="shared" ref="BV178" si="1993">N178/N188</f>
        <v>9.3585958005249339E-2</v>
      </c>
      <c r="BW178" s="130">
        <f t="shared" ref="BW178" si="1994">O178/O188</f>
        <v>5.4719973747538835E-2</v>
      </c>
      <c r="BX178" s="125">
        <f t="shared" ref="BX178" si="1995">P178/P188</f>
        <v>8.6269584187214921E-2</v>
      </c>
      <c r="BY178" s="126">
        <f t="shared" ref="BY178" si="1996">Q178/Q188</f>
        <v>6.7230036904316198E-2</v>
      </c>
      <c r="BZ178" s="127">
        <f t="shared" ref="BZ178" si="1997">R178/R188</f>
        <v>7.1311258278145689E-2</v>
      </c>
      <c r="CA178" s="128">
        <f t="shared" ref="CA178" si="1998">S178/S188</f>
        <v>8.2796892341842399E-2</v>
      </c>
      <c r="CB178" s="125">
        <f t="shared" ref="CB178" si="1999">T178/T188</f>
        <v>0.14584882280049566</v>
      </c>
      <c r="CC178" s="126">
        <f t="shared" ref="CC178" si="2000">U178/U188</f>
        <v>3.1227566403445799E-2</v>
      </c>
      <c r="CD178" s="127">
        <f t="shared" ref="CD178" si="2001">V178/V188</f>
        <v>0.11998265311039367</v>
      </c>
      <c r="CE178" s="128">
        <f t="shared" ref="CE178" si="2002">W178/W188</f>
        <v>5.0125591016548461E-2</v>
      </c>
      <c r="CF178" s="125">
        <f t="shared" ref="CF178" si="2003">X178/X188</f>
        <v>0.12079866888519135</v>
      </c>
      <c r="CG178" s="126">
        <f t="shared" ref="CG178" si="2004">Y178/Y188</f>
        <v>4.6849005124109937E-2</v>
      </c>
      <c r="CH178" s="127">
        <f t="shared" ref="CH178" si="2005">Z178/Z188</f>
        <v>7.5876089060987417E-2</v>
      </c>
      <c r="CI178" s="125">
        <f t="shared" ref="CI178" si="2006">AA178/AA188</f>
        <v>8.6454108103009145E-2</v>
      </c>
      <c r="CJ178" s="131">
        <f t="shared" ref="CJ178" si="2007">AB178/AB188</f>
        <v>8.2653085508936436E-2</v>
      </c>
      <c r="CK178" s="132">
        <f t="shared" ref="CK178" si="2008">AC178/AC188</f>
        <v>7.192435712795181E-2</v>
      </c>
    </row>
    <row r="179" spans="1:89">
      <c r="A179" s="133" t="s">
        <v>32</v>
      </c>
      <c r="B179" s="205">
        <v>2655</v>
      </c>
      <c r="C179" s="189">
        <v>4615</v>
      </c>
      <c r="D179" s="190">
        <v>1469</v>
      </c>
      <c r="E179" s="191">
        <v>1935</v>
      </c>
      <c r="F179" s="188">
        <v>665</v>
      </c>
      <c r="G179" s="192">
        <v>572</v>
      </c>
      <c r="H179" s="190">
        <v>2080</v>
      </c>
      <c r="I179" s="191">
        <v>3862</v>
      </c>
      <c r="J179" s="188">
        <v>597</v>
      </c>
      <c r="K179" s="189">
        <v>300</v>
      </c>
      <c r="L179" s="190">
        <v>1544</v>
      </c>
      <c r="M179" s="188">
        <v>926</v>
      </c>
      <c r="N179" s="193">
        <v>2436</v>
      </c>
      <c r="O179" s="206">
        <v>2177</v>
      </c>
      <c r="P179" s="188">
        <v>1236</v>
      </c>
      <c r="Q179" s="189">
        <v>1575</v>
      </c>
      <c r="R179" s="190">
        <v>1370</v>
      </c>
      <c r="S179" s="191">
        <v>1881</v>
      </c>
      <c r="T179" s="188">
        <v>986</v>
      </c>
      <c r="U179" s="192">
        <v>372</v>
      </c>
      <c r="V179" s="190">
        <v>2618</v>
      </c>
      <c r="W179" s="207">
        <v>1424</v>
      </c>
      <c r="X179" s="188">
        <v>2539</v>
      </c>
      <c r="Y179" s="192">
        <v>744</v>
      </c>
      <c r="Z179" s="190">
        <v>3433</v>
      </c>
      <c r="AA179" s="188">
        <v>4363</v>
      </c>
      <c r="AB179" s="168">
        <f t="shared" si="1708"/>
        <v>23628</v>
      </c>
      <c r="AC179" s="169">
        <f t="shared" si="1625"/>
        <v>24746</v>
      </c>
      <c r="BI179" s="133" t="s">
        <v>32</v>
      </c>
      <c r="BJ179" s="125">
        <f>B179/B188</f>
        <v>4.8199114080313701E-2</v>
      </c>
      <c r="BK179" s="126">
        <f t="shared" ref="BK179" si="2009">C179/C188</f>
        <v>0.15267806927581301</v>
      </c>
      <c r="BL179" s="127">
        <f t="shared" ref="BL179" si="2010">D179/D188</f>
        <v>6.8236714975845408E-2</v>
      </c>
      <c r="BM179" s="128">
        <f t="shared" ref="BM179" si="2011">E179/E188</f>
        <v>0.1079196876742889</v>
      </c>
      <c r="BN179" s="125">
        <f t="shared" ref="BN179" si="2012">F179/F188</f>
        <v>5.3542673107890501E-2</v>
      </c>
      <c r="BO179" s="126">
        <f t="shared" ref="BO179" si="2013">G179/G188</f>
        <v>8.2030689803527887E-2</v>
      </c>
      <c r="BP179" s="127">
        <f t="shared" ref="BP179" si="2014">H179/H188</f>
        <v>7.3542410635364E-2</v>
      </c>
      <c r="BQ179" s="128">
        <f t="shared" ref="BQ179" si="2015">I179/I188</f>
        <v>0.10814594942734732</v>
      </c>
      <c r="BR179" s="125">
        <f t="shared" ref="BR179" si="2016">J179/J188</f>
        <v>9.9483419430094991E-2</v>
      </c>
      <c r="BS179" s="126">
        <f t="shared" ref="BS179" si="2017">K179/K188</f>
        <v>4.2354934349851756E-2</v>
      </c>
      <c r="BT179" s="127">
        <f t="shared" ref="BT179" si="2018">L179/L188</f>
        <v>0.14135310812047971</v>
      </c>
      <c r="BU179" s="125">
        <f t="shared" ref="BU179" si="2019">M179/M188</f>
        <v>4.4179389312977102E-2</v>
      </c>
      <c r="BV179" s="129">
        <f t="shared" ref="BV179" si="2020">N179/N188</f>
        <v>9.9901574803149609E-2</v>
      </c>
      <c r="BW179" s="130">
        <f t="shared" ref="BW179" si="2021">O179/O188</f>
        <v>5.953292496171516E-2</v>
      </c>
      <c r="BX179" s="125">
        <f t="shared" ref="BX179" si="2022">P179/P188</f>
        <v>8.1708203873867916E-2</v>
      </c>
      <c r="BY179" s="126">
        <f t="shared" ref="BY179" si="2023">Q179/Q188</f>
        <v>8.4238113066267314E-2</v>
      </c>
      <c r="BZ179" s="127">
        <f t="shared" ref="BZ179" si="2024">R179/R188</f>
        <v>7.2582781456953641E-2</v>
      </c>
      <c r="CA179" s="128">
        <f t="shared" ref="CA179" si="2025">S179/S188</f>
        <v>8.3507214206437294E-2</v>
      </c>
      <c r="CB179" s="125">
        <f t="shared" ref="CB179" si="2026">T179/T188</f>
        <v>0.12218091697645601</v>
      </c>
      <c r="CC179" s="126">
        <f t="shared" ref="CC179" si="2027">U179/U188</f>
        <v>3.3381191672648962E-2</v>
      </c>
      <c r="CD179" s="127">
        <f t="shared" ref="CD179" si="2028">V179/V188</f>
        <v>0.12615043608153037</v>
      </c>
      <c r="CE179" s="128">
        <f t="shared" ref="CE179" si="2029">W179/W188</f>
        <v>5.260047281323877E-2</v>
      </c>
      <c r="CF179" s="125">
        <f t="shared" ref="CF179" si="2030">X179/X188</f>
        <v>0.1207035892560019</v>
      </c>
      <c r="CG179" s="126">
        <f t="shared" ref="CG179" si="2031">Y179/Y188</f>
        <v>4.9510880415252548E-2</v>
      </c>
      <c r="CH179" s="127">
        <f t="shared" ref="CH179" si="2032">Z179/Z188</f>
        <v>6.6466602129719263E-2</v>
      </c>
      <c r="CI179" s="125">
        <f t="shared" ref="CI179" si="2033">AA179/AA188</f>
        <v>0.1028912366757853</v>
      </c>
      <c r="CJ179" s="131">
        <f t="shared" ref="CJ179" si="2034">AB179/AB188</f>
        <v>8.0331006721449147E-2</v>
      </c>
      <c r="CK179" s="132">
        <f t="shared" ref="CK179" si="2035">AC179/AC188</f>
        <v>8.4653514458420703E-2</v>
      </c>
    </row>
    <row r="180" spans="1:89">
      <c r="A180" s="142" t="s">
        <v>34</v>
      </c>
      <c r="B180" s="202">
        <v>2531</v>
      </c>
      <c r="C180" s="196">
        <v>3640</v>
      </c>
      <c r="D180" s="197">
        <v>1051</v>
      </c>
      <c r="E180" s="198">
        <v>1641</v>
      </c>
      <c r="F180" s="195">
        <v>503</v>
      </c>
      <c r="G180" s="199">
        <v>451</v>
      </c>
      <c r="H180" s="197">
        <v>1915</v>
      </c>
      <c r="I180" s="198">
        <v>3425</v>
      </c>
      <c r="J180" s="195">
        <v>382</v>
      </c>
      <c r="K180" s="196">
        <v>228</v>
      </c>
      <c r="L180" s="197">
        <v>1046</v>
      </c>
      <c r="M180" s="195">
        <v>824</v>
      </c>
      <c r="N180" s="200">
        <v>1731</v>
      </c>
      <c r="O180" s="203">
        <v>1817</v>
      </c>
      <c r="P180" s="195">
        <v>1008</v>
      </c>
      <c r="Q180" s="196">
        <v>1620</v>
      </c>
      <c r="R180" s="197">
        <v>1064</v>
      </c>
      <c r="S180" s="198">
        <v>1624</v>
      </c>
      <c r="T180" s="195">
        <v>778</v>
      </c>
      <c r="U180" s="199">
        <v>379</v>
      </c>
      <c r="V180" s="197">
        <v>2423</v>
      </c>
      <c r="W180" s="204">
        <v>1465</v>
      </c>
      <c r="X180" s="195">
        <v>1798</v>
      </c>
      <c r="Y180" s="199">
        <v>988</v>
      </c>
      <c r="Z180" s="197">
        <v>2911</v>
      </c>
      <c r="AA180" s="195">
        <v>4332</v>
      </c>
      <c r="AB180" s="168">
        <f t="shared" si="1708"/>
        <v>19141</v>
      </c>
      <c r="AC180" s="169">
        <f t="shared" si="1625"/>
        <v>22434</v>
      </c>
      <c r="BI180" s="142" t="s">
        <v>34</v>
      </c>
      <c r="BJ180" s="125">
        <f>B180/B188</f>
        <v>4.5948006680705832E-2</v>
      </c>
      <c r="BK180" s="126">
        <f t="shared" ref="BK180" si="2036">C180/C188</f>
        <v>0.12042213914712012</v>
      </c>
      <c r="BL180" s="127">
        <f t="shared" ref="BL180" si="2037">D180/D188</f>
        <v>4.882014121144556E-2</v>
      </c>
      <c r="BM180" s="128">
        <f t="shared" ref="BM180" si="2038">E180/E188</f>
        <v>9.1522587841606245E-2</v>
      </c>
      <c r="BN180" s="125">
        <f t="shared" ref="BN180" si="2039">F180/F188</f>
        <v>4.0499194847020935E-2</v>
      </c>
      <c r="BO180" s="126">
        <f t="shared" ref="BO180" si="2040">G180/G188</f>
        <v>6.4678043883550834E-2</v>
      </c>
      <c r="BP180" s="127">
        <f t="shared" ref="BP180" si="2041">H180/H188</f>
        <v>6.7708517484000988E-2</v>
      </c>
      <c r="BQ180" s="128">
        <f t="shared" ref="BQ180" si="2042">I180/I188</f>
        <v>9.590882361177229E-2</v>
      </c>
      <c r="BR180" s="125">
        <f t="shared" ref="BR180" si="2043">J180/J188</f>
        <v>6.3656057323779366E-2</v>
      </c>
      <c r="BS180" s="126">
        <f t="shared" ref="BS180" si="2044">K180/K188</f>
        <v>3.2189750105887337E-2</v>
      </c>
      <c r="BT180" s="127">
        <f t="shared" ref="BT180" si="2045">L180/L188</f>
        <v>9.5761237755195461E-2</v>
      </c>
      <c r="BU180" s="125">
        <f t="shared" ref="BU180" si="2046">M180/M188</f>
        <v>3.9312977099236639E-2</v>
      </c>
      <c r="BV180" s="129">
        <f t="shared" ref="BV180" si="2047">N180/N188</f>
        <v>7.0989173228346455E-2</v>
      </c>
      <c r="BW180" s="130">
        <f t="shared" ref="BW180" si="2048">O180/O188</f>
        <v>4.9688252023627213E-2</v>
      </c>
      <c r="BX180" s="125">
        <f t="shared" ref="BX180" si="2049">P180/P188</f>
        <v>6.6635816751503929E-2</v>
      </c>
      <c r="BY180" s="126">
        <f t="shared" ref="BY180" si="2050">Q180/Q188</f>
        <v>8.66449162967321E-2</v>
      </c>
      <c r="BZ180" s="127">
        <f t="shared" ref="BZ180" si="2051">R180/R188</f>
        <v>5.6370860927152315E-2</v>
      </c>
      <c r="CA180" s="128">
        <f t="shared" ref="CA180" si="2052">S180/S188</f>
        <v>7.2097669256381794E-2</v>
      </c>
      <c r="CB180" s="125">
        <f t="shared" ref="CB180" si="2053">T180/T188</f>
        <v>9.6406443618339527E-2</v>
      </c>
      <c r="CC180" s="126">
        <f t="shared" ref="CC180" si="2054">U180/U188</f>
        <v>3.4009332376166546E-2</v>
      </c>
      <c r="CD180" s="127">
        <f t="shared" ref="CD180" si="2055">V180/V188</f>
        <v>0.11675420421143931</v>
      </c>
      <c r="CE180" s="128">
        <f t="shared" ref="CE180" si="2056">W180/W188</f>
        <v>5.411495271867612E-2</v>
      </c>
      <c r="CF180" s="125">
        <f t="shared" ref="CF180" si="2057">X180/X188</f>
        <v>8.5476586641312094E-2</v>
      </c>
      <c r="CG180" s="126">
        <f t="shared" ref="CG180" si="2058">Y180/Y188</f>
        <v>6.5748319691222468E-2</v>
      </c>
      <c r="CH180" s="127">
        <f t="shared" ref="CH180" si="2059">Z180/Z188</f>
        <v>5.6360116166505325E-2</v>
      </c>
      <c r="CI180" s="125">
        <f t="shared" ref="CI180" si="2060">AA180/AA188</f>
        <v>0.10216017356853127</v>
      </c>
      <c r="CJ180" s="131">
        <f t="shared" ref="CJ180" si="2061">AB180/AB188</f>
        <v>6.5076003032641702E-2</v>
      </c>
      <c r="CK180" s="132">
        <f t="shared" ref="CK180" si="2062">AC180/AC188</f>
        <v>7.6744400847014074E-2</v>
      </c>
    </row>
    <row r="181" spans="1:89">
      <c r="A181" s="133" t="s">
        <v>38</v>
      </c>
      <c r="B181" s="205">
        <v>2008</v>
      </c>
      <c r="C181" s="189">
        <v>2588</v>
      </c>
      <c r="D181" s="190">
        <v>697</v>
      </c>
      <c r="E181" s="191">
        <v>1439</v>
      </c>
      <c r="F181" s="188">
        <v>331</v>
      </c>
      <c r="G181" s="192">
        <v>415</v>
      </c>
      <c r="H181" s="190">
        <v>1219</v>
      </c>
      <c r="I181" s="191">
        <v>2693</v>
      </c>
      <c r="J181" s="188">
        <v>239</v>
      </c>
      <c r="K181" s="189">
        <v>156</v>
      </c>
      <c r="L181" s="190">
        <v>716</v>
      </c>
      <c r="M181" s="188">
        <v>567</v>
      </c>
      <c r="N181" s="193">
        <v>1394</v>
      </c>
      <c r="O181" s="206">
        <v>1444</v>
      </c>
      <c r="P181" s="188">
        <v>789</v>
      </c>
      <c r="Q181" s="189">
        <v>1275</v>
      </c>
      <c r="R181" s="190">
        <v>823</v>
      </c>
      <c r="S181" s="191">
        <v>1208</v>
      </c>
      <c r="T181" s="188">
        <v>591</v>
      </c>
      <c r="U181" s="192">
        <v>365</v>
      </c>
      <c r="V181" s="190">
        <v>2256</v>
      </c>
      <c r="W181" s="207">
        <v>1161</v>
      </c>
      <c r="X181" s="188">
        <v>1292</v>
      </c>
      <c r="Y181" s="192">
        <v>747</v>
      </c>
      <c r="Z181" s="190">
        <v>2303</v>
      </c>
      <c r="AA181" s="188">
        <v>2552</v>
      </c>
      <c r="AB181" s="168">
        <f t="shared" si="1708"/>
        <v>14658</v>
      </c>
      <c r="AC181" s="169">
        <f t="shared" si="1625"/>
        <v>16610</v>
      </c>
      <c r="BI181" s="133" t="s">
        <v>38</v>
      </c>
      <c r="BJ181" s="125">
        <f>B181/B188</f>
        <v>3.6453416600101665E-2</v>
      </c>
      <c r="BK181" s="126">
        <f t="shared" ref="BK181" si="2063">C181/C188</f>
        <v>8.5618817613392004E-2</v>
      </c>
      <c r="BL181" s="127">
        <f t="shared" ref="BL181" si="2064">D181/D188</f>
        <v>3.237643998513564E-2</v>
      </c>
      <c r="BM181" s="128">
        <f t="shared" ref="BM181" si="2065">E181/E188</f>
        <v>8.0256553262688227E-2</v>
      </c>
      <c r="BN181" s="125">
        <f t="shared" ref="BN181" si="2066">F181/F188</f>
        <v>2.6650563607085346E-2</v>
      </c>
      <c r="BO181" s="126">
        <f t="shared" ref="BO181" si="2067">G181/G188</f>
        <v>5.9515273196615516E-2</v>
      </c>
      <c r="BP181" s="127">
        <f t="shared" ref="BP181" si="2068">H181/H188</f>
        <v>4.3100095463706113E-2</v>
      </c>
      <c r="BQ181" s="128">
        <f t="shared" ref="BQ181" si="2069">I181/I188</f>
        <v>7.541093780627818E-2</v>
      </c>
      <c r="BR181" s="125">
        <f t="shared" ref="BR181" si="2070">J181/J188</f>
        <v>3.9826695550741545E-2</v>
      </c>
      <c r="BS181" s="126">
        <f t="shared" ref="BS181" si="2071">K181/K188</f>
        <v>2.2024565861922914E-2</v>
      </c>
      <c r="BT181" s="127">
        <f t="shared" ref="BT181" si="2072">L181/L188</f>
        <v>6.5549757392657698E-2</v>
      </c>
      <c r="BU181" s="125">
        <f t="shared" ref="BU181" si="2073">M181/M188</f>
        <v>2.7051526717557253E-2</v>
      </c>
      <c r="BV181" s="129">
        <f t="shared" ref="BV181" si="2074">N181/N188</f>
        <v>5.7168635170603672E-2</v>
      </c>
      <c r="BW181" s="130">
        <f t="shared" ref="BW181" si="2075">O181/O188</f>
        <v>3.948807700721943E-2</v>
      </c>
      <c r="BX181" s="125">
        <f t="shared" ref="BX181" si="2076">P181/P188</f>
        <v>5.2158392278706951E-2</v>
      </c>
      <c r="BY181" s="126">
        <f t="shared" ref="BY181" si="2077">Q181/Q188</f>
        <v>6.8192758196502112E-2</v>
      </c>
      <c r="BZ181" s="127">
        <f t="shared" ref="BZ181" si="2078">R181/R188</f>
        <v>4.3602649006622515E-2</v>
      </c>
      <c r="CA181" s="128">
        <f t="shared" ref="CA181" si="2079">S181/S188</f>
        <v>5.3629300776914537E-2</v>
      </c>
      <c r="CB181" s="125">
        <f t="shared" ref="CB181" si="2080">T181/T188</f>
        <v>7.3234200743494418E-2</v>
      </c>
      <c r="CC181" s="126">
        <f t="shared" ref="CC181" si="2081">U181/U188</f>
        <v>3.2753050969131371E-2</v>
      </c>
      <c r="CD181" s="127">
        <f t="shared" ref="CD181" si="2082">V181/V188</f>
        <v>0.1087071748662844</v>
      </c>
      <c r="CE181" s="128">
        <f t="shared" ref="CE181" si="2083">W181/W188</f>
        <v>4.2885638297872342E-2</v>
      </c>
      <c r="CF181" s="125">
        <f t="shared" ref="CF181" si="2084">X181/X188</f>
        <v>6.1421440456382217E-2</v>
      </c>
      <c r="CG181" s="126">
        <f t="shared" ref="CG181" si="2085">Y181/Y188</f>
        <v>4.9710521062088238E-2</v>
      </c>
      <c r="CH181" s="127">
        <f t="shared" ref="CH181" si="2086">Z181/Z188</f>
        <v>4.4588576960309774E-2</v>
      </c>
      <c r="CI181" s="125">
        <f t="shared" ref="CI181" si="2087">AA181/AA188</f>
        <v>6.0183001603622298E-2</v>
      </c>
      <c r="CJ181" s="131">
        <f t="shared" ref="CJ181" si="2088">AB181/AB188</f>
        <v>4.9834598633951309E-2</v>
      </c>
      <c r="CK181" s="132">
        <f t="shared" ref="CK181" si="2089">AC181/AC188</f>
        <v>5.6821097355304613E-2</v>
      </c>
    </row>
    <row r="182" spans="1:89">
      <c r="A182" s="142" t="s">
        <v>39</v>
      </c>
      <c r="B182" s="202">
        <v>316</v>
      </c>
      <c r="C182" s="196">
        <v>1810</v>
      </c>
      <c r="D182" s="197">
        <v>158</v>
      </c>
      <c r="E182" s="198">
        <v>979</v>
      </c>
      <c r="F182" s="195">
        <v>75</v>
      </c>
      <c r="G182" s="199">
        <v>304</v>
      </c>
      <c r="H182" s="197">
        <v>353</v>
      </c>
      <c r="I182" s="198">
        <v>1940</v>
      </c>
      <c r="J182" s="195">
        <v>95</v>
      </c>
      <c r="K182" s="196">
        <v>138</v>
      </c>
      <c r="L182" s="197">
        <v>360</v>
      </c>
      <c r="M182" s="195">
        <v>439</v>
      </c>
      <c r="N182" s="200">
        <v>846</v>
      </c>
      <c r="O182" s="203">
        <v>1179</v>
      </c>
      <c r="P182" s="195">
        <v>501</v>
      </c>
      <c r="Q182" s="196">
        <v>851</v>
      </c>
      <c r="R182" s="197">
        <v>625</v>
      </c>
      <c r="S182" s="198">
        <v>788</v>
      </c>
      <c r="T182" s="195">
        <v>361</v>
      </c>
      <c r="U182" s="199">
        <v>180</v>
      </c>
      <c r="V182" s="197">
        <v>1885</v>
      </c>
      <c r="W182" s="204">
        <v>743</v>
      </c>
      <c r="X182" s="195">
        <v>775</v>
      </c>
      <c r="Y182" s="199">
        <v>546</v>
      </c>
      <c r="Z182" s="197">
        <v>1355</v>
      </c>
      <c r="AA182" s="195">
        <v>2414</v>
      </c>
      <c r="AB182" s="168">
        <f t="shared" si="1708"/>
        <v>7705</v>
      </c>
      <c r="AC182" s="169">
        <f t="shared" si="1625"/>
        <v>12311</v>
      </c>
      <c r="BI182" s="142" t="s">
        <v>39</v>
      </c>
      <c r="BJ182" s="125">
        <f>B182/B188</f>
        <v>5.7366930506136081E-3</v>
      </c>
      <c r="BK182" s="126">
        <f t="shared" ref="BK182" si="2090">C182/C188</f>
        <v>5.9880239520958084E-2</v>
      </c>
      <c r="BL182" s="127">
        <f t="shared" ref="BL182" si="2091">D182/D188</f>
        <v>7.339279078409513E-3</v>
      </c>
      <c r="BM182" s="128">
        <f t="shared" ref="BM182" si="2092">E182/E188</f>
        <v>5.4601226993865028E-2</v>
      </c>
      <c r="BN182" s="125">
        <f t="shared" ref="BN182" si="2093">F182/F188</f>
        <v>6.038647342995169E-3</v>
      </c>
      <c r="BO182" s="126">
        <f t="shared" ref="BO182" si="2094">G182/G188</f>
        <v>4.3596730245231606E-2</v>
      </c>
      <c r="BP182" s="127">
        <f t="shared" ref="BP182" si="2095">H182/H188</f>
        <v>1.2480995651097832E-2</v>
      </c>
      <c r="BQ182" s="128">
        <f t="shared" ref="BQ182" si="2096">I182/I188</f>
        <v>5.4324997899806785E-2</v>
      </c>
      <c r="BR182" s="125">
        <f t="shared" ref="BR182" si="2097">J182/J188</f>
        <v>1.583069488418597E-2</v>
      </c>
      <c r="BS182" s="126">
        <f t="shared" ref="BS182" si="2098">K182/K188</f>
        <v>1.9483269800931808E-2</v>
      </c>
      <c r="BT182" s="127">
        <f t="shared" ref="BT182" si="2099">L182/L188</f>
        <v>3.2957978577313925E-2</v>
      </c>
      <c r="BU182" s="125">
        <f t="shared" ref="BU182" si="2100">M182/M188</f>
        <v>2.094465648854962E-2</v>
      </c>
      <c r="BV182" s="129">
        <f t="shared" ref="BV182" si="2101">N182/N188</f>
        <v>3.469488188976378E-2</v>
      </c>
      <c r="BW182" s="130">
        <f t="shared" ref="BW182" si="2102">O182/O188</f>
        <v>3.2241303872238024E-2</v>
      </c>
      <c r="BX182" s="125">
        <f t="shared" ref="BX182" si="2103">P182/P188</f>
        <v>3.3119587492562969E-2</v>
      </c>
      <c r="BY182" s="126">
        <f t="shared" ref="BY182" si="2104">Q182/Q188</f>
        <v>4.5515323313900624E-2</v>
      </c>
      <c r="BZ182" s="127">
        <f t="shared" ref="BZ182" si="2105">R182/R188</f>
        <v>3.3112582781456956E-2</v>
      </c>
      <c r="CA182" s="128">
        <f t="shared" ref="CA182" si="2106">S182/S188</f>
        <v>3.4983351831298561E-2</v>
      </c>
      <c r="CB182" s="125">
        <f t="shared" ref="CB182" si="2107">T182/T188</f>
        <v>4.4733581164807933E-2</v>
      </c>
      <c r="CC182" s="126">
        <f t="shared" ref="CC182" si="2108">U182/U188</f>
        <v>1.6152189519023689E-2</v>
      </c>
      <c r="CD182" s="127">
        <f t="shared" ref="CD182" si="2109">V182/V188</f>
        <v>9.083024141088035E-2</v>
      </c>
      <c r="CE182" s="128">
        <f t="shared" ref="CE182" si="2110">W182/W188</f>
        <v>2.7445330969267139E-2</v>
      </c>
      <c r="CF182" s="125">
        <f t="shared" ref="CF182" si="2111">X182/X188</f>
        <v>3.6843356310910388E-2</v>
      </c>
      <c r="CG182" s="126">
        <f t="shared" ref="CG182" si="2112">Y182/Y188</f>
        <v>3.6334597724096626E-2</v>
      </c>
      <c r="CH182" s="127">
        <f t="shared" ref="CH182" si="2113">Z182/Z188</f>
        <v>2.6234269119070668E-2</v>
      </c>
      <c r="CI182" s="125">
        <f t="shared" ref="CI182" si="2114">AA182/AA188</f>
        <v>5.6928591642297896E-2</v>
      </c>
      <c r="CJ182" s="131">
        <f t="shared" ref="CJ182" si="2115">AB182/AB188</f>
        <v>2.6195632587978909E-2</v>
      </c>
      <c r="CK182" s="132">
        <f t="shared" ref="CK182" si="2116">AC182/AC188</f>
        <v>4.2114661621984052E-2</v>
      </c>
    </row>
    <row r="183" spans="1:89">
      <c r="A183" s="133" t="s">
        <v>40</v>
      </c>
      <c r="B183" s="205">
        <v>0</v>
      </c>
      <c r="C183" s="189">
        <v>980</v>
      </c>
      <c r="D183" s="190">
        <v>3</v>
      </c>
      <c r="E183" s="191">
        <v>425</v>
      </c>
      <c r="F183" s="188">
        <v>4</v>
      </c>
      <c r="G183" s="192">
        <v>128</v>
      </c>
      <c r="H183" s="190">
        <v>11</v>
      </c>
      <c r="I183" s="191">
        <v>716</v>
      </c>
      <c r="J183" s="188">
        <v>20</v>
      </c>
      <c r="K183" s="189">
        <v>44</v>
      </c>
      <c r="L183" s="190">
        <v>46</v>
      </c>
      <c r="M183" s="188">
        <v>55</v>
      </c>
      <c r="N183" s="193">
        <v>83</v>
      </c>
      <c r="O183" s="206">
        <v>133</v>
      </c>
      <c r="P183" s="188">
        <v>128</v>
      </c>
      <c r="Q183" s="189">
        <v>75</v>
      </c>
      <c r="R183" s="190">
        <v>65</v>
      </c>
      <c r="S183" s="191">
        <v>46</v>
      </c>
      <c r="T183" s="188">
        <v>41</v>
      </c>
      <c r="U183" s="192">
        <v>11</v>
      </c>
      <c r="V183" s="190">
        <v>47</v>
      </c>
      <c r="W183" s="207">
        <v>23</v>
      </c>
      <c r="X183" s="188">
        <v>69</v>
      </c>
      <c r="Y183" s="192">
        <v>11</v>
      </c>
      <c r="Z183" s="190">
        <v>34</v>
      </c>
      <c r="AA183" s="188">
        <v>119</v>
      </c>
      <c r="AB183" s="168">
        <f t="shared" si="1708"/>
        <v>551</v>
      </c>
      <c r="AC183" s="169">
        <f t="shared" si="1625"/>
        <v>2766</v>
      </c>
      <c r="BI183" s="133" t="s">
        <v>40</v>
      </c>
      <c r="BJ183" s="125">
        <f>B183/B188</f>
        <v>0</v>
      </c>
      <c r="BK183" s="126">
        <f t="shared" ref="BK183" si="2117">C183/C188</f>
        <v>3.2421345154993883E-2</v>
      </c>
      <c r="BL183" s="127">
        <f t="shared" ref="BL183" si="2118">D183/D188</f>
        <v>1.3935340022296544E-4</v>
      </c>
      <c r="BM183" s="128">
        <f t="shared" ref="BM183" si="2119">E183/E188</f>
        <v>2.3703290574456217E-2</v>
      </c>
      <c r="BN183" s="125">
        <f t="shared" ref="BN183" si="2120">F183/F188</f>
        <v>3.2206119162640903E-4</v>
      </c>
      <c r="BO183" s="126">
        <f t="shared" ref="BO183" si="2121">G183/G188</f>
        <v>1.8356517997992258E-2</v>
      </c>
      <c r="BP183" s="127">
        <f t="shared" ref="BP183" si="2122">H183/H188</f>
        <v>3.8892621009086728E-4</v>
      </c>
      <c r="BQ183" s="128">
        <f t="shared" ref="BQ183" si="2123">I183/I188</f>
        <v>2.0049844585701884E-2</v>
      </c>
      <c r="BR183" s="125">
        <f t="shared" ref="BR183" si="2124">J183/J188</f>
        <v>3.3327778703549408E-3</v>
      </c>
      <c r="BS183" s="126">
        <f t="shared" ref="BS183" si="2125">K183/K188</f>
        <v>6.2120570379782577E-3</v>
      </c>
      <c r="BT183" s="127">
        <f t="shared" ref="BT183" si="2126">L183/L188</f>
        <v>4.2112972626567793E-3</v>
      </c>
      <c r="BU183" s="125">
        <f t="shared" ref="BU183" si="2127">M183/M188</f>
        <v>2.6240458015267176E-3</v>
      </c>
      <c r="BV183" s="129">
        <f t="shared" ref="BV183" si="2128">N183/N188</f>
        <v>3.4038713910761157E-3</v>
      </c>
      <c r="BW183" s="130">
        <f t="shared" ref="BW183" si="2129">O183/O188</f>
        <v>3.6370597243491577E-3</v>
      </c>
      <c r="BX183" s="125">
        <f t="shared" ref="BX183" si="2130">P183/P188</f>
        <v>8.4616910160639908E-3</v>
      </c>
      <c r="BY183" s="126">
        <f t="shared" ref="BY183" si="2131">Q183/Q188</f>
        <v>4.0113387174413005E-3</v>
      </c>
      <c r="BZ183" s="127">
        <f t="shared" ref="BZ183" si="2132">R183/R188</f>
        <v>3.4437086092715232E-3</v>
      </c>
      <c r="CA183" s="128">
        <f t="shared" ref="CA183" si="2133">S183/S188</f>
        <v>2.0421753607103217E-3</v>
      </c>
      <c r="CB183" s="125">
        <f t="shared" ref="CB183" si="2134">T183/T188</f>
        <v>5.0805452292441138E-3</v>
      </c>
      <c r="CC183" s="126">
        <f t="shared" ref="CC183" si="2135">U183/U188</f>
        <v>9.8707824838478102E-4</v>
      </c>
      <c r="CD183" s="127">
        <f t="shared" ref="CD183" si="2136">V183/V188</f>
        <v>2.2647328097142581E-3</v>
      </c>
      <c r="CE183" s="128">
        <f t="shared" ref="CE183" si="2137">W183/W188</f>
        <v>8.4958628841607568E-4</v>
      </c>
      <c r="CF183" s="125">
        <f t="shared" ref="CF183" si="2138">X183/X188</f>
        <v>3.2802472070358924E-3</v>
      </c>
      <c r="CG183" s="126">
        <f t="shared" ref="CG183" si="2139">Y183/Y188</f>
        <v>7.3201570506421776E-4</v>
      </c>
      <c r="CH183" s="127">
        <f t="shared" ref="CH183" si="2140">Z183/Z188</f>
        <v>6.5827686350435619E-4</v>
      </c>
      <c r="CI183" s="125">
        <f t="shared" ref="CI183" si="2141">AA183/AA188</f>
        <v>2.8063390246203189E-3</v>
      </c>
      <c r="CJ183" s="131">
        <f t="shared" ref="CJ183" si="2142">AB183/AB188</f>
        <v>1.8733022136244487E-3</v>
      </c>
      <c r="CK183" s="132">
        <f t="shared" ref="CK183" si="2143">AC183/AC188</f>
        <v>9.4622007998056926E-3</v>
      </c>
    </row>
    <row r="184" spans="1:89">
      <c r="A184" s="142" t="s">
        <v>41</v>
      </c>
      <c r="B184" s="202">
        <v>0</v>
      </c>
      <c r="C184" s="196">
        <v>0</v>
      </c>
      <c r="D184" s="197">
        <v>0</v>
      </c>
      <c r="E184" s="198">
        <v>0</v>
      </c>
      <c r="F184" s="195">
        <v>0</v>
      </c>
      <c r="G184" s="199">
        <v>0</v>
      </c>
      <c r="H184" s="197">
        <v>0</v>
      </c>
      <c r="I184" s="198">
        <v>0</v>
      </c>
      <c r="J184" s="195">
        <v>0</v>
      </c>
      <c r="K184" s="199">
        <v>0</v>
      </c>
      <c r="L184" s="197">
        <v>0</v>
      </c>
      <c r="M184" s="195">
        <v>0</v>
      </c>
      <c r="N184" s="200">
        <v>0</v>
      </c>
      <c r="O184" s="203">
        <v>0</v>
      </c>
      <c r="P184" s="195">
        <v>0</v>
      </c>
      <c r="Q184" s="199">
        <v>0</v>
      </c>
      <c r="R184" s="197">
        <v>0</v>
      </c>
      <c r="S184" s="198">
        <v>0</v>
      </c>
      <c r="T184" s="195">
        <v>0</v>
      </c>
      <c r="U184" s="199">
        <v>0</v>
      </c>
      <c r="V184" s="197">
        <v>0</v>
      </c>
      <c r="W184" s="198">
        <v>0</v>
      </c>
      <c r="X184" s="195">
        <v>0</v>
      </c>
      <c r="Y184" s="199">
        <v>0</v>
      </c>
      <c r="Z184" s="197">
        <v>0</v>
      </c>
      <c r="AA184" s="195">
        <v>0</v>
      </c>
      <c r="AB184" s="168">
        <f t="shared" si="1708"/>
        <v>0</v>
      </c>
      <c r="AC184" s="169">
        <f t="shared" si="1625"/>
        <v>0</v>
      </c>
      <c r="BI184" s="142" t="s">
        <v>41</v>
      </c>
      <c r="BJ184" s="125">
        <f>B184/B188</f>
        <v>0</v>
      </c>
      <c r="BK184" s="126">
        <f t="shared" ref="BK184" si="2144">C184/C188</f>
        <v>0</v>
      </c>
      <c r="BL184" s="127">
        <f t="shared" ref="BL184" si="2145">D184/D188</f>
        <v>0</v>
      </c>
      <c r="BM184" s="128">
        <f t="shared" ref="BM184" si="2146">E184/E188</f>
        <v>0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0</v>
      </c>
    </row>
    <row r="185" spans="1:89">
      <c r="A185" s="133" t="s">
        <v>42</v>
      </c>
      <c r="B185" s="57"/>
      <c r="C185" s="58"/>
      <c r="D185" s="135"/>
      <c r="E185" s="136"/>
      <c r="F185" s="134"/>
      <c r="G185" s="137"/>
      <c r="H185" s="135"/>
      <c r="I185" s="136"/>
      <c r="J185" s="134"/>
      <c r="K185" s="137"/>
      <c r="L185" s="135"/>
      <c r="M185" s="134"/>
      <c r="N185" s="138"/>
      <c r="O185" s="139"/>
      <c r="P185" s="134"/>
      <c r="Q185" s="137"/>
      <c r="R185" s="135"/>
      <c r="S185" s="136"/>
      <c r="T185" s="134"/>
      <c r="U185" s="137"/>
      <c r="V185" s="135"/>
      <c r="W185" s="136"/>
      <c r="X185" s="134"/>
      <c r="Y185" s="137"/>
      <c r="Z185" s="140"/>
      <c r="AA185" s="141"/>
      <c r="AB185" s="168"/>
      <c r="AC185" s="169"/>
      <c r="BI185" s="133" t="s">
        <v>42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>
      <c r="A186" s="142" t="s">
        <v>43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/>
      <c r="AC186" s="169"/>
      <c r="BI186" s="142" t="s">
        <v>43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4.1" thickBot="1">
      <c r="A187" s="133" t="s">
        <v>44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/>
      <c r="AC187" s="169"/>
      <c r="BI187" s="133" t="s">
        <v>44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5" thickTop="1" thickBot="1">
      <c r="A188" s="290" t="s">
        <v>26</v>
      </c>
      <c r="B188" s="17">
        <f t="shared" ref="B188" si="2252">SUM(B165:B187)</f>
        <v>55084</v>
      </c>
      <c r="C188" s="18">
        <f t="shared" ref="C188" si="2253">SUM(C165:C187)</f>
        <v>30227</v>
      </c>
      <c r="D188" s="17">
        <f t="shared" ref="D188" si="2254">SUM(D165:D187)</f>
        <v>21528</v>
      </c>
      <c r="E188" s="18">
        <f t="shared" ref="E188" si="2255">SUM(E165:E187)</f>
        <v>17930</v>
      </c>
      <c r="F188" s="17">
        <f t="shared" ref="F188" si="2256">SUM(F165:F187)</f>
        <v>12420</v>
      </c>
      <c r="G188" s="18">
        <f t="shared" ref="G188" si="2257">SUM(G165:G187)</f>
        <v>6973</v>
      </c>
      <c r="H188" s="17">
        <f t="shared" ref="H188" si="2258">SUM(H165:H187)</f>
        <v>28283</v>
      </c>
      <c r="I188" s="18">
        <f t="shared" ref="I188" si="2259">SUM(I165:I187)</f>
        <v>35711</v>
      </c>
      <c r="J188" s="17">
        <f t="shared" ref="J188" si="2260">SUM(J165:J187)</f>
        <v>6001</v>
      </c>
      <c r="K188" s="18">
        <f t="shared" ref="K188" si="2261">SUM(K165:K187)</f>
        <v>7083</v>
      </c>
      <c r="L188" s="17">
        <f t="shared" ref="L188" si="2262">SUM(L165:L187)</f>
        <v>10923</v>
      </c>
      <c r="M188" s="18">
        <f t="shared" ref="M188" si="2263">SUM(M165:M187)</f>
        <v>20960</v>
      </c>
      <c r="N188" s="17">
        <f t="shared" ref="N188" si="2264">SUM(N165:N187)</f>
        <v>24384</v>
      </c>
      <c r="O188" s="18">
        <f t="shared" ref="O188" si="2265">SUM(O165:O187)</f>
        <v>36568</v>
      </c>
      <c r="P188" s="17">
        <f t="shared" ref="P188" si="2266">SUM(P165:P187)</f>
        <v>15127</v>
      </c>
      <c r="Q188" s="18">
        <f t="shared" ref="Q188" si="2267">SUM(Q165:Q187)</f>
        <v>18697</v>
      </c>
      <c r="R188" s="17">
        <f t="shared" ref="R188" si="2268">SUM(R165:R187)</f>
        <v>18875</v>
      </c>
      <c r="S188" s="18">
        <f t="shared" ref="S188" si="2269">SUM(S165:S187)</f>
        <v>22525</v>
      </c>
      <c r="T188" s="17">
        <f t="shared" ref="T188" si="2270">SUM(T165:T187)</f>
        <v>8070</v>
      </c>
      <c r="U188" s="18">
        <f t="shared" ref="U188" si="2271">SUM(U165:U187)</f>
        <v>11144</v>
      </c>
      <c r="V188" s="17">
        <f t="shared" ref="V188" si="2272">SUM(V165:V187)</f>
        <v>20753</v>
      </c>
      <c r="W188" s="18">
        <f t="shared" ref="W188" si="2273">SUM(W165:W187)</f>
        <v>27072</v>
      </c>
      <c r="X188" s="17">
        <f t="shared" ref="X188" si="2274">SUM(X165:X187)</f>
        <v>21035</v>
      </c>
      <c r="Y188" s="18">
        <f t="shared" ref="Y188" si="2275">SUM(Y165:Y187)</f>
        <v>15027</v>
      </c>
      <c r="Z188" s="17">
        <f t="shared" ref="Z188" si="2276">SUM(Z165:Z187)</f>
        <v>51650</v>
      </c>
      <c r="AA188" s="18">
        <f t="shared" ref="AA188" si="2277">SUM(AA165:AA187)</f>
        <v>42404</v>
      </c>
      <c r="AB188" s="170">
        <f t="shared" ref="AB188:AC188" si="2278">SUM(AB164:AB187)</f>
        <v>294133</v>
      </c>
      <c r="AC188" s="171">
        <f t="shared" si="2278"/>
        <v>292321</v>
      </c>
      <c r="BI188" s="290" t="s">
        <v>26</v>
      </c>
      <c r="BJ188" s="151">
        <f>SUM(BJ164:BJ187)</f>
        <v>1.0000000000000002</v>
      </c>
      <c r="BK188" s="152">
        <f t="shared" ref="BK188:CK188" si="2279">SUM(BK164:BK187)</f>
        <v>1</v>
      </c>
      <c r="BL188" s="151">
        <f t="shared" si="2279"/>
        <v>0.99999999999999967</v>
      </c>
      <c r="BM188" s="152">
        <f t="shared" si="2279"/>
        <v>1.0000000000000002</v>
      </c>
      <c r="BN188" s="151">
        <f t="shared" si="2279"/>
        <v>1.0000000000000002</v>
      </c>
      <c r="BO188" s="152">
        <f t="shared" si="2279"/>
        <v>1</v>
      </c>
      <c r="BP188" s="151">
        <f t="shared" si="2279"/>
        <v>1</v>
      </c>
      <c r="BQ188" s="152">
        <f t="shared" si="2279"/>
        <v>1</v>
      </c>
      <c r="BR188" s="151">
        <f t="shared" si="2279"/>
        <v>0.99999999999999989</v>
      </c>
      <c r="BS188" s="152">
        <f t="shared" si="2279"/>
        <v>1</v>
      </c>
      <c r="BT188" s="151">
        <f t="shared" si="2279"/>
        <v>1.0000000000000002</v>
      </c>
      <c r="BU188" s="152">
        <f t="shared" si="2279"/>
        <v>1.0000000000000002</v>
      </c>
      <c r="BV188" s="151">
        <f t="shared" si="2279"/>
        <v>1</v>
      </c>
      <c r="BW188" s="152">
        <f t="shared" si="2279"/>
        <v>0.99999999999999989</v>
      </c>
      <c r="BX188" s="151">
        <f t="shared" si="2279"/>
        <v>1</v>
      </c>
      <c r="BY188" s="152">
        <f t="shared" si="2279"/>
        <v>1</v>
      </c>
      <c r="BZ188" s="151">
        <f t="shared" si="2279"/>
        <v>1</v>
      </c>
      <c r="CA188" s="152">
        <f t="shared" si="2279"/>
        <v>0.99999999999999989</v>
      </c>
      <c r="CB188" s="151">
        <f t="shared" si="2279"/>
        <v>0.99999999999999989</v>
      </c>
      <c r="CC188" s="152">
        <f t="shared" si="2279"/>
        <v>0.99999999999999989</v>
      </c>
      <c r="CD188" s="151">
        <f t="shared" si="2279"/>
        <v>1</v>
      </c>
      <c r="CE188" s="152">
        <f t="shared" si="2279"/>
        <v>1</v>
      </c>
      <c r="CF188" s="151">
        <f t="shared" si="2279"/>
        <v>0.99999999999999989</v>
      </c>
      <c r="CG188" s="152">
        <f t="shared" si="2279"/>
        <v>1.0000000000000002</v>
      </c>
      <c r="CH188" s="151">
        <f t="shared" si="2279"/>
        <v>1</v>
      </c>
      <c r="CI188" s="152">
        <f t="shared" si="2279"/>
        <v>1</v>
      </c>
      <c r="CJ188" s="151">
        <f t="shared" si="2279"/>
        <v>1</v>
      </c>
      <c r="CK188" s="152">
        <f t="shared" si="2279"/>
        <v>1</v>
      </c>
    </row>
    <row r="189" spans="1:89" ht="14.1" thickTop="1">
      <c r="A189" s="186"/>
    </row>
    <row r="191" spans="1:89">
      <c r="A191" s="301">
        <f>+A160+1</f>
        <v>43592</v>
      </c>
      <c r="B191" s="301"/>
      <c r="C191" s="301"/>
      <c r="D191" s="301"/>
      <c r="BI191" s="298">
        <f>+BI160+1</f>
        <v>43592</v>
      </c>
      <c r="BJ191" s="298"/>
      <c r="BK191" s="298"/>
      <c r="BL191" s="298"/>
    </row>
    <row r="192" spans="1:89" ht="14.1" thickBot="1">
      <c r="AE192" t="s">
        <v>1</v>
      </c>
    </row>
    <row r="193" spans="1:89" ht="15" thickTop="1" thickBot="1">
      <c r="A193" s="296" t="s">
        <v>2</v>
      </c>
      <c r="B193" s="292" t="s">
        <v>3</v>
      </c>
      <c r="C193" s="293"/>
      <c r="D193" s="292" t="s">
        <v>4</v>
      </c>
      <c r="E193" s="293"/>
      <c r="F193" s="292" t="s">
        <v>5</v>
      </c>
      <c r="G193" s="293"/>
      <c r="H193" s="292" t="s">
        <v>6</v>
      </c>
      <c r="I193" s="293"/>
      <c r="J193" s="292" t="s">
        <v>7</v>
      </c>
      <c r="K193" s="293"/>
      <c r="L193" s="292" t="s">
        <v>8</v>
      </c>
      <c r="M193" s="293"/>
      <c r="N193" s="292" t="s">
        <v>9</v>
      </c>
      <c r="O193" s="293"/>
      <c r="P193" s="292" t="s">
        <v>10</v>
      </c>
      <c r="Q193" s="293"/>
      <c r="R193" s="292" t="s">
        <v>11</v>
      </c>
      <c r="S193" s="293"/>
      <c r="T193" s="292" t="s">
        <v>12</v>
      </c>
      <c r="U193" s="293"/>
      <c r="V193" s="292" t="s">
        <v>13</v>
      </c>
      <c r="W193" s="293"/>
      <c r="X193" s="292" t="s">
        <v>14</v>
      </c>
      <c r="Y193" s="293"/>
      <c r="Z193" s="294" t="s">
        <v>15</v>
      </c>
      <c r="AA193" s="295"/>
      <c r="AB193" s="299" t="s">
        <v>16</v>
      </c>
      <c r="AC193" s="300"/>
      <c r="AE193" s="309" t="s">
        <v>2</v>
      </c>
      <c r="AF193" s="303" t="s">
        <v>3</v>
      </c>
      <c r="AG193" s="304"/>
      <c r="AH193" s="303" t="s">
        <v>4</v>
      </c>
      <c r="AI193" s="304"/>
      <c r="AJ193" s="303" t="s">
        <v>5</v>
      </c>
      <c r="AK193" s="304"/>
      <c r="AL193" s="303" t="s">
        <v>6</v>
      </c>
      <c r="AM193" s="304"/>
      <c r="AN193" s="303" t="s">
        <v>7</v>
      </c>
      <c r="AO193" s="304"/>
      <c r="AP193" s="303" t="s">
        <v>8</v>
      </c>
      <c r="AQ193" s="304"/>
      <c r="AR193" s="303" t="s">
        <v>9</v>
      </c>
      <c r="AS193" s="304"/>
      <c r="AT193" s="303" t="s">
        <v>10</v>
      </c>
      <c r="AU193" s="304"/>
      <c r="AV193" s="303" t="s">
        <v>11</v>
      </c>
      <c r="AW193" s="304"/>
      <c r="AX193" s="303" t="s">
        <v>12</v>
      </c>
      <c r="AY193" s="304"/>
      <c r="AZ193" s="303" t="s">
        <v>13</v>
      </c>
      <c r="BA193" s="304"/>
      <c r="BB193" s="303" t="s">
        <v>14</v>
      </c>
      <c r="BC193" s="304"/>
      <c r="BD193" s="305" t="s">
        <v>15</v>
      </c>
      <c r="BE193" s="306"/>
      <c r="BF193" s="307" t="s">
        <v>16</v>
      </c>
      <c r="BG193" s="308"/>
      <c r="BH193" s="281"/>
      <c r="BI193" s="296" t="s">
        <v>2</v>
      </c>
      <c r="BJ193" s="292" t="s">
        <v>3</v>
      </c>
      <c r="BK193" s="293"/>
      <c r="BL193" s="292" t="s">
        <v>4</v>
      </c>
      <c r="BM193" s="293"/>
      <c r="BN193" s="292" t="s">
        <v>5</v>
      </c>
      <c r="BO193" s="293"/>
      <c r="BP193" s="292" t="s">
        <v>6</v>
      </c>
      <c r="BQ193" s="293"/>
      <c r="BR193" s="292" t="s">
        <v>7</v>
      </c>
      <c r="BS193" s="293"/>
      <c r="BT193" s="292" t="s">
        <v>8</v>
      </c>
      <c r="BU193" s="293"/>
      <c r="BV193" s="292" t="s">
        <v>9</v>
      </c>
      <c r="BW193" s="293"/>
      <c r="BX193" s="292" t="s">
        <v>10</v>
      </c>
      <c r="BY193" s="293"/>
      <c r="BZ193" s="292" t="s">
        <v>11</v>
      </c>
      <c r="CA193" s="293"/>
      <c r="CB193" s="292" t="s">
        <v>12</v>
      </c>
      <c r="CC193" s="293"/>
      <c r="CD193" s="292" t="s">
        <v>13</v>
      </c>
      <c r="CE193" s="293"/>
      <c r="CF193" s="292" t="s">
        <v>14</v>
      </c>
      <c r="CG193" s="293"/>
      <c r="CH193" s="294" t="s">
        <v>15</v>
      </c>
      <c r="CI193" s="295"/>
      <c r="CJ193" s="292" t="s">
        <v>16</v>
      </c>
      <c r="CK193" s="293"/>
    </row>
    <row r="194" spans="1:89" ht="15" thickTop="1" thickBot="1">
      <c r="A194" s="297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5" t="s">
        <v>17</v>
      </c>
      <c r="AA194" s="118" t="s">
        <v>18</v>
      </c>
      <c r="AB194" s="172" t="s">
        <v>17</v>
      </c>
      <c r="AC194" s="173" t="s">
        <v>18</v>
      </c>
      <c r="AE194" s="310"/>
      <c r="AF194" s="242" t="s">
        <v>17</v>
      </c>
      <c r="AG194" s="243" t="s">
        <v>18</v>
      </c>
      <c r="AH194" s="244" t="s">
        <v>17</v>
      </c>
      <c r="AI194" s="245" t="s">
        <v>18</v>
      </c>
      <c r="AJ194" s="242" t="s">
        <v>17</v>
      </c>
      <c r="AK194" s="243" t="s">
        <v>18</v>
      </c>
      <c r="AL194" s="244" t="s">
        <v>17</v>
      </c>
      <c r="AM194" s="245" t="s">
        <v>18</v>
      </c>
      <c r="AN194" s="242" t="s">
        <v>17</v>
      </c>
      <c r="AO194" s="243" t="s">
        <v>18</v>
      </c>
      <c r="AP194" s="244" t="s">
        <v>17</v>
      </c>
      <c r="AQ194" s="242" t="s">
        <v>18</v>
      </c>
      <c r="AR194" s="246" t="s">
        <v>17</v>
      </c>
      <c r="AS194" s="247" t="s">
        <v>18</v>
      </c>
      <c r="AT194" s="242" t="s">
        <v>17</v>
      </c>
      <c r="AU194" s="243" t="s">
        <v>18</v>
      </c>
      <c r="AV194" s="244" t="s">
        <v>17</v>
      </c>
      <c r="AW194" s="245" t="s">
        <v>18</v>
      </c>
      <c r="AX194" s="242" t="s">
        <v>17</v>
      </c>
      <c r="AY194" s="243" t="s">
        <v>18</v>
      </c>
      <c r="AZ194" s="244" t="s">
        <v>17</v>
      </c>
      <c r="BA194" s="245" t="s">
        <v>18</v>
      </c>
      <c r="BB194" s="242" t="s">
        <v>17</v>
      </c>
      <c r="BC194" s="243" t="s">
        <v>18</v>
      </c>
      <c r="BD194" s="248" t="s">
        <v>17</v>
      </c>
      <c r="BE194" s="249" t="s">
        <v>18</v>
      </c>
      <c r="BF194" s="250" t="s">
        <v>17</v>
      </c>
      <c r="BG194" s="251" t="s">
        <v>18</v>
      </c>
      <c r="BH194" s="282"/>
      <c r="BI194" s="297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5" t="s">
        <v>17</v>
      </c>
      <c r="CI194" s="118" t="s">
        <v>18</v>
      </c>
      <c r="CJ194" s="116" t="s">
        <v>17</v>
      </c>
      <c r="CK194" s="117" t="s">
        <v>18</v>
      </c>
    </row>
    <row r="195" spans="1:89" ht="14.1" thickTop="1">
      <c r="A195" s="121" t="s">
        <v>19</v>
      </c>
      <c r="B195" s="122"/>
      <c r="C195" s="185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2"/>
      <c r="AA195" s="183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52" t="str">
        <f>$AE$9</f>
        <v>07:00 - 07:59</v>
      </c>
      <c r="AF195" s="253">
        <f>SUMIF($A$9:$A$32,$AE195,B$195:B$218)</f>
        <v>5737</v>
      </c>
      <c r="AG195" s="254">
        <f t="shared" ref="AG195:AV197" si="2280">SUMIF($A$9:$A$32,$AE195,C$195:C$218)</f>
        <v>1019</v>
      </c>
      <c r="AH195" s="255">
        <f t="shared" si="2280"/>
        <v>1792</v>
      </c>
      <c r="AI195" s="256">
        <f t="shared" si="2280"/>
        <v>1334</v>
      </c>
      <c r="AJ195" s="253">
        <f t="shared" si="2280"/>
        <v>756</v>
      </c>
      <c r="AK195" s="257">
        <f t="shared" si="2280"/>
        <v>691</v>
      </c>
      <c r="AL195" s="255">
        <f t="shared" si="2280"/>
        <v>1429</v>
      </c>
      <c r="AM195" s="256">
        <f t="shared" si="2280"/>
        <v>1632</v>
      </c>
      <c r="AN195" s="253">
        <f t="shared" si="2280"/>
        <v>352</v>
      </c>
      <c r="AO195" s="257">
        <f t="shared" si="2280"/>
        <v>945</v>
      </c>
      <c r="AP195" s="255">
        <f t="shared" si="2280"/>
        <v>494</v>
      </c>
      <c r="AQ195" s="253">
        <f t="shared" si="2280"/>
        <v>2035</v>
      </c>
      <c r="AR195" s="258">
        <f t="shared" si="2280"/>
        <v>1754</v>
      </c>
      <c r="AS195" s="259">
        <f t="shared" si="2280"/>
        <v>2883</v>
      </c>
      <c r="AT195" s="253">
        <f t="shared" si="2280"/>
        <v>1346</v>
      </c>
      <c r="AU195" s="257">
        <f t="shared" si="2280"/>
        <v>1524</v>
      </c>
      <c r="AV195" s="255">
        <f t="shared" si="2280"/>
        <v>1605</v>
      </c>
      <c r="AW195" s="256">
        <f t="shared" ref="AW195:BE197" si="2281">SUMIF($A$9:$A$32,$AE195,S$195:S$218)</f>
        <v>1694</v>
      </c>
      <c r="AX195" s="253">
        <f t="shared" si="2281"/>
        <v>355</v>
      </c>
      <c r="AY195" s="257">
        <f t="shared" si="2281"/>
        <v>1861</v>
      </c>
      <c r="AZ195" s="255">
        <f t="shared" si="2281"/>
        <v>995</v>
      </c>
      <c r="BA195" s="256">
        <f t="shared" si="2281"/>
        <v>2706</v>
      </c>
      <c r="BB195" s="253">
        <f t="shared" si="2281"/>
        <v>1310</v>
      </c>
      <c r="BC195" s="257">
        <f t="shared" si="2281"/>
        <v>1804</v>
      </c>
      <c r="BD195" s="20">
        <f t="shared" si="2281"/>
        <v>5045</v>
      </c>
      <c r="BE195" s="260">
        <f t="shared" si="2281"/>
        <v>2267</v>
      </c>
      <c r="BF195" s="261">
        <f>AF195+AH195+AJ195+AL195+AN195+AP195+AR195+AT195+AV195+AX195+AZ195+BB195+BD195</f>
        <v>22970</v>
      </c>
      <c r="BG195" s="262">
        <f>AG195+AI195+AK195+AM195+AO195+AQ195+AS195+AU195+AW195+AY195+BA195+BC195+BE195</f>
        <v>22395</v>
      </c>
      <c r="BH195" s="283"/>
      <c r="BI195" s="121" t="s">
        <v>19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>
      <c r="A196" s="133" t="s">
        <v>21</v>
      </c>
      <c r="B196" s="188">
        <v>569</v>
      </c>
      <c r="C196" s="189">
        <v>0</v>
      </c>
      <c r="D196" s="190">
        <v>194</v>
      </c>
      <c r="E196" s="191">
        <v>0</v>
      </c>
      <c r="F196" s="188">
        <v>51</v>
      </c>
      <c r="G196" s="192">
        <v>0</v>
      </c>
      <c r="H196" s="190">
        <v>263</v>
      </c>
      <c r="I196" s="191">
        <v>8</v>
      </c>
      <c r="J196" s="188">
        <v>11</v>
      </c>
      <c r="K196" s="192">
        <v>3</v>
      </c>
      <c r="L196" s="190">
        <v>5</v>
      </c>
      <c r="M196" s="188">
        <v>15</v>
      </c>
      <c r="N196" s="193">
        <v>34</v>
      </c>
      <c r="O196" s="194">
        <v>0</v>
      </c>
      <c r="P196" s="188">
        <v>12</v>
      </c>
      <c r="Q196" s="192">
        <v>0</v>
      </c>
      <c r="R196" s="190">
        <v>0</v>
      </c>
      <c r="S196" s="191">
        <v>0</v>
      </c>
      <c r="T196" s="188">
        <v>0</v>
      </c>
      <c r="U196" s="192">
        <v>0</v>
      </c>
      <c r="V196" s="190">
        <v>0</v>
      </c>
      <c r="W196" s="191">
        <v>0</v>
      </c>
      <c r="X196" s="188">
        <v>0</v>
      </c>
      <c r="Y196" s="192">
        <v>0</v>
      </c>
      <c r="Z196" s="190">
        <v>0</v>
      </c>
      <c r="AA196" s="188">
        <v>0</v>
      </c>
      <c r="AB196" s="168">
        <f t="shared" ref="AB196:AB197" si="2309">B196+D196+F196+H196+J196+L196+N196+P196+R196+T196+V196+X196+Z196</f>
        <v>1139</v>
      </c>
      <c r="AC196" s="169">
        <f t="shared" ref="AC196:AC215" si="2310">C196+E196+G196+I196+K196+M196+O196+Q196+S196+U196+W196+Y196+AA196</f>
        <v>26</v>
      </c>
      <c r="AE196" s="263" t="str">
        <f>$AE$10</f>
        <v>08:00 - 08:59</v>
      </c>
      <c r="AF196" s="253">
        <f>SUMIF($A$9:$A$32,$AE196,B$195:B$218)</f>
        <v>5606</v>
      </c>
      <c r="AG196" s="264">
        <f t="shared" si="2280"/>
        <v>1054</v>
      </c>
      <c r="AH196" s="265">
        <f t="shared" si="2280"/>
        <v>1660</v>
      </c>
      <c r="AI196" s="266">
        <f t="shared" si="2280"/>
        <v>1310</v>
      </c>
      <c r="AJ196" s="267">
        <f t="shared" si="2280"/>
        <v>685</v>
      </c>
      <c r="AK196" s="268">
        <f t="shared" si="2280"/>
        <v>597</v>
      </c>
      <c r="AL196" s="265">
        <f t="shared" si="2280"/>
        <v>1367</v>
      </c>
      <c r="AM196" s="266">
        <f t="shared" si="2280"/>
        <v>1953</v>
      </c>
      <c r="AN196" s="267">
        <f t="shared" si="2280"/>
        <v>377</v>
      </c>
      <c r="AO196" s="268">
        <f t="shared" si="2280"/>
        <v>899</v>
      </c>
      <c r="AP196" s="265">
        <f t="shared" si="2280"/>
        <v>463</v>
      </c>
      <c r="AQ196" s="267">
        <f t="shared" si="2280"/>
        <v>2935</v>
      </c>
      <c r="AR196" s="269">
        <f t="shared" si="2280"/>
        <v>1542</v>
      </c>
      <c r="AS196" s="270">
        <f t="shared" si="2280"/>
        <v>3393</v>
      </c>
      <c r="AT196" s="267">
        <f t="shared" si="2280"/>
        <v>1254</v>
      </c>
      <c r="AU196" s="268">
        <f t="shared" si="2280"/>
        <v>1417</v>
      </c>
      <c r="AV196" s="265">
        <f t="shared" si="2280"/>
        <v>1635</v>
      </c>
      <c r="AW196" s="266">
        <f t="shared" si="2281"/>
        <v>1301</v>
      </c>
      <c r="AX196" s="267">
        <f t="shared" si="2281"/>
        <v>294</v>
      </c>
      <c r="AY196" s="268">
        <f t="shared" si="2281"/>
        <v>1444</v>
      </c>
      <c r="AZ196" s="265">
        <f t="shared" si="2281"/>
        <v>775</v>
      </c>
      <c r="BA196" s="266">
        <f t="shared" si="2281"/>
        <v>2316</v>
      </c>
      <c r="BB196" s="267">
        <f t="shared" si="2281"/>
        <v>1353</v>
      </c>
      <c r="BC196" s="268">
        <f t="shared" si="2281"/>
        <v>1584</v>
      </c>
      <c r="BD196" s="265">
        <f t="shared" si="2281"/>
        <v>4704</v>
      </c>
      <c r="BE196" s="267">
        <f t="shared" si="2281"/>
        <v>2287</v>
      </c>
      <c r="BF196" s="271">
        <f>SUM(AF196,AH196,AJ196,AL196,AN196,AP196,AR196,AT196,AV196,AX196,AZ196,BB196,BD196)</f>
        <v>21715</v>
      </c>
      <c r="BG196" s="16">
        <f>SUM(AG196,AI196,AK196,AM196,AO196,AQ196,AS196,AU196,AW196,AY196,BA196,BC196,BE196)</f>
        <v>22490</v>
      </c>
      <c r="BH196" s="284"/>
      <c r="BI196" s="133" t="s">
        <v>21</v>
      </c>
      <c r="BJ196" s="125">
        <f>B196/B219</f>
        <v>1.045667554902141E-2</v>
      </c>
      <c r="BK196" s="126">
        <f t="shared" ref="BK196" si="2311">C196/C219</f>
        <v>0</v>
      </c>
      <c r="BL196" s="127">
        <f t="shared" ref="BL196" si="2312">D196/D219</f>
        <v>8.8097724898960079E-3</v>
      </c>
      <c r="BM196" s="128">
        <f t="shared" ref="BM196" si="2313">E196/E219</f>
        <v>0</v>
      </c>
      <c r="BN196" s="125">
        <f t="shared" ref="BN196" si="2314">F196/F219</f>
        <v>5.0898203592814372E-3</v>
      </c>
      <c r="BO196" s="126">
        <f t="shared" ref="BO196" si="2315">G196/G219</f>
        <v>0</v>
      </c>
      <c r="BP196" s="127">
        <f t="shared" ref="BP196" si="2316">H196/H219</f>
        <v>9.1098025632144093E-3</v>
      </c>
      <c r="BQ196" s="128">
        <f t="shared" ref="BQ196" si="2317">I196/I219</f>
        <v>2.0533353866687199E-4</v>
      </c>
      <c r="BR196" s="125">
        <f t="shared" ref="BR196" si="2318">J196/J219</f>
        <v>1.8637749915282956E-3</v>
      </c>
      <c r="BS196" s="126">
        <f t="shared" ref="BS196" si="2319">K196/K219</f>
        <v>4.0524111846548696E-4</v>
      </c>
      <c r="BT196" s="127">
        <f t="shared" ref="BT196" si="2320">L196/L219</f>
        <v>4.2527855745513312E-4</v>
      </c>
      <c r="BU196" s="125">
        <f t="shared" ref="BU196" si="2321">M196/M219</f>
        <v>7.0754716981132071E-4</v>
      </c>
      <c r="BV196" s="129">
        <f t="shared" ref="BV196" si="2322">N196/N219</f>
        <v>1.3084471810659996E-3</v>
      </c>
      <c r="BW196" s="130">
        <f t="shared" ref="BW196" si="2323">O196/O219</f>
        <v>0</v>
      </c>
      <c r="BX196" s="125">
        <f t="shared" ref="BX196" si="2324">P196/P219</f>
        <v>7.6741062863720658E-4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3.7283508512358549E-3</v>
      </c>
      <c r="CK196" s="132">
        <f t="shared" ref="CK196" si="2337">AC196/AC219</f>
        <v>8.5222430543719103E-5</v>
      </c>
    </row>
    <row r="197" spans="1:89" ht="14.1" thickBot="1">
      <c r="A197" s="142" t="s">
        <v>23</v>
      </c>
      <c r="B197" s="195">
        <v>3420</v>
      </c>
      <c r="C197" s="196">
        <v>0</v>
      </c>
      <c r="D197" s="197">
        <v>1224</v>
      </c>
      <c r="E197" s="198">
        <v>1</v>
      </c>
      <c r="F197" s="195">
        <v>379</v>
      </c>
      <c r="G197" s="199">
        <v>0</v>
      </c>
      <c r="H197" s="197">
        <v>1323</v>
      </c>
      <c r="I197" s="198">
        <v>246</v>
      </c>
      <c r="J197" s="195">
        <v>92</v>
      </c>
      <c r="K197" s="199">
        <v>83</v>
      </c>
      <c r="L197" s="197">
        <v>75</v>
      </c>
      <c r="M197" s="195">
        <v>414</v>
      </c>
      <c r="N197" s="200">
        <v>509</v>
      </c>
      <c r="O197" s="201">
        <v>696</v>
      </c>
      <c r="P197" s="195">
        <v>351</v>
      </c>
      <c r="Q197" s="199">
        <v>409</v>
      </c>
      <c r="R197" s="197">
        <v>504</v>
      </c>
      <c r="S197" s="198">
        <v>490</v>
      </c>
      <c r="T197" s="195">
        <v>98</v>
      </c>
      <c r="U197" s="199">
        <v>333</v>
      </c>
      <c r="V197" s="197">
        <v>365</v>
      </c>
      <c r="W197" s="198">
        <v>831</v>
      </c>
      <c r="X197" s="195">
        <v>449</v>
      </c>
      <c r="Y197" s="199">
        <v>525</v>
      </c>
      <c r="Z197" s="197">
        <v>1386</v>
      </c>
      <c r="AA197" s="195">
        <v>638</v>
      </c>
      <c r="AB197" s="168">
        <f t="shared" si="2309"/>
        <v>10175</v>
      </c>
      <c r="AC197" s="169">
        <f t="shared" si="2310"/>
        <v>4666</v>
      </c>
      <c r="AE197" s="252" t="str">
        <f>$AE$11</f>
        <v>09:00 - 09:59</v>
      </c>
      <c r="AF197" s="253">
        <f>SUMIF($A$9:$A$32,$AE197,B$195:B$218)</f>
        <v>4545</v>
      </c>
      <c r="AG197" s="272">
        <f t="shared" si="2280"/>
        <v>1262</v>
      </c>
      <c r="AH197" s="273">
        <f t="shared" si="2280"/>
        <v>1496</v>
      </c>
      <c r="AI197" s="274">
        <f t="shared" si="2280"/>
        <v>1041</v>
      </c>
      <c r="AJ197" s="275">
        <f t="shared" si="2280"/>
        <v>605</v>
      </c>
      <c r="AK197" s="276">
        <f t="shared" si="2280"/>
        <v>492</v>
      </c>
      <c r="AL197" s="273">
        <f t="shared" si="2280"/>
        <v>1827</v>
      </c>
      <c r="AM197" s="274">
        <f t="shared" si="2280"/>
        <v>1847</v>
      </c>
      <c r="AN197" s="275">
        <f t="shared" si="2280"/>
        <v>342</v>
      </c>
      <c r="AO197" s="276">
        <f t="shared" si="2280"/>
        <v>942</v>
      </c>
      <c r="AP197" s="273">
        <f t="shared" si="2280"/>
        <v>421</v>
      </c>
      <c r="AQ197" s="275">
        <f t="shared" si="2280"/>
        <v>2215</v>
      </c>
      <c r="AR197" s="277">
        <f t="shared" si="2280"/>
        <v>1414</v>
      </c>
      <c r="AS197" s="278">
        <f t="shared" si="2280"/>
        <v>2966</v>
      </c>
      <c r="AT197" s="275">
        <f t="shared" si="2280"/>
        <v>959</v>
      </c>
      <c r="AU197" s="276">
        <f t="shared" si="2280"/>
        <v>1528</v>
      </c>
      <c r="AV197" s="273">
        <f t="shared" si="2280"/>
        <v>1525</v>
      </c>
      <c r="AW197" s="274">
        <f t="shared" si="2281"/>
        <v>1402</v>
      </c>
      <c r="AX197" s="275">
        <f t="shared" si="2281"/>
        <v>306</v>
      </c>
      <c r="AY197" s="276">
        <f t="shared" si="2281"/>
        <v>1048</v>
      </c>
      <c r="AZ197" s="273">
        <f t="shared" si="2281"/>
        <v>759</v>
      </c>
      <c r="BA197" s="274">
        <f t="shared" si="2281"/>
        <v>2827</v>
      </c>
      <c r="BB197" s="275">
        <f t="shared" si="2281"/>
        <v>1100</v>
      </c>
      <c r="BC197" s="276">
        <f t="shared" si="2281"/>
        <v>1398</v>
      </c>
      <c r="BD197" s="273">
        <f t="shared" si="2281"/>
        <v>3816</v>
      </c>
      <c r="BE197" s="275">
        <f t="shared" si="2281"/>
        <v>2102</v>
      </c>
      <c r="BF197" s="271">
        <f>SUM(AF197,AH197,AJ197,AL197,AN197,AP197,AR197,AT197,AV197,AX197,AZ197,BB197,BD197)</f>
        <v>19115</v>
      </c>
      <c r="BG197" s="16">
        <f>SUM(AG197,AI197,AK197,AM197,AO197,AQ197,AS197,AU197,AW197,AY197,BA197,BC197,BE197)</f>
        <v>21070</v>
      </c>
      <c r="BH197" s="285"/>
      <c r="BI197" s="142" t="s">
        <v>23</v>
      </c>
      <c r="BJ197" s="125">
        <f>B197/B219</f>
        <v>6.2850317008177892E-2</v>
      </c>
      <c r="BK197" s="126">
        <f t="shared" ref="BK197" si="2338">C197/C219</f>
        <v>0</v>
      </c>
      <c r="BL197" s="127">
        <f t="shared" ref="BL197" si="2339">D197/D219</f>
        <v>5.55833068434676E-2</v>
      </c>
      <c r="BM197" s="128">
        <f t="shared" ref="BM197" si="2340">E197/E219</f>
        <v>5.2262987352357062E-5</v>
      </c>
      <c r="BN197" s="125">
        <f t="shared" ref="BN197" si="2341">F197/F219</f>
        <v>3.782435129740519E-2</v>
      </c>
      <c r="BO197" s="126">
        <f t="shared" ref="BO197" si="2342">G197/G219</f>
        <v>0</v>
      </c>
      <c r="BP197" s="127">
        <f t="shared" ref="BP197" si="2343">H197/H219</f>
        <v>4.5826117076550051E-2</v>
      </c>
      <c r="BQ197" s="128">
        <f t="shared" ref="BQ197" si="2344">I197/I219</f>
        <v>6.3140063140063136E-3</v>
      </c>
      <c r="BR197" s="125">
        <f t="shared" ref="BR197" si="2345">J197/J219</f>
        <v>1.5587936292782108E-2</v>
      </c>
      <c r="BS197" s="126">
        <f t="shared" ref="BS197" si="2346">K197/K219</f>
        <v>1.1211670944211806E-2</v>
      </c>
      <c r="BT197" s="127">
        <f t="shared" ref="BT197" si="2347">L197/L219</f>
        <v>6.3791783618269964E-3</v>
      </c>
      <c r="BU197" s="125">
        <f t="shared" ref="BU197" si="2348">M197/M219</f>
        <v>1.9528301886792453E-2</v>
      </c>
      <c r="BV197" s="129">
        <f t="shared" ref="BV197" si="2349">N197/N219</f>
        <v>1.9588223975370404E-2</v>
      </c>
      <c r="BW197" s="130">
        <f t="shared" ref="BW197" si="2350">O197/O219</f>
        <v>2.0223739648409123E-2</v>
      </c>
      <c r="BX197" s="125">
        <f t="shared" ref="BX197" si="2351">P197/P219</f>
        <v>2.2446760887638292E-2</v>
      </c>
      <c r="BY197" s="126">
        <f t="shared" ref="BY197" si="2352">Q197/Q219</f>
        <v>2.1158820486290739E-2</v>
      </c>
      <c r="BZ197" s="127">
        <f t="shared" ref="BZ197" si="2353">R197/R219</f>
        <v>2.4765367795194341E-2</v>
      </c>
      <c r="CA197" s="128">
        <f t="shared" ref="CA197" si="2354">S197/S219</f>
        <v>2.1762302362764257E-2</v>
      </c>
      <c r="CB197" s="125">
        <f t="shared" ref="CB197" si="2355">T197/T219</f>
        <v>1.1058451816745656E-2</v>
      </c>
      <c r="CC197" s="126">
        <f t="shared" ref="CC197" si="2356">U197/U219</f>
        <v>2.9817335243553008E-2</v>
      </c>
      <c r="CD197" s="127">
        <f t="shared" ref="CD197" si="2357">V197/V219</f>
        <v>1.4873069557067764E-2</v>
      </c>
      <c r="CE197" s="128">
        <f t="shared" ref="CE197" si="2358">W197/W219</f>
        <v>2.9028539490690605E-2</v>
      </c>
      <c r="CF197" s="125">
        <f t="shared" ref="CF197" si="2359">X197/X219</f>
        <v>1.9400276529554096E-2</v>
      </c>
      <c r="CG197" s="126">
        <f t="shared" ref="CG197" si="2360">Y197/Y219</f>
        <v>3.4222019425070076E-2</v>
      </c>
      <c r="CH197" s="127">
        <f t="shared" ref="CH197" si="2361">Z197/Z219</f>
        <v>2.5670469699214698E-2</v>
      </c>
      <c r="CI197" s="125">
        <f t="shared" ref="CI197" si="2362">AA197/AA219</f>
        <v>1.3712468029316312E-2</v>
      </c>
      <c r="CJ197" s="131">
        <f t="shared" ref="CJ197" si="2363">AB197/AB219</f>
        <v>3.3306382714069202E-2</v>
      </c>
      <c r="CK197" s="132">
        <f t="shared" ref="CK197" si="2364">AC197/AC219</f>
        <v>1.5294148496807436E-2</v>
      </c>
    </row>
    <row r="198" spans="1:89" ht="15" thickTop="1" thickBot="1">
      <c r="A198" s="133" t="s">
        <v>25</v>
      </c>
      <c r="B198" s="188">
        <v>5642</v>
      </c>
      <c r="C198" s="189">
        <v>715</v>
      </c>
      <c r="D198" s="190">
        <v>2268</v>
      </c>
      <c r="E198" s="191">
        <v>752</v>
      </c>
      <c r="F198" s="188">
        <v>764</v>
      </c>
      <c r="G198" s="192">
        <v>331</v>
      </c>
      <c r="H198" s="190">
        <v>1444</v>
      </c>
      <c r="I198" s="191">
        <v>1147</v>
      </c>
      <c r="J198" s="188">
        <v>215</v>
      </c>
      <c r="K198" s="192">
        <v>482</v>
      </c>
      <c r="L198" s="190">
        <v>379</v>
      </c>
      <c r="M198" s="188">
        <v>1359</v>
      </c>
      <c r="N198" s="193">
        <v>1212</v>
      </c>
      <c r="O198" s="194">
        <v>1861</v>
      </c>
      <c r="P198" s="188">
        <v>958</v>
      </c>
      <c r="Q198" s="192">
        <v>990</v>
      </c>
      <c r="R198" s="190">
        <v>1272</v>
      </c>
      <c r="S198" s="191">
        <v>1291</v>
      </c>
      <c r="T198" s="188">
        <v>220</v>
      </c>
      <c r="U198" s="192">
        <v>1083</v>
      </c>
      <c r="V198" s="190">
        <v>758</v>
      </c>
      <c r="W198" s="191">
        <v>1993</v>
      </c>
      <c r="X198" s="188">
        <v>1192</v>
      </c>
      <c r="Y198" s="192">
        <v>1295</v>
      </c>
      <c r="Z198" s="190">
        <v>3200</v>
      </c>
      <c r="AA198" s="188">
        <v>2097</v>
      </c>
      <c r="AB198" s="168">
        <f>B198+D198+F198+H198+J198+L198+N198+P198+R198+T198+V198+X198+Z198</f>
        <v>19524</v>
      </c>
      <c r="AC198" s="169">
        <f t="shared" si="2310"/>
        <v>15396</v>
      </c>
      <c r="AE198" s="288" t="s">
        <v>26</v>
      </c>
      <c r="AF198" s="12">
        <f t="shared" ref="AF198:BG198" si="2365">SUM(AF195:AF197)</f>
        <v>15888</v>
      </c>
      <c r="AG198" s="1">
        <f t="shared" si="2365"/>
        <v>3335</v>
      </c>
      <c r="AH198" s="12">
        <f t="shared" si="2365"/>
        <v>4948</v>
      </c>
      <c r="AI198" s="1">
        <f t="shared" si="2365"/>
        <v>3685</v>
      </c>
      <c r="AJ198" s="12">
        <f t="shared" si="2365"/>
        <v>2046</v>
      </c>
      <c r="AK198" s="1">
        <f t="shared" si="2365"/>
        <v>1780</v>
      </c>
      <c r="AL198" s="12">
        <f t="shared" si="2365"/>
        <v>4623</v>
      </c>
      <c r="AM198" s="1">
        <f t="shared" si="2365"/>
        <v>5432</v>
      </c>
      <c r="AN198" s="12">
        <f t="shared" si="2365"/>
        <v>1071</v>
      </c>
      <c r="AO198" s="1">
        <f t="shared" si="2365"/>
        <v>2786</v>
      </c>
      <c r="AP198" s="12">
        <f t="shared" si="2365"/>
        <v>1378</v>
      </c>
      <c r="AQ198" s="1">
        <f t="shared" si="2365"/>
        <v>7185</v>
      </c>
      <c r="AR198" s="12">
        <f t="shared" si="2365"/>
        <v>4710</v>
      </c>
      <c r="AS198" s="1">
        <f t="shared" si="2365"/>
        <v>9242</v>
      </c>
      <c r="AT198" s="12">
        <f t="shared" si="2365"/>
        <v>3559</v>
      </c>
      <c r="AU198" s="1">
        <f t="shared" si="2365"/>
        <v>4469</v>
      </c>
      <c r="AV198" s="12">
        <f t="shared" si="2365"/>
        <v>4765</v>
      </c>
      <c r="AW198" s="1">
        <f t="shared" si="2365"/>
        <v>4397</v>
      </c>
      <c r="AX198" s="12">
        <f t="shared" si="2365"/>
        <v>955</v>
      </c>
      <c r="AY198" s="1">
        <f t="shared" si="2365"/>
        <v>4353</v>
      </c>
      <c r="AZ198" s="12">
        <f t="shared" si="2365"/>
        <v>2529</v>
      </c>
      <c r="BA198" s="1">
        <f t="shared" si="2365"/>
        <v>7849</v>
      </c>
      <c r="BB198" s="12">
        <f t="shared" si="2365"/>
        <v>3763</v>
      </c>
      <c r="BC198" s="1">
        <f t="shared" si="2365"/>
        <v>4786</v>
      </c>
      <c r="BD198" s="12">
        <f t="shared" si="2365"/>
        <v>13565</v>
      </c>
      <c r="BE198" s="1">
        <f t="shared" si="2365"/>
        <v>6656</v>
      </c>
      <c r="BF198" s="51">
        <f t="shared" si="2365"/>
        <v>63800</v>
      </c>
      <c r="BG198" s="47">
        <f t="shared" si="2365"/>
        <v>65955</v>
      </c>
      <c r="BH198" s="284"/>
      <c r="BI198" s="133" t="s">
        <v>25</v>
      </c>
      <c r="BJ198" s="125">
        <f>B198/B219</f>
        <v>0.10368464577781862</v>
      </c>
      <c r="BK198" s="126">
        <f t="shared" ref="BK198" si="2366">C198/C219</f>
        <v>2.1662071681764473E-2</v>
      </c>
      <c r="BL198" s="127">
        <f t="shared" ref="BL198" si="2367">D198/D219</f>
        <v>0.10299259797466055</v>
      </c>
      <c r="BM198" s="128">
        <f t="shared" ref="BM198" si="2368">E198/E219</f>
        <v>3.930176648897251E-2</v>
      </c>
      <c r="BN198" s="125">
        <f t="shared" ref="BN198" si="2369">F198/F219</f>
        <v>7.6247504990019963E-2</v>
      </c>
      <c r="BO198" s="126">
        <f t="shared" ref="BO198" si="2370">G198/G219</f>
        <v>4.4399731723675388E-2</v>
      </c>
      <c r="BP198" s="127">
        <f t="shared" ref="BP198" si="2371">H198/H219</f>
        <v>5.0017319016279878E-2</v>
      </c>
      <c r="BQ198" s="128">
        <f t="shared" ref="BQ198" si="2372">I198/I219</f>
        <v>2.9439696106362774E-2</v>
      </c>
      <c r="BR198" s="125">
        <f t="shared" ref="BR198" si="2373">J198/J219</f>
        <v>3.6428329379871227E-2</v>
      </c>
      <c r="BS198" s="126">
        <f t="shared" ref="BS198" si="2374">K198/K219</f>
        <v>6.5108739700121571E-2</v>
      </c>
      <c r="BT198" s="127">
        <f t="shared" ref="BT198" si="2375">L198/L219</f>
        <v>3.2236114655099089E-2</v>
      </c>
      <c r="BU198" s="125">
        <f t="shared" ref="BU198" si="2376">M198/M219</f>
        <v>6.4103773584905654E-2</v>
      </c>
      <c r="BV198" s="129">
        <f t="shared" ref="BV198" si="2377">N198/N219</f>
        <v>4.6642293630940926E-2</v>
      </c>
      <c r="BW198" s="130">
        <f t="shared" ref="BW198" si="2378">O198/O219</f>
        <v>5.4075257881737615E-2</v>
      </c>
      <c r="BX198" s="125">
        <f t="shared" ref="BX198" si="2379">P198/P219</f>
        <v>6.1264948519536996E-2</v>
      </c>
      <c r="BY198" s="126">
        <f t="shared" ref="BY198" si="2380">Q198/Q219</f>
        <v>5.12157268494568E-2</v>
      </c>
      <c r="BZ198" s="127">
        <f t="shared" ref="BZ198" si="2381">R198/R219</f>
        <v>6.2503071102157137E-2</v>
      </c>
      <c r="CA198" s="128">
        <f t="shared" ref="CA198" si="2382">S198/S219</f>
        <v>5.733700479658909E-2</v>
      </c>
      <c r="CB198" s="125">
        <f t="shared" ref="CB198" si="2383">T198/T219</f>
        <v>2.482509591514331E-2</v>
      </c>
      <c r="CC198" s="126">
        <f t="shared" ref="CC198" si="2384">U198/U219</f>
        <v>9.6973495702005724E-2</v>
      </c>
      <c r="CD198" s="127">
        <f t="shared" ref="CD198" si="2385">V198/V219</f>
        <v>3.0887086915773604E-2</v>
      </c>
      <c r="CE198" s="128">
        <f t="shared" ref="CE198" si="2386">W198/W219</f>
        <v>6.9619589897649076E-2</v>
      </c>
      <c r="CF198" s="125">
        <f t="shared" ref="CF198" si="2387">X198/X219</f>
        <v>5.1503629450397513E-2</v>
      </c>
      <c r="CG198" s="126">
        <f t="shared" ref="CG198" si="2388">Y198/Y219</f>
        <v>8.4414314581839511E-2</v>
      </c>
      <c r="CH198" s="127">
        <f t="shared" ref="CH198" si="2389">Z198/Z219</f>
        <v>5.9268039709586606E-2</v>
      </c>
      <c r="CI198" s="125">
        <f t="shared" ref="CI198" si="2390">AA198/AA219</f>
        <v>4.5070604165323359E-2</v>
      </c>
      <c r="CJ198" s="131">
        <f t="shared" ref="CJ198" si="2391">AB198/AB219</f>
        <v>6.3908974556214956E-2</v>
      </c>
      <c r="CK198" s="132">
        <f t="shared" ref="CK198" si="2392">AC198/AC219</f>
        <v>5.0464790025042283E-2</v>
      </c>
    </row>
    <row r="199" spans="1:89" ht="14.1" thickTop="1">
      <c r="A199" s="142" t="s">
        <v>20</v>
      </c>
      <c r="B199" s="195">
        <v>5737</v>
      </c>
      <c r="C199" s="196">
        <v>1019</v>
      </c>
      <c r="D199" s="197">
        <v>1792</v>
      </c>
      <c r="E199" s="198">
        <v>1334</v>
      </c>
      <c r="F199" s="195">
        <v>756</v>
      </c>
      <c r="G199" s="199">
        <v>691</v>
      </c>
      <c r="H199" s="197">
        <v>1429</v>
      </c>
      <c r="I199" s="198">
        <v>1632</v>
      </c>
      <c r="J199" s="195">
        <v>352</v>
      </c>
      <c r="K199" s="199">
        <v>945</v>
      </c>
      <c r="L199" s="197">
        <v>494</v>
      </c>
      <c r="M199" s="195">
        <v>2035</v>
      </c>
      <c r="N199" s="200">
        <v>1754</v>
      </c>
      <c r="O199" s="201">
        <v>2883</v>
      </c>
      <c r="P199" s="195">
        <v>1346</v>
      </c>
      <c r="Q199" s="199">
        <v>1524</v>
      </c>
      <c r="R199" s="197">
        <v>1605</v>
      </c>
      <c r="S199" s="198">
        <v>1694</v>
      </c>
      <c r="T199" s="195">
        <v>355</v>
      </c>
      <c r="U199" s="199">
        <v>1861</v>
      </c>
      <c r="V199" s="197">
        <v>995</v>
      </c>
      <c r="W199" s="198">
        <v>2706</v>
      </c>
      <c r="X199" s="195">
        <v>1310</v>
      </c>
      <c r="Y199" s="199">
        <v>1804</v>
      </c>
      <c r="Z199" s="197">
        <v>5045</v>
      </c>
      <c r="AA199" s="195">
        <v>2267</v>
      </c>
      <c r="AB199" s="168">
        <f t="shared" ref="AB199:AB215" si="2393">B199+D199+F199+H199+J199+L199+N199+P199+R199+T199+V199+X199+Z199</f>
        <v>22970</v>
      </c>
      <c r="AC199" s="169">
        <f t="shared" si="2310"/>
        <v>22395</v>
      </c>
      <c r="BI199" s="142" t="s">
        <v>20</v>
      </c>
      <c r="BJ199" s="125">
        <f>B199/B219</f>
        <v>0.10543048791693467</v>
      </c>
      <c r="BK199" s="126">
        <f t="shared" ref="BK199" si="2394">C199/C219</f>
        <v>3.0872239221983216E-2</v>
      </c>
      <c r="BL199" s="127">
        <f t="shared" ref="BL199" si="2395">D199/D219</f>
        <v>8.1376867535534261E-2</v>
      </c>
      <c r="BM199" s="128">
        <f t="shared" ref="BM199" si="2396">E199/E219</f>
        <v>6.9718825128044323E-2</v>
      </c>
      <c r="BN199" s="125">
        <f t="shared" ref="BN199" si="2397">F199/F219</f>
        <v>7.5449101796407181E-2</v>
      </c>
      <c r="BO199" s="126">
        <f t="shared" ref="BO199" si="2398">G199/G219</f>
        <v>9.2689470154258893E-2</v>
      </c>
      <c r="BP199" s="127">
        <f t="shared" ref="BP199" si="2399">H199/H219</f>
        <v>4.9497748527883613E-2</v>
      </c>
      <c r="BQ199" s="128">
        <f t="shared" ref="BQ199" si="2400">I199/I219</f>
        <v>4.1888041888041891E-2</v>
      </c>
      <c r="BR199" s="125">
        <f t="shared" ref="BR199" si="2401">J199/J219</f>
        <v>5.9640799728905458E-2</v>
      </c>
      <c r="BS199" s="126">
        <f t="shared" ref="BS199" si="2402">K199/K219</f>
        <v>0.1276509523166284</v>
      </c>
      <c r="BT199" s="127">
        <f t="shared" ref="BT199" si="2403">L199/L219</f>
        <v>4.2017521476567149E-2</v>
      </c>
      <c r="BU199" s="125">
        <f t="shared" ref="BU199" si="2404">M199/M219</f>
        <v>9.5990566037735855E-2</v>
      </c>
      <c r="BV199" s="129">
        <f t="shared" ref="BV199" si="2405">N199/N219</f>
        <v>6.7500481046757752E-2</v>
      </c>
      <c r="BW199" s="130">
        <f t="shared" ref="BW199" si="2406">O199/O219</f>
        <v>8.3771611216039515E-2</v>
      </c>
      <c r="BX199" s="125">
        <f t="shared" ref="BX199" si="2407">P199/P219</f>
        <v>8.6077892178806681E-2</v>
      </c>
      <c r="BY199" s="126">
        <f t="shared" ref="BY199" si="2408">Q199/Q219</f>
        <v>7.8841179513709267E-2</v>
      </c>
      <c r="BZ199" s="127">
        <f t="shared" ref="BZ199" si="2409">R199/R219</f>
        <v>7.8865903395410539E-2</v>
      </c>
      <c r="CA199" s="128">
        <f t="shared" ref="CA199" si="2410">S199/S219</f>
        <v>7.5235388168413575E-2</v>
      </c>
      <c r="CB199" s="125">
        <f t="shared" ref="CB199" si="2411">T199/T219</f>
        <v>4.0058677499435792E-2</v>
      </c>
      <c r="CC199" s="126">
        <f t="shared" ref="CC199" si="2412">U199/U219</f>
        <v>0.16663681948424069</v>
      </c>
      <c r="CD199" s="127">
        <f t="shared" ref="CD199" si="2413">V199/V219</f>
        <v>4.0544395093924455E-2</v>
      </c>
      <c r="CE199" s="128">
        <f t="shared" ref="CE199" si="2414">W199/W219</f>
        <v>9.4526146644775905E-2</v>
      </c>
      <c r="CF199" s="125">
        <f t="shared" ref="CF199" si="2415">X199/X219</f>
        <v>5.6602143104044246E-2</v>
      </c>
      <c r="CG199" s="126">
        <f t="shared" ref="CG199" si="2416">Y199/Y219</f>
        <v>0.11759337722443126</v>
      </c>
      <c r="CH199" s="127">
        <f t="shared" ref="CH199" si="2417">Z199/Z219</f>
        <v>9.3439768854645139E-2</v>
      </c>
      <c r="CI199" s="125">
        <f t="shared" ref="CI199" si="2418">AA199/AA219</f>
        <v>4.8724396586928023E-2</v>
      </c>
      <c r="CJ199" s="131">
        <f t="shared" ref="CJ199" si="2419">AB199/AB219</f>
        <v>7.5188954392350821E-2</v>
      </c>
      <c r="CK199" s="132">
        <f t="shared" ref="CK199" si="2420">AC199/AC219</f>
        <v>7.3406012770253437E-2</v>
      </c>
    </row>
    <row r="200" spans="1:89" ht="14.1" thickBot="1">
      <c r="A200" s="133" t="s">
        <v>22</v>
      </c>
      <c r="B200" s="188">
        <v>5606</v>
      </c>
      <c r="C200" s="189">
        <v>1054</v>
      </c>
      <c r="D200" s="190">
        <v>1660</v>
      </c>
      <c r="E200" s="191">
        <v>1310</v>
      </c>
      <c r="F200" s="188">
        <v>685</v>
      </c>
      <c r="G200" s="192">
        <v>597</v>
      </c>
      <c r="H200" s="190">
        <v>1367</v>
      </c>
      <c r="I200" s="191">
        <v>1953</v>
      </c>
      <c r="J200" s="188">
        <v>377</v>
      </c>
      <c r="K200" s="192">
        <v>899</v>
      </c>
      <c r="L200" s="190">
        <v>463</v>
      </c>
      <c r="M200" s="188">
        <v>2935</v>
      </c>
      <c r="N200" s="193">
        <v>1542</v>
      </c>
      <c r="O200" s="194">
        <v>3393</v>
      </c>
      <c r="P200" s="188">
        <v>1254</v>
      </c>
      <c r="Q200" s="192">
        <v>1417</v>
      </c>
      <c r="R200" s="190">
        <v>1635</v>
      </c>
      <c r="S200" s="191">
        <v>1301</v>
      </c>
      <c r="T200" s="188">
        <v>294</v>
      </c>
      <c r="U200" s="192">
        <v>1444</v>
      </c>
      <c r="V200" s="190">
        <v>775</v>
      </c>
      <c r="W200" s="191">
        <v>2316</v>
      </c>
      <c r="X200" s="188">
        <v>1353</v>
      </c>
      <c r="Y200" s="192">
        <v>1584</v>
      </c>
      <c r="Z200" s="190">
        <v>4704</v>
      </c>
      <c r="AA200" s="188">
        <v>2287</v>
      </c>
      <c r="AB200" s="168">
        <f t="shared" si="2393"/>
        <v>21715</v>
      </c>
      <c r="AC200" s="169">
        <f t="shared" si="2310"/>
        <v>22490</v>
      </c>
      <c r="AE200" t="s">
        <v>27</v>
      </c>
      <c r="BI200" s="133" t="s">
        <v>22</v>
      </c>
      <c r="BJ200" s="125">
        <f>B200/B219</f>
        <v>0.10302306349352201</v>
      </c>
      <c r="BK200" s="126">
        <f t="shared" ref="BK200" si="2421">C200/C219</f>
        <v>3.1932620353258397E-2</v>
      </c>
      <c r="BL200" s="127">
        <f t="shared" ref="BL200" si="2422">D200/D219</f>
        <v>7.5382589346532858E-2</v>
      </c>
      <c r="BM200" s="128">
        <f t="shared" ref="BM200" si="2423">E200/E219</f>
        <v>6.8464513431587756E-2</v>
      </c>
      <c r="BN200" s="125">
        <f t="shared" ref="BN200" si="2424">F200/F219</f>
        <v>6.8363273453093815E-2</v>
      </c>
      <c r="BO200" s="126">
        <f t="shared" ref="BO200" si="2425">G200/G219</f>
        <v>8.00804828973843E-2</v>
      </c>
      <c r="BP200" s="127">
        <f t="shared" ref="BP200" si="2426">H200/H219</f>
        <v>4.7350190509179081E-2</v>
      </c>
      <c r="BQ200" s="128">
        <f t="shared" ref="BQ200" si="2427">I200/I219</f>
        <v>5.0127050127050127E-2</v>
      </c>
      <c r="BR200" s="125">
        <f t="shared" ref="BR200" si="2428">J200/J219</f>
        <v>6.3876651982378851E-2</v>
      </c>
      <c r="BS200" s="126">
        <f t="shared" ref="BS200" si="2429">K200/K219</f>
        <v>0.12143725516682426</v>
      </c>
      <c r="BT200" s="127">
        <f t="shared" ref="BT200" si="2430">L200/L219</f>
        <v>3.9380794420345325E-2</v>
      </c>
      <c r="BU200" s="125">
        <f t="shared" ref="BU200" si="2431">M200/M219</f>
        <v>0.13844339622641511</v>
      </c>
      <c r="BV200" s="129">
        <f t="shared" ref="BV200" si="2432">N200/N219</f>
        <v>5.9341928035405042E-2</v>
      </c>
      <c r="BW200" s="130">
        <f t="shared" ref="BW200" si="2433">O200/O219</f>
        <v>9.8590730785994479E-2</v>
      </c>
      <c r="BX200" s="125">
        <f t="shared" ref="BX200" si="2434">P200/P219</f>
        <v>8.0194410692588092E-2</v>
      </c>
      <c r="BY200" s="126">
        <f t="shared" ref="BY200" si="2435">Q200/Q219</f>
        <v>7.3305742369374025E-2</v>
      </c>
      <c r="BZ200" s="127">
        <f t="shared" ref="BZ200" si="2436">R200/R219</f>
        <v>8.0340032430838773E-2</v>
      </c>
      <c r="CA200" s="128">
        <f t="shared" ref="CA200" si="2437">S200/S219</f>
        <v>5.7781133416237342E-2</v>
      </c>
      <c r="CB200" s="125">
        <f t="shared" ref="CB200" si="2438">T200/T219</f>
        <v>3.3175355450236969E-2</v>
      </c>
      <c r="CC200" s="126">
        <f t="shared" ref="CC200" si="2439">U200/U219</f>
        <v>0.12929799426934097</v>
      </c>
      <c r="CD200" s="127">
        <f t="shared" ref="CD200" si="2440">V200/V219</f>
        <v>3.1579805223911003E-2</v>
      </c>
      <c r="CE200" s="128">
        <f t="shared" ref="CE200" si="2441">W200/W219</f>
        <v>8.0902644356726172E-2</v>
      </c>
      <c r="CF200" s="125">
        <f t="shared" ref="CF200" si="2442">X200/X219</f>
        <v>5.8460076045627377E-2</v>
      </c>
      <c r="CG200" s="126">
        <f t="shared" ref="CG200" si="2443">Y200/Y219</f>
        <v>0.10325272146535427</v>
      </c>
      <c r="CH200" s="127">
        <f t="shared" ref="CH200" si="2444">Z200/Z219</f>
        <v>8.7124018373092305E-2</v>
      </c>
      <c r="CI200" s="125">
        <f t="shared" ref="CI200" si="2445">AA200/AA219</f>
        <v>4.9154254518881509E-2</v>
      </c>
      <c r="CJ200" s="131">
        <f t="shared" ref="CJ200" si="2446">AB200/AB219</f>
        <v>7.1080894411401752E-2</v>
      </c>
      <c r="CK200" s="132">
        <f t="shared" ref="CK200" si="2447">AC200/AC219</f>
        <v>7.3717402420317032E-2</v>
      </c>
    </row>
    <row r="201" spans="1:89" ht="15" thickTop="1" thickBot="1">
      <c r="A201" s="142" t="s">
        <v>24</v>
      </c>
      <c r="B201" s="195">
        <v>4545</v>
      </c>
      <c r="C201" s="196">
        <v>1262</v>
      </c>
      <c r="D201" s="197">
        <v>1496</v>
      </c>
      <c r="E201" s="198">
        <v>1041</v>
      </c>
      <c r="F201" s="195">
        <v>605</v>
      </c>
      <c r="G201" s="199">
        <v>492</v>
      </c>
      <c r="H201" s="197">
        <v>1827</v>
      </c>
      <c r="I201" s="198">
        <v>1847</v>
      </c>
      <c r="J201" s="195">
        <v>342</v>
      </c>
      <c r="K201" s="199">
        <v>942</v>
      </c>
      <c r="L201" s="197">
        <v>421</v>
      </c>
      <c r="M201" s="195">
        <v>2215</v>
      </c>
      <c r="N201" s="200">
        <v>1414</v>
      </c>
      <c r="O201" s="201">
        <v>2966</v>
      </c>
      <c r="P201" s="195">
        <v>959</v>
      </c>
      <c r="Q201" s="199">
        <v>1528</v>
      </c>
      <c r="R201" s="197">
        <v>1525</v>
      </c>
      <c r="S201" s="198">
        <v>1402</v>
      </c>
      <c r="T201" s="195">
        <v>306</v>
      </c>
      <c r="U201" s="199">
        <v>1048</v>
      </c>
      <c r="V201" s="197">
        <v>759</v>
      </c>
      <c r="W201" s="198">
        <v>2827</v>
      </c>
      <c r="X201" s="195">
        <v>1100</v>
      </c>
      <c r="Y201" s="199">
        <v>1398</v>
      </c>
      <c r="Z201" s="197">
        <v>3816</v>
      </c>
      <c r="AA201" s="195">
        <v>2102</v>
      </c>
      <c r="AB201" s="168">
        <f t="shared" si="2393"/>
        <v>19115</v>
      </c>
      <c r="AC201" s="169">
        <f t="shared" si="2310"/>
        <v>21070</v>
      </c>
      <c r="AE201" s="309" t="s">
        <v>2</v>
      </c>
      <c r="AF201" s="303" t="s">
        <v>3</v>
      </c>
      <c r="AG201" s="304"/>
      <c r="AH201" s="303" t="s">
        <v>4</v>
      </c>
      <c r="AI201" s="304"/>
      <c r="AJ201" s="303" t="s">
        <v>5</v>
      </c>
      <c r="AK201" s="304"/>
      <c r="AL201" s="303" t="s">
        <v>6</v>
      </c>
      <c r="AM201" s="304"/>
      <c r="AN201" s="303" t="s">
        <v>7</v>
      </c>
      <c r="AO201" s="304"/>
      <c r="AP201" s="303" t="s">
        <v>8</v>
      </c>
      <c r="AQ201" s="304"/>
      <c r="AR201" s="303" t="s">
        <v>9</v>
      </c>
      <c r="AS201" s="304"/>
      <c r="AT201" s="303" t="s">
        <v>10</v>
      </c>
      <c r="AU201" s="304"/>
      <c r="AV201" s="303" t="s">
        <v>11</v>
      </c>
      <c r="AW201" s="304"/>
      <c r="AX201" s="303" t="s">
        <v>12</v>
      </c>
      <c r="AY201" s="304"/>
      <c r="AZ201" s="303" t="s">
        <v>13</v>
      </c>
      <c r="BA201" s="304"/>
      <c r="BB201" s="303" t="s">
        <v>14</v>
      </c>
      <c r="BC201" s="304"/>
      <c r="BD201" s="305" t="s">
        <v>15</v>
      </c>
      <c r="BE201" s="306"/>
      <c r="BF201" s="307" t="s">
        <v>16</v>
      </c>
      <c r="BG201" s="308"/>
      <c r="BH201" s="286"/>
      <c r="BI201" s="142" t="s">
        <v>24</v>
      </c>
      <c r="BJ201" s="125">
        <f>B201/B219</f>
        <v>8.3524763392446938E-2</v>
      </c>
      <c r="BK201" s="126">
        <f t="shared" ref="BK201" si="2448">C201/C219</f>
        <v>3.8234313933408065E-2</v>
      </c>
      <c r="BL201" s="127">
        <f t="shared" ref="BL201" si="2449">D201/D219</f>
        <v>6.793515280868262E-2</v>
      </c>
      <c r="BM201" s="128">
        <f t="shared" ref="BM201" si="2450">E201/E219</f>
        <v>5.4405769833803699E-2</v>
      </c>
      <c r="BN201" s="125">
        <f t="shared" ref="BN201" si="2451">F201/F219</f>
        <v>6.0379241516966067E-2</v>
      </c>
      <c r="BO201" s="126">
        <f t="shared" ref="BO201" si="2452">G201/G219</f>
        <v>6.5995975855130784E-2</v>
      </c>
      <c r="BP201" s="127">
        <f t="shared" ref="BP201" si="2453">H201/H219</f>
        <v>6.3283685486664354E-2</v>
      </c>
      <c r="BQ201" s="128">
        <f t="shared" ref="BQ201" si="2454">I201/I219</f>
        <v>4.7406380739714073E-2</v>
      </c>
      <c r="BR201" s="125">
        <f t="shared" ref="BR201" si="2455">J201/J219</f>
        <v>5.7946458827516097E-2</v>
      </c>
      <c r="BS201" s="126">
        <f t="shared" ref="BS201" si="2456">K201/K219</f>
        <v>0.12724571119816291</v>
      </c>
      <c r="BT201" s="127">
        <f t="shared" ref="BT201" si="2457">L201/L219</f>
        <v>3.580845453772221E-2</v>
      </c>
      <c r="BU201" s="125">
        <f t="shared" ref="BU201" si="2458">M201/M219</f>
        <v>0.1044811320754717</v>
      </c>
      <c r="BV201" s="129">
        <f t="shared" ref="BV201" si="2459">N201/N219</f>
        <v>5.4416009236097747E-2</v>
      </c>
      <c r="BW201" s="130">
        <f t="shared" ref="BW201" si="2460">O201/O219</f>
        <v>8.6183350283306703E-2</v>
      </c>
      <c r="BX201" s="125">
        <f t="shared" ref="BX201" si="2461">P201/P219</f>
        <v>6.1328899405256765E-2</v>
      </c>
      <c r="BY201" s="126">
        <f t="shared" ref="BY201" si="2462">Q201/Q219</f>
        <v>7.9048111743404037E-2</v>
      </c>
      <c r="BZ201" s="127">
        <f t="shared" ref="BZ201" si="2463">R201/R219</f>
        <v>7.4934892634268585E-2</v>
      </c>
      <c r="CA201" s="128">
        <f t="shared" ref="CA201" si="2464">S201/S219</f>
        <v>6.2266832474684668E-2</v>
      </c>
      <c r="CB201" s="125">
        <f t="shared" ref="CB201" si="2465">T201/T219</f>
        <v>3.4529451591062965E-2</v>
      </c>
      <c r="CC201" s="126">
        <f t="shared" ref="CC201" si="2466">U201/U219</f>
        <v>9.3839541547277944E-2</v>
      </c>
      <c r="CD201" s="127">
        <f t="shared" ref="CD201" si="2467">V201/V219</f>
        <v>3.0927835051546393E-2</v>
      </c>
      <c r="CE201" s="128">
        <f t="shared" ref="CE201" si="2468">W201/W219</f>
        <v>9.8752925559786223E-2</v>
      </c>
      <c r="CF201" s="125">
        <f t="shared" ref="CF201" si="2469">X201/X219</f>
        <v>4.7528517110266157E-2</v>
      </c>
      <c r="CG201" s="126">
        <f t="shared" ref="CG201" si="2470">Y201/Y219</f>
        <v>9.1128348869043738E-2</v>
      </c>
      <c r="CH201" s="127">
        <f t="shared" ref="CH201" si="2471">Z201/Z219</f>
        <v>7.0677137353682029E-2</v>
      </c>
      <c r="CI201" s="125">
        <f t="shared" ref="CI201" si="2472">AA201/AA219</f>
        <v>4.5178068648311732E-2</v>
      </c>
      <c r="CJ201" s="131">
        <f t="shared" ref="CJ201" si="2473">AB201/AB219</f>
        <v>6.2570172538519195E-2</v>
      </c>
      <c r="CK201" s="132">
        <f t="shared" ref="CK201" si="2474">AC201/AC219</f>
        <v>6.9062946598313912E-2</v>
      </c>
    </row>
    <row r="202" spans="1:89" ht="15" thickTop="1" thickBot="1">
      <c r="A202" s="133" t="s">
        <v>28</v>
      </c>
      <c r="B202" s="188">
        <v>3569</v>
      </c>
      <c r="C202" s="189">
        <v>1041</v>
      </c>
      <c r="D202" s="190">
        <v>1328</v>
      </c>
      <c r="E202" s="191">
        <v>917</v>
      </c>
      <c r="F202" s="188">
        <v>588</v>
      </c>
      <c r="G202" s="192">
        <v>505</v>
      </c>
      <c r="H202" s="190">
        <v>1725</v>
      </c>
      <c r="I202" s="191">
        <v>1811</v>
      </c>
      <c r="J202" s="188">
        <v>309</v>
      </c>
      <c r="K202" s="192">
        <v>695</v>
      </c>
      <c r="L202" s="190">
        <v>453</v>
      </c>
      <c r="M202" s="188">
        <v>1533</v>
      </c>
      <c r="N202" s="193">
        <v>1297</v>
      </c>
      <c r="O202" s="194">
        <v>2309</v>
      </c>
      <c r="P202" s="188">
        <v>843</v>
      </c>
      <c r="Q202" s="192">
        <v>1159</v>
      </c>
      <c r="R202" s="190">
        <v>1293</v>
      </c>
      <c r="S202" s="191">
        <v>1092</v>
      </c>
      <c r="T202" s="188">
        <v>382</v>
      </c>
      <c r="U202" s="192">
        <v>730</v>
      </c>
      <c r="V202" s="190">
        <v>767</v>
      </c>
      <c r="W202" s="191">
        <v>2089</v>
      </c>
      <c r="X202" s="188">
        <v>947</v>
      </c>
      <c r="Y202" s="192">
        <v>1007</v>
      </c>
      <c r="Z202" s="190">
        <v>3091</v>
      </c>
      <c r="AA202" s="188">
        <v>2592</v>
      </c>
      <c r="AB202" s="168">
        <f t="shared" si="2393"/>
        <v>16592</v>
      </c>
      <c r="AC202" s="169">
        <f t="shared" si="2310"/>
        <v>17480</v>
      </c>
      <c r="AE202" s="310"/>
      <c r="AF202" s="242" t="s">
        <v>17</v>
      </c>
      <c r="AG202" s="243" t="s">
        <v>18</v>
      </c>
      <c r="AH202" s="244" t="s">
        <v>17</v>
      </c>
      <c r="AI202" s="245" t="s">
        <v>18</v>
      </c>
      <c r="AJ202" s="242" t="s">
        <v>17</v>
      </c>
      <c r="AK202" s="243" t="s">
        <v>18</v>
      </c>
      <c r="AL202" s="244" t="s">
        <v>17</v>
      </c>
      <c r="AM202" s="245" t="s">
        <v>18</v>
      </c>
      <c r="AN202" s="242" t="s">
        <v>17</v>
      </c>
      <c r="AO202" s="243" t="s">
        <v>18</v>
      </c>
      <c r="AP202" s="244" t="s">
        <v>17</v>
      </c>
      <c r="AQ202" s="242" t="s">
        <v>18</v>
      </c>
      <c r="AR202" s="246" t="s">
        <v>17</v>
      </c>
      <c r="AS202" s="247" t="s">
        <v>18</v>
      </c>
      <c r="AT202" s="242" t="s">
        <v>17</v>
      </c>
      <c r="AU202" s="243" t="s">
        <v>18</v>
      </c>
      <c r="AV202" s="244" t="s">
        <v>17</v>
      </c>
      <c r="AW202" s="245" t="s">
        <v>18</v>
      </c>
      <c r="AX202" s="242" t="s">
        <v>17</v>
      </c>
      <c r="AY202" s="243" t="s">
        <v>18</v>
      </c>
      <c r="AZ202" s="244" t="s">
        <v>17</v>
      </c>
      <c r="BA202" s="245" t="s">
        <v>18</v>
      </c>
      <c r="BB202" s="242" t="s">
        <v>17</v>
      </c>
      <c r="BC202" s="243" t="s">
        <v>18</v>
      </c>
      <c r="BD202" s="248" t="s">
        <v>17</v>
      </c>
      <c r="BE202" s="249" t="s">
        <v>18</v>
      </c>
      <c r="BF202" s="250" t="s">
        <v>17</v>
      </c>
      <c r="BG202" s="251" t="s">
        <v>18</v>
      </c>
      <c r="BH202" s="287"/>
      <c r="BI202" s="133" t="s">
        <v>28</v>
      </c>
      <c r="BJ202" s="125">
        <f>B202/B219</f>
        <v>6.5588532573738853E-2</v>
      </c>
      <c r="BK202" s="126">
        <f t="shared" ref="BK202" si="2475">C202/C219</f>
        <v>3.1538764504499044E-2</v>
      </c>
      <c r="BL202" s="127">
        <f t="shared" ref="BL202" si="2476">D202/D219</f>
        <v>6.0306071477226282E-2</v>
      </c>
      <c r="BM202" s="128">
        <f t="shared" ref="BM202" si="2477">E202/E219</f>
        <v>4.7925159402111422E-2</v>
      </c>
      <c r="BN202" s="125">
        <f t="shared" ref="BN202" si="2478">F202/F219</f>
        <v>5.8682634730538925E-2</v>
      </c>
      <c r="BO202" s="126">
        <f t="shared" ref="BO202" si="2479">G202/G219</f>
        <v>6.7739771965124082E-2</v>
      </c>
      <c r="BP202" s="127">
        <f t="shared" ref="BP202" si="2480">H202/H219</f>
        <v>5.9750606165569799E-2</v>
      </c>
      <c r="BQ202" s="128">
        <f t="shared" ref="BQ202" si="2481">I202/I219</f>
        <v>4.6482379815713147E-2</v>
      </c>
      <c r="BR202" s="125">
        <f t="shared" ref="BR202" si="2482">J202/J219</f>
        <v>5.235513385293121E-2</v>
      </c>
      <c r="BS202" s="126">
        <f t="shared" ref="BS202" si="2483">K202/K219</f>
        <v>9.3880859111171153E-2</v>
      </c>
      <c r="BT202" s="127">
        <f t="shared" ref="BT202" si="2484">L202/L219</f>
        <v>3.8530237305435061E-2</v>
      </c>
      <c r="BU202" s="125">
        <f t="shared" ref="BU202" si="2485">M202/M219</f>
        <v>7.2311320754716982E-2</v>
      </c>
      <c r="BV202" s="129">
        <f t="shared" ref="BV202" si="2486">N202/N219</f>
        <v>4.9913411583605925E-2</v>
      </c>
      <c r="BW202" s="130">
        <f t="shared" ref="BW202" si="2487">O202/O219</f>
        <v>6.7092837425541188E-2</v>
      </c>
      <c r="BX202" s="125">
        <f t="shared" ref="BX202" si="2488">P202/P219</f>
        <v>5.3910596661763767E-2</v>
      </c>
      <c r="BY202" s="126">
        <f t="shared" ref="BY202" si="2489">Q202/Q219</f>
        <v>5.9958613554061048E-2</v>
      </c>
      <c r="BZ202" s="127">
        <f t="shared" ref="BZ202" si="2490">R202/R219</f>
        <v>6.3534961426956901E-2</v>
      </c>
      <c r="CA202" s="128">
        <f t="shared" ref="CA202" si="2491">S202/S219</f>
        <v>4.8498845265588918E-2</v>
      </c>
      <c r="CB202" s="125">
        <f t="shared" ref="CB202" si="2492">T202/T219</f>
        <v>4.3105393816294288E-2</v>
      </c>
      <c r="CC202" s="126">
        <f t="shared" ref="CC202" si="2493">U202/U219</f>
        <v>6.5365329512893977E-2</v>
      </c>
      <c r="CD202" s="127">
        <f t="shared" ref="CD202" si="2494">V202/V219</f>
        <v>3.1253820137728698E-2</v>
      </c>
      <c r="CE202" s="128">
        <f t="shared" ref="CE202" si="2495">W202/W219</f>
        <v>7.2973067383938245E-2</v>
      </c>
      <c r="CF202" s="125">
        <f t="shared" ref="CF202" si="2496">X202/X219</f>
        <v>4.0917732457656411E-2</v>
      </c>
      <c r="CG202" s="126">
        <f t="shared" ref="CG202" si="2497">Y202/Y219</f>
        <v>6.5641092497229644E-2</v>
      </c>
      <c r="CH202" s="127">
        <f t="shared" ref="CH202" si="2498">Z202/Z219</f>
        <v>5.724922210697881E-2</v>
      </c>
      <c r="CI202" s="125">
        <f t="shared" ref="CI202" si="2499">AA202/AA219</f>
        <v>5.5709587981172225E-2</v>
      </c>
      <c r="CJ202" s="131">
        <f t="shared" ref="CJ202" si="2500">AB202/AB219</f>
        <v>5.4311498967256636E-2</v>
      </c>
      <c r="CK202" s="132">
        <f t="shared" ref="CK202" si="2501">AC202/AC219</f>
        <v>5.7295695611700385E-2</v>
      </c>
    </row>
    <row r="203" spans="1:89" ht="14.1" thickTop="1">
      <c r="A203" s="142" t="s">
        <v>29</v>
      </c>
      <c r="B203" s="202">
        <v>3346</v>
      </c>
      <c r="C203" s="196">
        <v>1235</v>
      </c>
      <c r="D203" s="197">
        <v>1330</v>
      </c>
      <c r="E203" s="198">
        <v>717</v>
      </c>
      <c r="F203" s="195">
        <v>611</v>
      </c>
      <c r="G203" s="199">
        <v>388</v>
      </c>
      <c r="H203" s="197">
        <v>2028</v>
      </c>
      <c r="I203" s="198">
        <v>1894</v>
      </c>
      <c r="J203" s="195">
        <v>337</v>
      </c>
      <c r="K203" s="199">
        <v>506</v>
      </c>
      <c r="L203" s="197">
        <v>466</v>
      </c>
      <c r="M203" s="195">
        <v>1410</v>
      </c>
      <c r="N203" s="200">
        <v>1414</v>
      </c>
      <c r="O203" s="203">
        <v>2185</v>
      </c>
      <c r="P203" s="195">
        <v>787</v>
      </c>
      <c r="Q203" s="199">
        <v>940</v>
      </c>
      <c r="R203" s="197">
        <v>1206</v>
      </c>
      <c r="S203" s="198">
        <v>1162</v>
      </c>
      <c r="T203" s="195">
        <v>412</v>
      </c>
      <c r="U203" s="199">
        <v>713</v>
      </c>
      <c r="V203" s="197">
        <v>815</v>
      </c>
      <c r="W203" s="204">
        <v>2082</v>
      </c>
      <c r="X203" s="195">
        <v>966</v>
      </c>
      <c r="Y203" s="199">
        <v>808</v>
      </c>
      <c r="Z203" s="197">
        <v>2931</v>
      </c>
      <c r="AA203" s="195">
        <v>2357</v>
      </c>
      <c r="AB203" s="168">
        <f t="shared" si="2393"/>
        <v>16649</v>
      </c>
      <c r="AC203" s="169">
        <f t="shared" si="2310"/>
        <v>16397</v>
      </c>
      <c r="AE203" s="252" t="str">
        <f>$AE$17</f>
        <v>17:00 - 17:59</v>
      </c>
      <c r="AF203" s="253">
        <f t="shared" ref="AF203:AU205" si="2502">SUMIF($A$9:$A$32,$AE203,B$195:B$218)</f>
        <v>2543</v>
      </c>
      <c r="AG203" s="254">
        <f t="shared" si="2502"/>
        <v>3155</v>
      </c>
      <c r="AH203" s="255">
        <f t="shared" si="2502"/>
        <v>1531</v>
      </c>
      <c r="AI203" s="256">
        <f t="shared" si="2502"/>
        <v>1618</v>
      </c>
      <c r="AJ203" s="253">
        <f t="shared" si="2502"/>
        <v>1016</v>
      </c>
      <c r="AK203" s="257">
        <f t="shared" si="2502"/>
        <v>469</v>
      </c>
      <c r="AL203" s="255">
        <f t="shared" si="2502"/>
        <v>1970</v>
      </c>
      <c r="AM203" s="256">
        <f t="shared" si="2502"/>
        <v>3653</v>
      </c>
      <c r="AN203" s="253">
        <f t="shared" si="2502"/>
        <v>682</v>
      </c>
      <c r="AO203" s="257">
        <f t="shared" si="2502"/>
        <v>308</v>
      </c>
      <c r="AP203" s="255">
        <f t="shared" si="2502"/>
        <v>1424</v>
      </c>
      <c r="AQ203" s="253">
        <f t="shared" si="2502"/>
        <v>998</v>
      </c>
      <c r="AR203" s="258">
        <f t="shared" si="2502"/>
        <v>1994</v>
      </c>
      <c r="AS203" s="259">
        <f t="shared" si="2502"/>
        <v>1952</v>
      </c>
      <c r="AT203" s="253">
        <f t="shared" si="2502"/>
        <v>1184</v>
      </c>
      <c r="AU203" s="257">
        <f t="shared" si="2502"/>
        <v>1068</v>
      </c>
      <c r="AV203" s="255">
        <f t="shared" ref="AP203:BE205" si="2503">SUMIF($A$9:$A$32,$AE203,R$195:R$218)</f>
        <v>1255</v>
      </c>
      <c r="AW203" s="256">
        <f t="shared" si="2503"/>
        <v>1681</v>
      </c>
      <c r="AX203" s="253">
        <f t="shared" si="2503"/>
        <v>759</v>
      </c>
      <c r="AY203" s="257">
        <f t="shared" si="2503"/>
        <v>322</v>
      </c>
      <c r="AZ203" s="255">
        <f t="shared" si="2503"/>
        <v>2078</v>
      </c>
      <c r="BA203" s="256">
        <f t="shared" si="2503"/>
        <v>1243</v>
      </c>
      <c r="BB203" s="253">
        <f t="shared" si="2503"/>
        <v>2280</v>
      </c>
      <c r="BC203" s="257">
        <f t="shared" si="2503"/>
        <v>570</v>
      </c>
      <c r="BD203" s="20">
        <f t="shared" si="2503"/>
        <v>3982</v>
      </c>
      <c r="BE203" s="260">
        <f t="shared" si="2503"/>
        <v>3291</v>
      </c>
      <c r="BF203" s="261">
        <f>AF203+AH203+AJ203+AL203+AN203+AP203+AR203+AT203+AV203+AX203+AZ203+BB203+BD203</f>
        <v>22698</v>
      </c>
      <c r="BG203" s="262">
        <f>AG203+AI203+AK203+AM203+AO203+AQ203+AS203+AU203+AW203+AY203+BA203+BC203+BE203</f>
        <v>20328</v>
      </c>
      <c r="BH203" s="283"/>
      <c r="BI203" s="142" t="s">
        <v>29</v>
      </c>
      <c r="BJ203" s="125">
        <f>B203/B219</f>
        <v>6.1490397868234861E-2</v>
      </c>
      <c r="BK203" s="126">
        <f t="shared" ref="BK203" si="2504">C203/C219</f>
        <v>3.7416305632138637E-2</v>
      </c>
      <c r="BL203" s="127">
        <f t="shared" ref="BL203" si="2505">D203/D219</f>
        <v>6.0396893874029335E-2</v>
      </c>
      <c r="BM203" s="128">
        <f t="shared" ref="BM203" si="2506">E203/E219</f>
        <v>3.747256193164001E-2</v>
      </c>
      <c r="BN203" s="125">
        <f t="shared" ref="BN203" si="2507">F203/F219</f>
        <v>6.097804391217565E-2</v>
      </c>
      <c r="BO203" s="126">
        <f t="shared" ref="BO203" si="2508">G203/G219</f>
        <v>5.2045606975184441E-2</v>
      </c>
      <c r="BP203" s="127">
        <f t="shared" ref="BP203" si="2509">H203/H219</f>
        <v>7.0245930031174228E-2</v>
      </c>
      <c r="BQ203" s="128">
        <f t="shared" ref="BQ203" si="2510">I203/I219</f>
        <v>4.8612715279381949E-2</v>
      </c>
      <c r="BR203" s="125">
        <f t="shared" ref="BR203" si="2511">J203/J219</f>
        <v>5.7099288376821419E-2</v>
      </c>
      <c r="BS203" s="126">
        <f t="shared" ref="BS203" si="2512">K203/K219</f>
        <v>6.8350668647845461E-2</v>
      </c>
      <c r="BT203" s="127">
        <f t="shared" ref="BT203" si="2513">L203/L219</f>
        <v>3.9635961554818404E-2</v>
      </c>
      <c r="BU203" s="125">
        <f t="shared" ref="BU203" si="2514">M203/M219</f>
        <v>6.650943396226415E-2</v>
      </c>
      <c r="BV203" s="129">
        <f t="shared" ref="BV203" si="2515">N203/N219</f>
        <v>5.4416009236097747E-2</v>
      </c>
      <c r="BW203" s="130">
        <f t="shared" ref="BW203" si="2516">O203/O219</f>
        <v>6.348975737323842E-2</v>
      </c>
      <c r="BX203" s="125">
        <f t="shared" ref="BX203" si="2517">P203/P219</f>
        <v>5.0329347061456801E-2</v>
      </c>
      <c r="BY203" s="126">
        <f t="shared" ref="BY203" si="2518">Q203/Q219</f>
        <v>4.8629073978272118E-2</v>
      </c>
      <c r="BZ203" s="127">
        <f t="shared" ref="BZ203" si="2519">R203/R219</f>
        <v>5.9259987224215029E-2</v>
      </c>
      <c r="CA203" s="128">
        <f t="shared" ref="CA203" si="2520">S203/S219</f>
        <v>5.1607745603126663E-2</v>
      </c>
      <c r="CB203" s="125">
        <f t="shared" ref="CB203" si="2521">T203/T219</f>
        <v>4.6490634168359288E-2</v>
      </c>
      <c r="CC203" s="126">
        <f t="shared" ref="CC203" si="2522">U203/U219</f>
        <v>6.3843123209169059E-2</v>
      </c>
      <c r="CD203" s="127">
        <f t="shared" ref="CD203" si="2523">V203/V219</f>
        <v>3.3209730654822543E-2</v>
      </c>
      <c r="CE203" s="128">
        <f t="shared" ref="CE203" si="2524">W203/W219</f>
        <v>7.2728542983896319E-2</v>
      </c>
      <c r="CF203" s="125">
        <f t="shared" ref="CF203" si="2525">X203/X219</f>
        <v>4.1738679571379188E-2</v>
      </c>
      <c r="CG203" s="126">
        <f t="shared" ref="CG203" si="2526">Y203/Y219</f>
        <v>5.2669317515155467E-2</v>
      </c>
      <c r="CH203" s="127">
        <f t="shared" ref="CH203" si="2527">Z203/Z219</f>
        <v>5.4285820121499483E-2</v>
      </c>
      <c r="CI203" s="125">
        <f t="shared" ref="CI203" si="2528">AA203/AA219</f>
        <v>5.0658757280718725E-2</v>
      </c>
      <c r="CJ203" s="131">
        <f t="shared" ref="CJ203" si="2529">AB203/AB219</f>
        <v>5.4498080177546752E-2</v>
      </c>
      <c r="CK203" s="132">
        <f t="shared" ref="CK203" si="2530">AC203/AC219</f>
        <v>5.3745853600975467E-2</v>
      </c>
    </row>
    <row r="204" spans="1:89">
      <c r="A204" s="133" t="s">
        <v>31</v>
      </c>
      <c r="B204" s="205">
        <v>3347</v>
      </c>
      <c r="C204" s="189">
        <v>1498</v>
      </c>
      <c r="D204" s="190">
        <v>1295</v>
      </c>
      <c r="E204" s="191">
        <v>856</v>
      </c>
      <c r="F204" s="188">
        <v>549</v>
      </c>
      <c r="G204" s="192">
        <v>474</v>
      </c>
      <c r="H204" s="190">
        <v>2043</v>
      </c>
      <c r="I204" s="191">
        <v>2055</v>
      </c>
      <c r="J204" s="188">
        <v>304</v>
      </c>
      <c r="K204" s="189">
        <v>435</v>
      </c>
      <c r="L204" s="190">
        <v>468</v>
      </c>
      <c r="M204" s="188">
        <v>1451</v>
      </c>
      <c r="N204" s="193">
        <v>1411</v>
      </c>
      <c r="O204" s="206">
        <v>2144</v>
      </c>
      <c r="P204" s="188">
        <v>779</v>
      </c>
      <c r="Q204" s="189">
        <v>973</v>
      </c>
      <c r="R204" s="190">
        <v>1158</v>
      </c>
      <c r="S204" s="191">
        <v>1294</v>
      </c>
      <c r="T204" s="197">
        <v>462</v>
      </c>
      <c r="U204" s="188">
        <v>560</v>
      </c>
      <c r="V204" s="190">
        <v>874</v>
      </c>
      <c r="W204" s="207">
        <v>1858</v>
      </c>
      <c r="X204" s="188">
        <v>1026</v>
      </c>
      <c r="Y204" s="192">
        <v>792</v>
      </c>
      <c r="Z204" s="190">
        <v>3061</v>
      </c>
      <c r="AA204" s="188">
        <v>2564</v>
      </c>
      <c r="AB204" s="168">
        <f t="shared" si="2393"/>
        <v>16777</v>
      </c>
      <c r="AC204" s="169">
        <f t="shared" si="2310"/>
        <v>16954</v>
      </c>
      <c r="AE204" s="263" t="str">
        <f>$AE$18</f>
        <v>18:00 - 18:59</v>
      </c>
      <c r="AF204" s="253">
        <f t="shared" si="2502"/>
        <v>2522</v>
      </c>
      <c r="AG204" s="264">
        <f t="shared" si="2502"/>
        <v>4141</v>
      </c>
      <c r="AH204" s="265">
        <f t="shared" si="2502"/>
        <v>1561</v>
      </c>
      <c r="AI204" s="266">
        <f t="shared" si="2502"/>
        <v>1825</v>
      </c>
      <c r="AJ204" s="267">
        <f t="shared" si="2502"/>
        <v>767</v>
      </c>
      <c r="AK204" s="268">
        <f t="shared" si="2502"/>
        <v>518</v>
      </c>
      <c r="AL204" s="265">
        <f t="shared" si="2502"/>
        <v>2145</v>
      </c>
      <c r="AM204" s="266">
        <f t="shared" si="2502"/>
        <v>3911</v>
      </c>
      <c r="AN204" s="267">
        <f t="shared" si="2502"/>
        <v>575</v>
      </c>
      <c r="AO204" s="268">
        <f t="shared" si="2502"/>
        <v>309</v>
      </c>
      <c r="AP204" s="265">
        <f t="shared" si="2503"/>
        <v>1651</v>
      </c>
      <c r="AQ204" s="267">
        <f t="shared" si="2503"/>
        <v>932</v>
      </c>
      <c r="AR204" s="269">
        <f t="shared" si="2503"/>
        <v>2460</v>
      </c>
      <c r="AS204" s="270">
        <f t="shared" si="2503"/>
        <v>2240</v>
      </c>
      <c r="AT204" s="267">
        <f t="shared" si="2503"/>
        <v>1245</v>
      </c>
      <c r="AU204" s="268">
        <f t="shared" si="2503"/>
        <v>1440</v>
      </c>
      <c r="AV204" s="265">
        <f t="shared" si="2503"/>
        <v>1440</v>
      </c>
      <c r="AW204" s="266">
        <f t="shared" si="2503"/>
        <v>1978</v>
      </c>
      <c r="AX204" s="267">
        <f t="shared" si="2503"/>
        <v>986</v>
      </c>
      <c r="AY204" s="268">
        <f t="shared" si="2503"/>
        <v>446</v>
      </c>
      <c r="AZ204" s="265">
        <f t="shared" si="2503"/>
        <v>3200</v>
      </c>
      <c r="BA204" s="266">
        <f t="shared" si="2503"/>
        <v>1322</v>
      </c>
      <c r="BB204" s="267">
        <f t="shared" si="2503"/>
        <v>2702</v>
      </c>
      <c r="BC204" s="268">
        <f t="shared" si="2503"/>
        <v>883</v>
      </c>
      <c r="BD204" s="265">
        <f t="shared" si="2503"/>
        <v>3732</v>
      </c>
      <c r="BE204" s="267">
        <f t="shared" si="2503"/>
        <v>4939</v>
      </c>
      <c r="BF204" s="271">
        <f>SUM(AF204,AH204,AJ204,AL204,AN204,AP204,AR204,AT204,AV204,AX204,AZ204,BB204,BD204)</f>
        <v>24986</v>
      </c>
      <c r="BG204" s="16">
        <f>SUM(AG204,AI204,AK204,AM204,AO204,AQ204,AS204,AU204,AW204,AY204,BA204,BC204,BE204)</f>
        <v>24884</v>
      </c>
      <c r="BH204" s="284"/>
      <c r="BI204" s="133" t="s">
        <v>31</v>
      </c>
      <c r="BJ204" s="125">
        <f>B204/B219</f>
        <v>6.1508775153909769E-2</v>
      </c>
      <c r="BK204" s="126">
        <f t="shared" ref="BK204" si="2531">C204/C219</f>
        <v>4.5384312418577877E-2</v>
      </c>
      <c r="BL204" s="127">
        <f t="shared" ref="BL204" si="2532">D204/D219</f>
        <v>5.8807501929975935E-2</v>
      </c>
      <c r="BM204" s="128">
        <f t="shared" ref="BM204" si="2533">E204/E219</f>
        <v>4.4737117173617641E-2</v>
      </c>
      <c r="BN204" s="125">
        <f t="shared" ref="BN204" si="2534">F204/F219</f>
        <v>5.4790419161676644E-2</v>
      </c>
      <c r="BO204" s="126">
        <f t="shared" ref="BO204" si="2535">G204/G219</f>
        <v>6.3581488933601604E-2</v>
      </c>
      <c r="BP204" s="127">
        <f t="shared" ref="BP204" si="2536">H204/H219</f>
        <v>7.0765500519570493E-2</v>
      </c>
      <c r="BQ204" s="128">
        <f t="shared" ref="BQ204" si="2537">I204/I219</f>
        <v>5.2745052745052742E-2</v>
      </c>
      <c r="BR204" s="125">
        <f t="shared" ref="BR204" si="2538">J204/J219</f>
        <v>5.1507963402236533E-2</v>
      </c>
      <c r="BS204" s="126">
        <f t="shared" ref="BS204" si="2539">K204/K219</f>
        <v>5.8759962177495607E-2</v>
      </c>
      <c r="BT204" s="127">
        <f t="shared" ref="BT204" si="2540">L204/L219</f>
        <v>3.9806072977800457E-2</v>
      </c>
      <c r="BU204" s="125">
        <f t="shared" ref="BU204" si="2541">M204/M219</f>
        <v>6.8443396226415099E-2</v>
      </c>
      <c r="BV204" s="129">
        <f t="shared" ref="BV204" si="2542">N204/N219</f>
        <v>5.4300558014238984E-2</v>
      </c>
      <c r="BW204" s="130">
        <f t="shared" ref="BW204" si="2543">O204/O219</f>
        <v>6.2298416388202819E-2</v>
      </c>
      <c r="BX204" s="125">
        <f t="shared" ref="BX204" si="2544">P204/P219</f>
        <v>4.9817739975698661E-2</v>
      </c>
      <c r="BY204" s="126">
        <f t="shared" ref="BY204" si="2545">Q204/Q219</f>
        <v>5.0336264873254009E-2</v>
      </c>
      <c r="BZ204" s="127">
        <f t="shared" ref="BZ204" si="2546">R204/R219</f>
        <v>5.6901380767529854E-2</v>
      </c>
      <c r="CA204" s="128">
        <f t="shared" ref="CA204" si="2547">S204/S219</f>
        <v>5.747024338248357E-2</v>
      </c>
      <c r="CB204" s="125">
        <f t="shared" ref="CB204" si="2548">T204/T219</f>
        <v>5.2132701421800945E-2</v>
      </c>
      <c r="CC204" s="126">
        <f t="shared" ref="CC204" si="2549">U204/U219</f>
        <v>5.0143266475644696E-2</v>
      </c>
      <c r="CD204" s="127">
        <f t="shared" ref="CD204" si="2550">V204/V219</f>
        <v>3.5613870665417061E-2</v>
      </c>
      <c r="CE204" s="128">
        <f t="shared" ref="CE204" si="2551">W204/W219</f>
        <v>6.4903762182554933E-2</v>
      </c>
      <c r="CF204" s="125">
        <f t="shared" ref="CF204" si="2552">X204/X219</f>
        <v>4.4331144141030072E-2</v>
      </c>
      <c r="CG204" s="126">
        <f t="shared" ref="CG204" si="2553">Y204/Y219</f>
        <v>5.1626360732677137E-2</v>
      </c>
      <c r="CH204" s="127">
        <f t="shared" ref="CH204" si="2554">Z204/Z219</f>
        <v>5.6693584234701437E-2</v>
      </c>
      <c r="CI204" s="125">
        <f t="shared" ref="CI204" si="2555">AA204/AA219</f>
        <v>5.5107786876437338E-2</v>
      </c>
      <c r="CJ204" s="131">
        <f t="shared" ref="CJ204" si="2556">AB204/AB219</f>
        <v>5.4917069562057892E-2</v>
      </c>
      <c r="CK204" s="132">
        <f t="shared" ref="CK204" si="2557">AC204/AC219</f>
        <v>5.5571580286085144E-2</v>
      </c>
    </row>
    <row r="205" spans="1:89" ht="14.1" thickBot="1">
      <c r="A205" s="142" t="s">
        <v>33</v>
      </c>
      <c r="B205" s="202">
        <v>2598</v>
      </c>
      <c r="C205" s="196">
        <v>1289</v>
      </c>
      <c r="D205" s="197">
        <v>1063</v>
      </c>
      <c r="E205" s="198">
        <v>818</v>
      </c>
      <c r="F205" s="195">
        <v>517</v>
      </c>
      <c r="G205" s="199">
        <v>364</v>
      </c>
      <c r="H205" s="197">
        <v>2023</v>
      </c>
      <c r="I205" s="198">
        <v>1955</v>
      </c>
      <c r="J205" s="195">
        <v>334</v>
      </c>
      <c r="K205" s="196">
        <v>348</v>
      </c>
      <c r="L205" s="197">
        <v>515</v>
      </c>
      <c r="M205" s="195">
        <v>1206</v>
      </c>
      <c r="N205" s="200">
        <v>1382</v>
      </c>
      <c r="O205" s="203">
        <v>1832</v>
      </c>
      <c r="P205" s="195">
        <v>781</v>
      </c>
      <c r="Q205" s="196">
        <v>1000</v>
      </c>
      <c r="R205" s="197">
        <v>1011</v>
      </c>
      <c r="S205" s="198">
        <v>1298</v>
      </c>
      <c r="T205" s="195">
        <v>446</v>
      </c>
      <c r="U205" s="199">
        <v>553</v>
      </c>
      <c r="V205" s="197">
        <v>944</v>
      </c>
      <c r="W205" s="204">
        <v>1760</v>
      </c>
      <c r="X205" s="195">
        <v>915</v>
      </c>
      <c r="Y205" s="199">
        <v>715</v>
      </c>
      <c r="Z205" s="197">
        <v>2900</v>
      </c>
      <c r="AA205" s="195">
        <v>2362</v>
      </c>
      <c r="AB205" s="168">
        <f t="shared" si="2393"/>
        <v>15429</v>
      </c>
      <c r="AC205" s="169">
        <f t="shared" si="2310"/>
        <v>15500</v>
      </c>
      <c r="AE205" s="252" t="str">
        <f>$AE$19</f>
        <v>19:00 - 19:59</v>
      </c>
      <c r="AF205" s="253">
        <f t="shared" si="2502"/>
        <v>2409</v>
      </c>
      <c r="AG205" s="272">
        <f t="shared" si="2502"/>
        <v>3798</v>
      </c>
      <c r="AH205" s="273">
        <f t="shared" si="2502"/>
        <v>1147</v>
      </c>
      <c r="AI205" s="274">
        <f t="shared" si="2502"/>
        <v>1685</v>
      </c>
      <c r="AJ205" s="275">
        <f t="shared" si="2502"/>
        <v>530</v>
      </c>
      <c r="AK205" s="276">
        <f t="shared" si="2502"/>
        <v>488</v>
      </c>
      <c r="AL205" s="273">
        <f t="shared" si="2502"/>
        <v>1997</v>
      </c>
      <c r="AM205" s="274">
        <f t="shared" si="2502"/>
        <v>3524</v>
      </c>
      <c r="AN205" s="275">
        <f t="shared" si="2502"/>
        <v>398</v>
      </c>
      <c r="AO205" s="276">
        <f t="shared" si="2502"/>
        <v>216</v>
      </c>
      <c r="AP205" s="273">
        <f t="shared" si="2503"/>
        <v>1104</v>
      </c>
      <c r="AQ205" s="275">
        <f t="shared" si="2503"/>
        <v>780</v>
      </c>
      <c r="AR205" s="277">
        <f t="shared" si="2503"/>
        <v>1989</v>
      </c>
      <c r="AS205" s="278">
        <f t="shared" si="2503"/>
        <v>2051</v>
      </c>
      <c r="AT205" s="275">
        <f t="shared" si="2503"/>
        <v>1009</v>
      </c>
      <c r="AU205" s="276">
        <f t="shared" si="2503"/>
        <v>1592</v>
      </c>
      <c r="AV205" s="273">
        <f t="shared" si="2503"/>
        <v>1152</v>
      </c>
      <c r="AW205" s="274">
        <f t="shared" si="2503"/>
        <v>1845</v>
      </c>
      <c r="AX205" s="275">
        <f t="shared" si="2503"/>
        <v>886</v>
      </c>
      <c r="AY205" s="276">
        <f t="shared" si="2503"/>
        <v>433</v>
      </c>
      <c r="AZ205" s="273">
        <f t="shared" si="2503"/>
        <v>1972</v>
      </c>
      <c r="BA205" s="274">
        <f t="shared" si="2503"/>
        <v>1657</v>
      </c>
      <c r="BB205" s="275">
        <f t="shared" si="2503"/>
        <v>2000</v>
      </c>
      <c r="BC205" s="276">
        <f t="shared" si="2503"/>
        <v>925</v>
      </c>
      <c r="BD205" s="273">
        <f t="shared" si="2503"/>
        <v>2909</v>
      </c>
      <c r="BE205" s="275">
        <f t="shared" si="2503"/>
        <v>4747</v>
      </c>
      <c r="BF205" s="271">
        <f>SUM(AF205,AH205,AJ205,AL205,AN205,AP205,AR205,AT205,AV205,AX205,AZ205,BB205,BD205)</f>
        <v>19502</v>
      </c>
      <c r="BG205" s="16">
        <f>SUM(AG205,AI205,AK205,AM205,AO205,AQ205,AS205,AU205,AW205,AY205,BA205,BC205,BE205)</f>
        <v>23741</v>
      </c>
      <c r="BH205" s="285"/>
      <c r="BI205" s="142" t="s">
        <v>33</v>
      </c>
      <c r="BJ205" s="125">
        <f>B205/B219</f>
        <v>4.7744188183405312E-2</v>
      </c>
      <c r="BK205" s="126">
        <f t="shared" ref="BK205" si="2558">C205/C219</f>
        <v>3.9052322234677493E-2</v>
      </c>
      <c r="BL205" s="127">
        <f t="shared" ref="BL205" si="2559">D205/D219</f>
        <v>4.8272103900821942E-2</v>
      </c>
      <c r="BM205" s="128">
        <f t="shared" ref="BM205" si="2560">E205/E219</f>
        <v>4.2751123654228076E-2</v>
      </c>
      <c r="BN205" s="125">
        <f t="shared" ref="BN205" si="2561">F205/F219</f>
        <v>5.1596806387225552E-2</v>
      </c>
      <c r="BO205" s="126">
        <f t="shared" ref="BO205" si="2562">G205/G219</f>
        <v>4.8826291079812206E-2</v>
      </c>
      <c r="BP205" s="127">
        <f t="shared" ref="BP205" si="2563">H205/H219</f>
        <v>7.0072739868375478E-2</v>
      </c>
      <c r="BQ205" s="128">
        <f t="shared" ref="BQ205" si="2564">I205/I219</f>
        <v>5.0178383511716843E-2</v>
      </c>
      <c r="BR205" s="125">
        <f t="shared" ref="BR205" si="2565">J205/J219</f>
        <v>5.659098610640461E-2</v>
      </c>
      <c r="BS205" s="126">
        <f t="shared" ref="BS205" si="2566">K205/K219</f>
        <v>4.7007969741996489E-2</v>
      </c>
      <c r="BT205" s="127">
        <f t="shared" ref="BT205" si="2567">L205/L219</f>
        <v>4.380369141787871E-2</v>
      </c>
      <c r="BU205" s="125">
        <f t="shared" ref="BU205" si="2568">M205/M219</f>
        <v>5.6886792452830189E-2</v>
      </c>
      <c r="BV205" s="129">
        <f t="shared" ref="BV205" si="2569">N205/N219</f>
        <v>5.3184529536270925E-2</v>
      </c>
      <c r="BW205" s="130">
        <f t="shared" ref="BW205" si="2570">O205/O219</f>
        <v>5.3232602063053899E-2</v>
      </c>
      <c r="BX205" s="125">
        <f t="shared" ref="BX205" si="2571">P205/P219</f>
        <v>4.9945641747138197E-2</v>
      </c>
      <c r="BY205" s="126">
        <f t="shared" ref="BY205" si="2572">Q205/Q219</f>
        <v>5.1733057423693739E-2</v>
      </c>
      <c r="BZ205" s="127">
        <f t="shared" ref="BZ205" si="2573">R205/R219</f>
        <v>4.9678148493931505E-2</v>
      </c>
      <c r="CA205" s="128">
        <f t="shared" ref="CA205" si="2574">S205/S219</f>
        <v>5.7647894830342869E-2</v>
      </c>
      <c r="CB205" s="125">
        <f t="shared" ref="CB205" si="2575">T205/T219</f>
        <v>5.0327239900699615E-2</v>
      </c>
      <c r="CC205" s="126">
        <f t="shared" ref="CC205" si="2576">U205/U219</f>
        <v>4.9516475644699139E-2</v>
      </c>
      <c r="CD205" s="127">
        <f t="shared" ref="CD205" si="2577">V205/V219</f>
        <v>3.8466240169512243E-2</v>
      </c>
      <c r="CE205" s="128">
        <f t="shared" ref="CE205" si="2578">W205/W219</f>
        <v>6.1480420581968072E-2</v>
      </c>
      <c r="CF205" s="125">
        <f t="shared" ref="CF205" si="2579">X205/X219</f>
        <v>3.9535084687175939E-2</v>
      </c>
      <c r="CG205" s="126">
        <f t="shared" ref="CG205" si="2580">Y205/Y219</f>
        <v>4.6607131217000199E-2</v>
      </c>
      <c r="CH205" s="127">
        <f t="shared" ref="CH205" si="2581">Z205/Z219</f>
        <v>5.3711660986812862E-2</v>
      </c>
      <c r="CI205" s="125">
        <f t="shared" ref="CI205" si="2582">AA205/AA219</f>
        <v>5.0766221763707098E-2</v>
      </c>
      <c r="CJ205" s="131">
        <f t="shared" ref="CJ205" si="2583">AB205/AB219</f>
        <v>5.0504587606424942E-2</v>
      </c>
      <c r="CK205" s="132">
        <f t="shared" ref="CK205" si="2584">AC205/AC219</f>
        <v>5.0805679747217163E-2</v>
      </c>
    </row>
    <row r="206" spans="1:89" ht="15" thickTop="1" thickBot="1">
      <c r="A206" s="133" t="s">
        <v>35</v>
      </c>
      <c r="B206" s="205">
        <v>2224</v>
      </c>
      <c r="C206" s="189">
        <v>1607</v>
      </c>
      <c r="D206" s="190">
        <v>1076</v>
      </c>
      <c r="E206" s="191">
        <v>924</v>
      </c>
      <c r="F206" s="188">
        <v>542</v>
      </c>
      <c r="G206" s="192">
        <v>418</v>
      </c>
      <c r="H206" s="190">
        <v>2006</v>
      </c>
      <c r="I206" s="191">
        <v>2349</v>
      </c>
      <c r="J206" s="188">
        <v>365</v>
      </c>
      <c r="K206" s="189">
        <v>297</v>
      </c>
      <c r="L206" s="190">
        <v>661</v>
      </c>
      <c r="M206" s="188">
        <v>1122</v>
      </c>
      <c r="N206" s="193">
        <v>1467</v>
      </c>
      <c r="O206" s="206">
        <v>1759</v>
      </c>
      <c r="P206" s="188">
        <v>837</v>
      </c>
      <c r="Q206" s="189">
        <v>931</v>
      </c>
      <c r="R206" s="190">
        <v>1116</v>
      </c>
      <c r="S206" s="191">
        <v>1253</v>
      </c>
      <c r="T206" s="188">
        <v>526</v>
      </c>
      <c r="U206" s="192">
        <v>462</v>
      </c>
      <c r="V206" s="190">
        <v>1367</v>
      </c>
      <c r="W206" s="207">
        <v>1660</v>
      </c>
      <c r="X206" s="188">
        <v>1153</v>
      </c>
      <c r="Y206" s="192">
        <v>655</v>
      </c>
      <c r="Z206" s="190">
        <v>2949</v>
      </c>
      <c r="AA206" s="188">
        <v>2960</v>
      </c>
      <c r="AB206" s="168">
        <f t="shared" si="2393"/>
        <v>16289</v>
      </c>
      <c r="AC206" s="169">
        <f t="shared" si="2310"/>
        <v>16397</v>
      </c>
      <c r="AE206" s="288" t="s">
        <v>26</v>
      </c>
      <c r="AF206" s="12">
        <f t="shared" ref="AF206:BG206" si="2585">SUM(AF203:AF205)</f>
        <v>7474</v>
      </c>
      <c r="AG206" s="1">
        <f t="shared" si="2585"/>
        <v>11094</v>
      </c>
      <c r="AH206" s="12">
        <f t="shared" si="2585"/>
        <v>4239</v>
      </c>
      <c r="AI206" s="1">
        <f t="shared" si="2585"/>
        <v>5128</v>
      </c>
      <c r="AJ206" s="12">
        <f t="shared" si="2585"/>
        <v>2313</v>
      </c>
      <c r="AK206" s="1">
        <f t="shared" si="2585"/>
        <v>1475</v>
      </c>
      <c r="AL206" s="12">
        <f t="shared" si="2585"/>
        <v>6112</v>
      </c>
      <c r="AM206" s="1">
        <f t="shared" si="2585"/>
        <v>11088</v>
      </c>
      <c r="AN206" s="12">
        <f t="shared" si="2585"/>
        <v>1655</v>
      </c>
      <c r="AO206" s="1">
        <f t="shared" si="2585"/>
        <v>833</v>
      </c>
      <c r="AP206" s="12">
        <f t="shared" si="2585"/>
        <v>4179</v>
      </c>
      <c r="AQ206" s="1">
        <f t="shared" si="2585"/>
        <v>2710</v>
      </c>
      <c r="AR206" s="12">
        <f t="shared" si="2585"/>
        <v>6443</v>
      </c>
      <c r="AS206" s="1">
        <f t="shared" si="2585"/>
        <v>6243</v>
      </c>
      <c r="AT206" s="12">
        <f t="shared" si="2585"/>
        <v>3438</v>
      </c>
      <c r="AU206" s="1">
        <f t="shared" si="2585"/>
        <v>4100</v>
      </c>
      <c r="AV206" s="12">
        <f t="shared" si="2585"/>
        <v>3847</v>
      </c>
      <c r="AW206" s="1">
        <f t="shared" si="2585"/>
        <v>5504</v>
      </c>
      <c r="AX206" s="12">
        <f t="shared" si="2585"/>
        <v>2631</v>
      </c>
      <c r="AY206" s="1">
        <f t="shared" si="2585"/>
        <v>1201</v>
      </c>
      <c r="AZ206" s="12">
        <f t="shared" si="2585"/>
        <v>7250</v>
      </c>
      <c r="BA206" s="1">
        <f t="shared" si="2585"/>
        <v>4222</v>
      </c>
      <c r="BB206" s="12">
        <f t="shared" si="2585"/>
        <v>6982</v>
      </c>
      <c r="BC206" s="1">
        <f t="shared" si="2585"/>
        <v>2378</v>
      </c>
      <c r="BD206" s="12">
        <f t="shared" si="2585"/>
        <v>10623</v>
      </c>
      <c r="BE206" s="1">
        <f t="shared" si="2585"/>
        <v>12977</v>
      </c>
      <c r="BF206" s="51">
        <f t="shared" si="2585"/>
        <v>67186</v>
      </c>
      <c r="BG206" s="47">
        <f t="shared" si="2585"/>
        <v>68953</v>
      </c>
      <c r="BH206" s="284"/>
      <c r="BI206" s="133" t="s">
        <v>35</v>
      </c>
      <c r="BJ206" s="125">
        <f>B206/B219</f>
        <v>4.0871083340990537E-2</v>
      </c>
      <c r="BK206" s="126">
        <f t="shared" ref="BK206" si="2586">C206/C219</f>
        <v>4.8686642227406304E-2</v>
      </c>
      <c r="BL206" s="127">
        <f t="shared" ref="BL206" si="2587">D206/D219</f>
        <v>4.8862449480041779E-2</v>
      </c>
      <c r="BM206" s="128">
        <f t="shared" ref="BM206" si="2588">E206/E219</f>
        <v>4.8291000313577921E-2</v>
      </c>
      <c r="BN206" s="125">
        <f t="shared" ref="BN206" si="2589">F206/F219</f>
        <v>5.4091816367265469E-2</v>
      </c>
      <c r="BO206" s="126">
        <f t="shared" ref="BO206" si="2590">G206/G219</f>
        <v>5.6069751844399732E-2</v>
      </c>
      <c r="BP206" s="127">
        <f t="shared" ref="BP206" si="2591">H206/H219</f>
        <v>6.9483893314859713E-2</v>
      </c>
      <c r="BQ206" s="128">
        <f t="shared" ref="BQ206" si="2592">I206/I219</f>
        <v>6.0291060291060294E-2</v>
      </c>
      <c r="BR206" s="125">
        <f t="shared" ref="BR206" si="2593">J206/J219</f>
        <v>6.1843442900711622E-2</v>
      </c>
      <c r="BS206" s="126">
        <f t="shared" ref="BS206" si="2594">K206/K219</f>
        <v>4.0118870728083213E-2</v>
      </c>
      <c r="BT206" s="127">
        <f t="shared" ref="BT206" si="2595">L206/L219</f>
        <v>5.62218252955686E-2</v>
      </c>
      <c r="BU206" s="125">
        <f t="shared" ref="BU206" si="2596">M206/M219</f>
        <v>5.2924528301886792E-2</v>
      </c>
      <c r="BV206" s="129">
        <f t="shared" ref="BV206" si="2597">N206/N219</f>
        <v>5.6455647488935924E-2</v>
      </c>
      <c r="BW206" s="130">
        <f t="shared" ref="BW206" si="2598">O206/O219</f>
        <v>5.1111433967746624E-2</v>
      </c>
      <c r="BX206" s="125">
        <f t="shared" ref="BX206" si="2599">P206/P219</f>
        <v>5.3526891347445163E-2</v>
      </c>
      <c r="BY206" s="126">
        <f t="shared" ref="BY206" si="2600">Q206/Q219</f>
        <v>4.8163476461458875E-2</v>
      </c>
      <c r="BZ206" s="127">
        <f t="shared" ref="BZ206" si="2601">R206/R219</f>
        <v>5.4837600117930325E-2</v>
      </c>
      <c r="CA206" s="128">
        <f t="shared" ref="CA206" si="2602">S206/S219</f>
        <v>5.5649316041925745E-2</v>
      </c>
      <c r="CB206" s="125">
        <f t="shared" ref="CB206" si="2603">T206/T219</f>
        <v>5.9354547506206272E-2</v>
      </c>
      <c r="CC206" s="126">
        <f t="shared" ref="CC206" si="2604">U206/U219</f>
        <v>4.1368194842406877E-2</v>
      </c>
      <c r="CD206" s="127">
        <f t="shared" ref="CD206" si="2605">V206/V219</f>
        <v>5.5702701601401734E-2</v>
      </c>
      <c r="CE206" s="128">
        <f t="shared" ref="CE206" si="2606">W206/W219</f>
        <v>5.7987214867083525E-2</v>
      </c>
      <c r="CF206" s="125">
        <f t="shared" ref="CF206" si="2607">X206/X219</f>
        <v>4.9818527480124442E-2</v>
      </c>
      <c r="CG206" s="126">
        <f t="shared" ref="CG206" si="2608">Y206/Y219</f>
        <v>4.2696043282706472E-2</v>
      </c>
      <c r="CH206" s="127">
        <f t="shared" ref="CH206" si="2609">Z206/Z219</f>
        <v>5.4619202844865905E-2</v>
      </c>
      <c r="CI206" s="125">
        <f t="shared" ref="CI206" si="2610">AA206/AA219</f>
        <v>6.3618973929116432E-2</v>
      </c>
      <c r="CJ206" s="131">
        <f t="shared" ref="CJ206" si="2611">AB206/AB219</f>
        <v>5.3319672533609169E-2</v>
      </c>
      <c r="CK206" s="132">
        <f t="shared" ref="CK206" si="2612">AC206/AC219</f>
        <v>5.3745853600975467E-2</v>
      </c>
    </row>
    <row r="207" spans="1:89" ht="14.1" thickTop="1">
      <c r="A207" s="142" t="s">
        <v>36</v>
      </c>
      <c r="B207" s="202">
        <v>1914</v>
      </c>
      <c r="C207" s="196">
        <v>2055</v>
      </c>
      <c r="D207" s="197">
        <v>925</v>
      </c>
      <c r="E207" s="198">
        <v>1064</v>
      </c>
      <c r="F207" s="195">
        <v>518</v>
      </c>
      <c r="G207" s="199">
        <v>389</v>
      </c>
      <c r="H207" s="197">
        <v>1895</v>
      </c>
      <c r="I207" s="198">
        <v>2545</v>
      </c>
      <c r="J207" s="195">
        <v>387</v>
      </c>
      <c r="K207" s="196">
        <v>303</v>
      </c>
      <c r="L207" s="197">
        <v>900</v>
      </c>
      <c r="M207" s="195">
        <v>927</v>
      </c>
      <c r="N207" s="200">
        <v>1715</v>
      </c>
      <c r="O207" s="203">
        <v>1747</v>
      </c>
      <c r="P207" s="195">
        <v>859</v>
      </c>
      <c r="Q207" s="196">
        <v>967</v>
      </c>
      <c r="R207" s="197">
        <v>1187</v>
      </c>
      <c r="S207" s="198">
        <v>1453</v>
      </c>
      <c r="T207" s="195">
        <v>635</v>
      </c>
      <c r="U207" s="199">
        <v>396</v>
      </c>
      <c r="V207" s="197">
        <v>1815</v>
      </c>
      <c r="W207" s="204">
        <v>1210</v>
      </c>
      <c r="X207" s="195">
        <v>1367</v>
      </c>
      <c r="Y207" s="199">
        <v>554</v>
      </c>
      <c r="Z207" s="197">
        <v>2820</v>
      </c>
      <c r="AA207" s="195">
        <v>3174</v>
      </c>
      <c r="AB207" s="168">
        <f t="shared" si="2393"/>
        <v>16937</v>
      </c>
      <c r="AC207" s="169">
        <f t="shared" si="2310"/>
        <v>16784</v>
      </c>
      <c r="BI207" s="142" t="s">
        <v>36</v>
      </c>
      <c r="BJ207" s="125">
        <f>B207/B219</f>
        <v>3.5174124781769733E-2</v>
      </c>
      <c r="BK207" s="126">
        <f t="shared" ref="BK207" si="2613">C207/C219</f>
        <v>6.2259520707728666E-2</v>
      </c>
      <c r="BL207" s="127">
        <f t="shared" ref="BL207" si="2614">D207/D219</f>
        <v>4.2005358521411379E-2</v>
      </c>
      <c r="BM207" s="128">
        <f t="shared" ref="BM207" si="2615">E207/E219</f>
        <v>5.5607818542907909E-2</v>
      </c>
      <c r="BN207" s="125">
        <f t="shared" ref="BN207" si="2616">F207/F219</f>
        <v>5.1696606786427145E-2</v>
      </c>
      <c r="BO207" s="126">
        <f t="shared" ref="BO207" si="2617">G207/G219</f>
        <v>5.2179745137491615E-2</v>
      </c>
      <c r="BP207" s="127">
        <f t="shared" ref="BP207" si="2618">H207/H219</f>
        <v>6.56390717007274E-2</v>
      </c>
      <c r="BQ207" s="128">
        <f t="shared" ref="BQ207" si="2619">I207/I219</f>
        <v>6.5321731988398649E-2</v>
      </c>
      <c r="BR207" s="125">
        <f t="shared" ref="BR207" si="2620">J207/J219</f>
        <v>6.557099288376822E-2</v>
      </c>
      <c r="BS207" s="126">
        <f t="shared" ref="BS207" si="2621">K207/K219</f>
        <v>4.0929352965014182E-2</v>
      </c>
      <c r="BT207" s="127">
        <f t="shared" ref="BT207" si="2622">L207/L219</f>
        <v>7.6550140341923964E-2</v>
      </c>
      <c r="BU207" s="125">
        <f t="shared" ref="BU207" si="2623">M207/M219</f>
        <v>4.3726415094339624E-2</v>
      </c>
      <c r="BV207" s="129">
        <f t="shared" ref="BV207" si="2624">N207/N219</f>
        <v>6.5999615162593811E-2</v>
      </c>
      <c r="BW207" s="130">
        <f t="shared" ref="BW207" si="2625">O207/O219</f>
        <v>5.0762748801394739E-2</v>
      </c>
      <c r="BX207" s="125">
        <f t="shared" ref="BX207" si="2626">P207/P219</f>
        <v>5.4933810833280042E-2</v>
      </c>
      <c r="BY207" s="126">
        <f t="shared" ref="BY207" si="2627">Q207/Q219</f>
        <v>5.0025866528711847E-2</v>
      </c>
      <c r="BZ207" s="127">
        <f t="shared" ref="BZ207" si="2628">R207/R219</f>
        <v>5.8326372168443809E-2</v>
      </c>
      <c r="CA207" s="128">
        <f t="shared" ref="CA207" si="2629">S207/S219</f>
        <v>6.4531888434890744E-2</v>
      </c>
      <c r="CB207" s="125">
        <f t="shared" ref="CB207" si="2630">T207/T219</f>
        <v>7.1654254118709099E-2</v>
      </c>
      <c r="CC207" s="126">
        <f t="shared" ref="CC207" si="2631">U207/U219</f>
        <v>3.5458452722063036E-2</v>
      </c>
      <c r="CD207" s="127">
        <f t="shared" ref="CD207" si="2632">V207/V219</f>
        <v>7.395786642761093E-2</v>
      </c>
      <c r="CE207" s="128">
        <f t="shared" ref="CE207" si="2633">W207/W219</f>
        <v>4.2267789150103048E-2</v>
      </c>
      <c r="CF207" s="125">
        <f t="shared" ref="CF207" si="2634">X207/X219</f>
        <v>5.9064984445212583E-2</v>
      </c>
      <c r="CG207" s="126">
        <f t="shared" ref="CG207" si="2635">Y207/Y219</f>
        <v>3.6112378593312039E-2</v>
      </c>
      <c r="CH207" s="127">
        <f t="shared" ref="CH207" si="2636">Z207/Z219</f>
        <v>5.2229959994073198E-2</v>
      </c>
      <c r="CI207" s="125">
        <f t="shared" ref="CI207" si="2637">AA207/AA219</f>
        <v>6.8218453801018764E-2</v>
      </c>
      <c r="CJ207" s="131">
        <f t="shared" ref="CJ207" si="2638">AB207/AB219</f>
        <v>5.544080629269682E-2</v>
      </c>
      <c r="CK207" s="132">
        <f t="shared" ref="CK207" si="2639">AC207/AC219</f>
        <v>5.5014356701760823E-2</v>
      </c>
    </row>
    <row r="208" spans="1:89">
      <c r="A208" s="133" t="s">
        <v>37</v>
      </c>
      <c r="B208" s="205">
        <v>2107</v>
      </c>
      <c r="C208" s="189">
        <v>2504</v>
      </c>
      <c r="D208" s="190">
        <v>1217</v>
      </c>
      <c r="E208" s="191">
        <v>1120</v>
      </c>
      <c r="F208" s="188">
        <v>768</v>
      </c>
      <c r="G208" s="192">
        <v>345</v>
      </c>
      <c r="H208" s="190">
        <v>1546</v>
      </c>
      <c r="I208" s="191">
        <v>2520</v>
      </c>
      <c r="J208" s="188">
        <v>441</v>
      </c>
      <c r="K208" s="189">
        <v>216</v>
      </c>
      <c r="L208" s="190">
        <v>1096</v>
      </c>
      <c r="M208" s="188">
        <v>630</v>
      </c>
      <c r="N208" s="193">
        <v>1900</v>
      </c>
      <c r="O208" s="206">
        <v>1345</v>
      </c>
      <c r="P208" s="188">
        <v>975</v>
      </c>
      <c r="Q208" s="189">
        <v>878</v>
      </c>
      <c r="R208" s="190">
        <v>1408</v>
      </c>
      <c r="S208" s="191">
        <v>1116</v>
      </c>
      <c r="T208" s="188">
        <v>928</v>
      </c>
      <c r="U208" s="192">
        <v>245</v>
      </c>
      <c r="V208" s="190">
        <v>2398</v>
      </c>
      <c r="W208" s="207">
        <v>1089</v>
      </c>
      <c r="X208" s="188">
        <v>1934</v>
      </c>
      <c r="Y208" s="192">
        <v>470</v>
      </c>
      <c r="Z208" s="190">
        <v>3631</v>
      </c>
      <c r="AA208" s="188">
        <v>2745</v>
      </c>
      <c r="AB208" s="168">
        <f t="shared" si="2393"/>
        <v>20349</v>
      </c>
      <c r="AC208" s="169">
        <f t="shared" si="2310"/>
        <v>15223</v>
      </c>
      <c r="BI208" s="133" t="s">
        <v>37</v>
      </c>
      <c r="BJ208" s="125">
        <f>B208/B219</f>
        <v>3.8720940917026554E-2</v>
      </c>
      <c r="BK208" s="126">
        <f t="shared" ref="BK208" si="2640">C208/C219</f>
        <v>7.5862695791801743E-2</v>
      </c>
      <c r="BL208" s="127">
        <f t="shared" ref="BL208" si="2641">D208/D219</f>
        <v>5.5265428454656922E-2</v>
      </c>
      <c r="BM208" s="128">
        <f t="shared" ref="BM208" si="2642">E208/E219</f>
        <v>5.8534545834639906E-2</v>
      </c>
      <c r="BN208" s="125">
        <f t="shared" ref="BN208" si="2643">F208/F219</f>
        <v>7.6646706586826346E-2</v>
      </c>
      <c r="BO208" s="126">
        <f t="shared" ref="BO208" si="2644">G208/G219</f>
        <v>4.6277665995975853E-2</v>
      </c>
      <c r="BP208" s="127">
        <f t="shared" ref="BP208" si="2645">H208/H219</f>
        <v>5.355039833737444E-2</v>
      </c>
      <c r="BQ208" s="128">
        <f t="shared" ref="BQ208" si="2646">I208/I219</f>
        <v>6.4680064680064681E-2</v>
      </c>
      <c r="BR208" s="125">
        <f t="shared" ref="BR208" si="2647">J208/J219</f>
        <v>7.4720433751270757E-2</v>
      </c>
      <c r="BS208" s="126">
        <f t="shared" ref="BS208" si="2648">K208/K219</f>
        <v>2.9177360529515063E-2</v>
      </c>
      <c r="BT208" s="127">
        <f t="shared" ref="BT208" si="2649">L208/L219</f>
        <v>9.3221059794165173E-2</v>
      </c>
      <c r="BU208" s="125">
        <f t="shared" ref="BU208" si="2650">M208/M219</f>
        <v>2.9716981132075472E-2</v>
      </c>
      <c r="BV208" s="129">
        <f t="shared" ref="BV208" si="2651">N208/N219</f>
        <v>7.3119107177217632E-2</v>
      </c>
      <c r="BW208" s="130">
        <f t="shared" ref="BW208" si="2652">O208/O219</f>
        <v>3.9081795728606712E-2</v>
      </c>
      <c r="BX208" s="125">
        <f t="shared" ref="BX208" si="2653">P208/P219</f>
        <v>6.235211357677304E-2</v>
      </c>
      <c r="BY208" s="126">
        <f t="shared" ref="BY208" si="2654">Q208/Q219</f>
        <v>4.5421624418003105E-2</v>
      </c>
      <c r="BZ208" s="127">
        <f t="shared" ref="BZ208" si="2655">R208/R219</f>
        <v>6.9185789396098471E-2</v>
      </c>
      <c r="CA208" s="128">
        <f t="shared" ref="CA208" si="2656">S208/S219</f>
        <v>4.9564753952744713E-2</v>
      </c>
      <c r="CB208" s="125">
        <f t="shared" ref="CB208" si="2657">T208/T219</f>
        <v>0.10471676822387722</v>
      </c>
      <c r="CC208" s="126">
        <f t="shared" ref="CC208" si="2658">U208/U219</f>
        <v>2.1937679083094557E-2</v>
      </c>
      <c r="CD208" s="127">
        <f t="shared" ref="CD208" si="2659">V208/V219</f>
        <v>9.7714029583146567E-2</v>
      </c>
      <c r="CE208" s="128">
        <f t="shared" ref="CE208" si="2660">W208/W219</f>
        <v>3.8041010235092744E-2</v>
      </c>
      <c r="CF208" s="125">
        <f t="shared" ref="CF208" si="2661">X208/X219</f>
        <v>8.3563774628413412E-2</v>
      </c>
      <c r="CG208" s="126">
        <f t="shared" ref="CG208" si="2662">Y208/Y219</f>
        <v>3.0636855485300828E-2</v>
      </c>
      <c r="CH208" s="127">
        <f t="shared" ref="CH208" si="2663">Z208/Z219</f>
        <v>6.7250703807971546E-2</v>
      </c>
      <c r="CI208" s="125">
        <f t="shared" ref="CI208" si="2664">AA208/AA219</f>
        <v>5.8998001160616417E-2</v>
      </c>
      <c r="CJ208" s="131">
        <f t="shared" ref="CJ208" si="2665">AB208/AB219</f>
        <v>6.6609492073571919E-2</v>
      </c>
      <c r="CK208" s="132">
        <f t="shared" ref="CK208" si="2666">AC208/AC219</f>
        <v>4.9897733083347537E-2</v>
      </c>
    </row>
    <row r="209" spans="1:89">
      <c r="A209" s="142" t="s">
        <v>30</v>
      </c>
      <c r="B209" s="202">
        <v>2543</v>
      </c>
      <c r="C209" s="196">
        <v>3155</v>
      </c>
      <c r="D209" s="197">
        <v>1531</v>
      </c>
      <c r="E209" s="198">
        <v>1618</v>
      </c>
      <c r="F209" s="195">
        <v>1016</v>
      </c>
      <c r="G209" s="199">
        <v>469</v>
      </c>
      <c r="H209" s="197">
        <v>1970</v>
      </c>
      <c r="I209" s="198">
        <v>3653</v>
      </c>
      <c r="J209" s="195">
        <v>682</v>
      </c>
      <c r="K209" s="196">
        <v>308</v>
      </c>
      <c r="L209" s="197">
        <v>1424</v>
      </c>
      <c r="M209" s="195">
        <v>998</v>
      </c>
      <c r="N209" s="200">
        <v>1994</v>
      </c>
      <c r="O209" s="203">
        <v>1952</v>
      </c>
      <c r="P209" s="195">
        <v>1184</v>
      </c>
      <c r="Q209" s="196">
        <v>1068</v>
      </c>
      <c r="R209" s="197">
        <v>1255</v>
      </c>
      <c r="S209" s="198">
        <v>1681</v>
      </c>
      <c r="T209" s="195">
        <v>759</v>
      </c>
      <c r="U209" s="199">
        <v>322</v>
      </c>
      <c r="V209" s="197">
        <v>2078</v>
      </c>
      <c r="W209" s="204">
        <v>1243</v>
      </c>
      <c r="X209" s="195">
        <v>2280</v>
      </c>
      <c r="Y209" s="199">
        <v>570</v>
      </c>
      <c r="Z209" s="197">
        <v>3982</v>
      </c>
      <c r="AA209" s="195">
        <v>3291</v>
      </c>
      <c r="AB209" s="168">
        <f t="shared" si="2393"/>
        <v>22698</v>
      </c>
      <c r="AC209" s="169">
        <f t="shared" si="2310"/>
        <v>20328</v>
      </c>
      <c r="BI209" s="142" t="s">
        <v>30</v>
      </c>
      <c r="BJ209" s="125">
        <f>B209/B219</f>
        <v>4.6733437471285492E-2</v>
      </c>
      <c r="BK209" s="126">
        <f t="shared" ref="BK209" si="2667">C209/C219</f>
        <v>9.5585784833520163E-2</v>
      </c>
      <c r="BL209" s="127">
        <f t="shared" ref="BL209" si="2668">D209/D219</f>
        <v>6.952454475273602E-2</v>
      </c>
      <c r="BM209" s="128">
        <f t="shared" ref="BM209" si="2669">E209/E219</f>
        <v>8.4561513536113728E-2</v>
      </c>
      <c r="BN209" s="125">
        <f t="shared" ref="BN209" si="2670">F209/F219</f>
        <v>0.10139720558882236</v>
      </c>
      <c r="BO209" s="126">
        <f t="shared" ref="BO209" si="2671">G209/G219</f>
        <v>6.2910798122065723E-2</v>
      </c>
      <c r="BP209" s="127">
        <f t="shared" ref="BP209" si="2672">H209/H219</f>
        <v>6.8236924142708696E-2</v>
      </c>
      <c r="BQ209" s="128">
        <f t="shared" ref="BQ209" si="2673">I209/I219</f>
        <v>9.3760427093760423E-2</v>
      </c>
      <c r="BR209" s="125">
        <f t="shared" ref="BR209" si="2674">J209/J219</f>
        <v>0.11555404947475433</v>
      </c>
      <c r="BS209" s="126">
        <f t="shared" ref="BS209" si="2675">K209/K219</f>
        <v>4.1604754829123326E-2</v>
      </c>
      <c r="BT209" s="127">
        <f t="shared" ref="BT209" si="2676">L209/L219</f>
        <v>0.1211193331632219</v>
      </c>
      <c r="BU209" s="125">
        <f t="shared" ref="BU209" si="2677">M209/M219</f>
        <v>4.7075471698113207E-2</v>
      </c>
      <c r="BV209" s="129">
        <f t="shared" ref="BV209" si="2678">N209/N219</f>
        <v>7.6736578795458921E-2</v>
      </c>
      <c r="BW209" s="130">
        <f t="shared" ref="BW209" si="2679">O209/O219</f>
        <v>5.6719453726572715E-2</v>
      </c>
      <c r="BX209" s="125">
        <f t="shared" ref="BX209" si="2680">P209/P219</f>
        <v>7.5717848692204381E-2</v>
      </c>
      <c r="BY209" s="126">
        <f t="shared" ref="BY209" si="2681">Q209/Q219</f>
        <v>5.5250905328504914E-2</v>
      </c>
      <c r="BZ209" s="127">
        <f t="shared" ref="BZ209" si="2682">R209/R219</f>
        <v>6.1667731315414476E-2</v>
      </c>
      <c r="CA209" s="128">
        <f t="shared" ref="CA209" si="2683">S209/S219</f>
        <v>7.4658020962870844E-2</v>
      </c>
      <c r="CB209" s="125">
        <f t="shared" ref="CB209" si="2684">T209/T219</f>
        <v>8.5646580907244418E-2</v>
      </c>
      <c r="CC209" s="126">
        <f t="shared" ref="CC209" si="2685">U209/U219</f>
        <v>2.8832378223495703E-2</v>
      </c>
      <c r="CD209" s="127">
        <f t="shared" ref="CD209" si="2686">V209/V219</f>
        <v>8.4674626135854289E-2</v>
      </c>
      <c r="CE209" s="128">
        <f t="shared" ref="CE209" si="2687">W209/W219</f>
        <v>4.3420547036014952E-2</v>
      </c>
      <c r="CF209" s="125">
        <f t="shared" ref="CF209" si="2688">X209/X219</f>
        <v>9.8513653646733493E-2</v>
      </c>
      <c r="CG209" s="126">
        <f t="shared" ref="CG209" si="2689">Y209/Y219</f>
        <v>3.7155335375790369E-2</v>
      </c>
      <c r="CH209" s="127">
        <f t="shared" ref="CH209" si="2690">Z209/Z219</f>
        <v>7.3751666913616828E-2</v>
      </c>
      <c r="CI209" s="125">
        <f t="shared" ref="CI209" si="2691">AA209/AA219</f>
        <v>7.0733122702946682E-2</v>
      </c>
      <c r="CJ209" s="131">
        <f t="shared" ref="CJ209" si="2692">AB209/AB219</f>
        <v>7.4298601950264651E-2</v>
      </c>
      <c r="CK209" s="132">
        <f t="shared" ref="CK209" si="2693">AC209/AC219</f>
        <v>6.6630829542027772E-2</v>
      </c>
    </row>
    <row r="210" spans="1:89">
      <c r="A210" s="133" t="s">
        <v>32</v>
      </c>
      <c r="B210" s="205">
        <v>2522</v>
      </c>
      <c r="C210" s="189">
        <v>4141</v>
      </c>
      <c r="D210" s="190">
        <v>1561</v>
      </c>
      <c r="E210" s="191">
        <v>1825</v>
      </c>
      <c r="F210" s="188">
        <v>767</v>
      </c>
      <c r="G210" s="192">
        <v>518</v>
      </c>
      <c r="H210" s="190">
        <v>2145</v>
      </c>
      <c r="I210" s="191">
        <v>3911</v>
      </c>
      <c r="J210" s="188">
        <v>575</v>
      </c>
      <c r="K210" s="189">
        <v>309</v>
      </c>
      <c r="L210" s="190">
        <v>1651</v>
      </c>
      <c r="M210" s="188">
        <v>932</v>
      </c>
      <c r="N210" s="193">
        <v>2460</v>
      </c>
      <c r="O210" s="206">
        <v>2240</v>
      </c>
      <c r="P210" s="188">
        <v>1245</v>
      </c>
      <c r="Q210" s="189">
        <v>1440</v>
      </c>
      <c r="R210" s="190">
        <v>1440</v>
      </c>
      <c r="S210" s="191">
        <v>1978</v>
      </c>
      <c r="T210" s="188">
        <v>986</v>
      </c>
      <c r="U210" s="192">
        <v>446</v>
      </c>
      <c r="V210" s="190">
        <v>3200</v>
      </c>
      <c r="W210" s="207">
        <v>1322</v>
      </c>
      <c r="X210" s="188">
        <v>2702</v>
      </c>
      <c r="Y210" s="192">
        <v>883</v>
      </c>
      <c r="Z210" s="190">
        <v>3732</v>
      </c>
      <c r="AA210" s="188">
        <v>4939</v>
      </c>
      <c r="AB210" s="168">
        <f t="shared" si="2393"/>
        <v>24986</v>
      </c>
      <c r="AC210" s="169">
        <f t="shared" si="2310"/>
        <v>24884</v>
      </c>
      <c r="BI210" s="133" t="s">
        <v>32</v>
      </c>
      <c r="BJ210" s="125">
        <f>B210/B219</f>
        <v>4.6347514472112467E-2</v>
      </c>
      <c r="BK210" s="126">
        <f t="shared" ref="BK210" si="2694">C210/C219</f>
        <v>0.12545823613172963</v>
      </c>
      <c r="BL210" s="127">
        <f t="shared" ref="BL210" si="2695">D210/D219</f>
        <v>7.0886880704781802E-2</v>
      </c>
      <c r="BM210" s="128">
        <f t="shared" ref="BM210" si="2696">E210/E219</f>
        <v>9.5379951918051639E-2</v>
      </c>
      <c r="BN210" s="125">
        <f t="shared" ref="BN210" si="2697">F210/F219</f>
        <v>7.6546906187624747E-2</v>
      </c>
      <c r="BO210" s="126">
        <f t="shared" ref="BO210" si="2698">G210/G219</f>
        <v>6.9483568075117366E-2</v>
      </c>
      <c r="BP210" s="127">
        <f t="shared" ref="BP210" si="2699">H210/H219</f>
        <v>7.4298579840665055E-2</v>
      </c>
      <c r="BQ210" s="128">
        <f t="shared" ref="BQ210" si="2700">I210/I219</f>
        <v>0.10038243371576705</v>
      </c>
      <c r="BR210" s="125">
        <f t="shared" ref="BR210" si="2701">J210/J219</f>
        <v>9.7424601829888172E-2</v>
      </c>
      <c r="BS210" s="126">
        <f t="shared" ref="BS210" si="2702">K210/K219</f>
        <v>4.1739835201945158E-2</v>
      </c>
      <c r="BT210" s="127">
        <f t="shared" ref="BT210" si="2703">L210/L219</f>
        <v>0.14042697967168496</v>
      </c>
      <c r="BU210" s="125">
        <f t="shared" ref="BU210" si="2704">M210/M219</f>
        <v>4.3962264150943398E-2</v>
      </c>
      <c r="BV210" s="129">
        <f t="shared" ref="BV210" si="2705">N210/N219</f>
        <v>9.4670001924187036E-2</v>
      </c>
      <c r="BW210" s="130">
        <f t="shared" ref="BW210" si="2706">O210/O219</f>
        <v>6.5087897719017865E-2</v>
      </c>
      <c r="BX210" s="125">
        <f t="shared" ref="BX210" si="2707">P210/P219</f>
        <v>7.9618852721110189E-2</v>
      </c>
      <c r="BY210" s="126">
        <f t="shared" ref="BY210" si="2708">Q210/Q219</f>
        <v>7.4495602690118984E-2</v>
      </c>
      <c r="BZ210" s="127">
        <f t="shared" ref="BZ210" si="2709">R210/R219</f>
        <v>7.075819370055525E-2</v>
      </c>
      <c r="CA210" s="128">
        <f t="shared" ref="CA210" si="2710">S210/S219</f>
        <v>8.7848640966423877E-2</v>
      </c>
      <c r="CB210" s="125">
        <f t="shared" ref="CB210" si="2711">T210/T219</f>
        <v>0.11126156623786955</v>
      </c>
      <c r="CC210" s="126">
        <f t="shared" ref="CC210" si="2712">U210/U219</f>
        <v>3.9935530085959889E-2</v>
      </c>
      <c r="CD210" s="127">
        <f t="shared" ref="CD210" si="2713">V210/V219</f>
        <v>0.13039403447292286</v>
      </c>
      <c r="CE210" s="128">
        <f t="shared" ref="CE210" si="2714">W210/W219</f>
        <v>4.6180179550773748E-2</v>
      </c>
      <c r="CF210" s="125">
        <f t="shared" ref="CF210" si="2715">X210/X219</f>
        <v>0.11674732111994469</v>
      </c>
      <c r="CG210" s="126">
        <f t="shared" ref="CG210" si="2716">Y210/Y219</f>
        <v>5.755817743302262E-2</v>
      </c>
      <c r="CH210" s="127">
        <f t="shared" ref="CH210" si="2717">Z210/Z219</f>
        <v>6.9121351311305382E-2</v>
      </c>
      <c r="CI210" s="125">
        <f t="shared" ref="CI210" si="2718">AA210/AA219</f>
        <v>0.1061534162959142</v>
      </c>
      <c r="CJ210" s="131">
        <f t="shared" ref="CJ210" si="2719">AB210/AB219</f>
        <v>8.1788037198401289E-2</v>
      </c>
      <c r="CK210" s="132">
        <f t="shared" ref="CK210" si="2720">AC210/AC219</f>
        <v>8.1564421601919471E-2</v>
      </c>
    </row>
    <row r="211" spans="1:89">
      <c r="A211" s="142" t="s">
        <v>34</v>
      </c>
      <c r="B211" s="202">
        <v>2409</v>
      </c>
      <c r="C211" s="196">
        <v>3798</v>
      </c>
      <c r="D211" s="197">
        <v>1147</v>
      </c>
      <c r="E211" s="198">
        <v>1685</v>
      </c>
      <c r="F211" s="195">
        <v>530</v>
      </c>
      <c r="G211" s="199">
        <v>488</v>
      </c>
      <c r="H211" s="197">
        <v>1997</v>
      </c>
      <c r="I211" s="198">
        <v>3524</v>
      </c>
      <c r="J211" s="195">
        <v>398</v>
      </c>
      <c r="K211" s="196">
        <v>216</v>
      </c>
      <c r="L211" s="197">
        <v>1104</v>
      </c>
      <c r="M211" s="195">
        <v>780</v>
      </c>
      <c r="N211" s="200">
        <v>1989</v>
      </c>
      <c r="O211" s="203">
        <v>2051</v>
      </c>
      <c r="P211" s="195">
        <v>1009</v>
      </c>
      <c r="Q211" s="196">
        <v>1592</v>
      </c>
      <c r="R211" s="197">
        <v>1152</v>
      </c>
      <c r="S211" s="198">
        <v>1845</v>
      </c>
      <c r="T211" s="195">
        <v>886</v>
      </c>
      <c r="U211" s="199">
        <v>433</v>
      </c>
      <c r="V211" s="197">
        <v>1972</v>
      </c>
      <c r="W211" s="204">
        <v>1657</v>
      </c>
      <c r="X211" s="195">
        <v>2000</v>
      </c>
      <c r="Y211" s="199">
        <v>925</v>
      </c>
      <c r="Z211" s="197">
        <v>2909</v>
      </c>
      <c r="AA211" s="195">
        <v>4747</v>
      </c>
      <c r="AB211" s="168">
        <f t="shared" si="2393"/>
        <v>19502</v>
      </c>
      <c r="AC211" s="169">
        <f t="shared" si="2310"/>
        <v>23741</v>
      </c>
      <c r="BI211" s="142" t="s">
        <v>34</v>
      </c>
      <c r="BJ211" s="125">
        <f>B211/B219</f>
        <v>4.4270881190848113E-2</v>
      </c>
      <c r="BK211" s="126">
        <f t="shared" ref="BK211" si="2721">C211/C219</f>
        <v>0.11506650104523283</v>
      </c>
      <c r="BL211" s="127">
        <f t="shared" ref="BL211" si="2722">D211/D219</f>
        <v>5.2086644566550114E-2</v>
      </c>
      <c r="BM211" s="128">
        <f t="shared" ref="BM211" si="2723">E211/E219</f>
        <v>8.8063133688721651E-2</v>
      </c>
      <c r="BN211" s="125">
        <f t="shared" ref="BN211" si="2724">F211/F219</f>
        <v>5.289421157684631E-2</v>
      </c>
      <c r="BO211" s="126">
        <f t="shared" ref="BO211" si="2725">G211/G219</f>
        <v>6.5459423205902076E-2</v>
      </c>
      <c r="BP211" s="127">
        <f t="shared" ref="BP211" si="2726">H211/H219</f>
        <v>6.9172151021821962E-2</v>
      </c>
      <c r="BQ211" s="128">
        <f t="shared" ref="BQ211" si="2727">I211/I219</f>
        <v>9.044942378275711E-2</v>
      </c>
      <c r="BR211" s="125">
        <f t="shared" ref="BR211" si="2728">J211/J219</f>
        <v>6.7434767875296509E-2</v>
      </c>
      <c r="BS211" s="126">
        <f t="shared" ref="BS211" si="2729">K211/K219</f>
        <v>2.9177360529515063E-2</v>
      </c>
      <c r="BT211" s="127">
        <f t="shared" ref="BT211" si="2730">L211/L219</f>
        <v>9.3901505486093398E-2</v>
      </c>
      <c r="BU211" s="125">
        <f t="shared" ref="BU211" si="2731">M211/M219</f>
        <v>3.6792452830188678E-2</v>
      </c>
      <c r="BV211" s="129">
        <f t="shared" ref="BV211" si="2732">N211/N219</f>
        <v>7.654416009236098E-2</v>
      </c>
      <c r="BW211" s="130">
        <f t="shared" ref="BW211" si="2733">O211/O219</f>
        <v>5.959610634897574E-2</v>
      </c>
      <c r="BX211" s="125">
        <f t="shared" ref="BX211" si="2734">P211/P219</f>
        <v>6.4526443691245119E-2</v>
      </c>
      <c r="BY211" s="126">
        <f t="shared" ref="BY211" si="2735">Q211/Q219</f>
        <v>8.2359027418520428E-2</v>
      </c>
      <c r="BZ211" s="127">
        <f t="shared" ref="BZ211" si="2736">R211/R219</f>
        <v>5.6606554960444207E-2</v>
      </c>
      <c r="CA211" s="128">
        <f t="shared" ref="CA211" si="2737">S211/S219</f>
        <v>8.1941730325102144E-2</v>
      </c>
      <c r="CB211" s="125">
        <f t="shared" ref="CB211" si="2738">T211/T219</f>
        <v>9.9977431730986235E-2</v>
      </c>
      <c r="CC211" s="126">
        <f t="shared" ref="CC211" si="2739">U211/U219</f>
        <v>3.8771489971346704E-2</v>
      </c>
      <c r="CD211" s="127">
        <f t="shared" ref="CD211" si="2740">V211/V219</f>
        <v>8.0355323743938709E-2</v>
      </c>
      <c r="CE211" s="128">
        <f t="shared" ref="CE211" si="2741">W211/W219</f>
        <v>5.7882418695636983E-2</v>
      </c>
      <c r="CF211" s="125">
        <f t="shared" ref="CF211" si="2742">X211/X219</f>
        <v>8.6415485655029378E-2</v>
      </c>
      <c r="CG211" s="126">
        <f t="shared" ref="CG211" si="2743">Y211/Y219</f>
        <v>6.0295938987028223E-2</v>
      </c>
      <c r="CH211" s="127">
        <f t="shared" ref="CH211" si="2744">Z211/Z219</f>
        <v>5.3878352348496077E-2</v>
      </c>
      <c r="CI211" s="125">
        <f t="shared" ref="CI211" si="2745">AA211/AA219</f>
        <v>0.10202678014916071</v>
      </c>
      <c r="CJ211" s="131">
        <f t="shared" ref="CJ211" si="2746">AB211/AB219</f>
        <v>6.3836960755752098E-2</v>
      </c>
      <c r="CK211" s="132">
        <f t="shared" ref="CK211" si="2747">AC211/AC219</f>
        <v>7.7817912443785969E-2</v>
      </c>
    </row>
    <row r="212" spans="1:89">
      <c r="A212" s="133" t="s">
        <v>38</v>
      </c>
      <c r="B212" s="205">
        <v>2009</v>
      </c>
      <c r="C212" s="189">
        <v>3593</v>
      </c>
      <c r="D212" s="190">
        <v>743</v>
      </c>
      <c r="E212" s="191">
        <v>1690</v>
      </c>
      <c r="F212" s="188">
        <v>288</v>
      </c>
      <c r="G212" s="192">
        <v>511</v>
      </c>
      <c r="H212" s="190">
        <v>1405</v>
      </c>
      <c r="I212" s="191">
        <v>3120</v>
      </c>
      <c r="J212" s="188">
        <v>238</v>
      </c>
      <c r="K212" s="189">
        <v>221</v>
      </c>
      <c r="L212" s="190">
        <v>806</v>
      </c>
      <c r="M212" s="188">
        <v>760</v>
      </c>
      <c r="N212" s="193">
        <v>1512</v>
      </c>
      <c r="O212" s="206">
        <v>1757</v>
      </c>
      <c r="P212" s="188">
        <v>797</v>
      </c>
      <c r="Q212" s="189">
        <v>1457</v>
      </c>
      <c r="R212" s="190">
        <v>881</v>
      </c>
      <c r="S212" s="191">
        <v>1287</v>
      </c>
      <c r="T212" s="188">
        <v>643</v>
      </c>
      <c r="U212" s="192">
        <v>294</v>
      </c>
      <c r="V212" s="190">
        <v>2537</v>
      </c>
      <c r="W212" s="207">
        <v>1152</v>
      </c>
      <c r="X212" s="188">
        <v>1464</v>
      </c>
      <c r="Y212" s="192">
        <v>749</v>
      </c>
      <c r="Z212" s="190">
        <v>2416</v>
      </c>
      <c r="AA212" s="188">
        <v>2917</v>
      </c>
      <c r="AB212" s="168">
        <f t="shared" si="2393"/>
        <v>15739</v>
      </c>
      <c r="AC212" s="169">
        <f t="shared" si="2310"/>
        <v>19508</v>
      </c>
      <c r="BI212" s="133" t="s">
        <v>38</v>
      </c>
      <c r="BJ212" s="125">
        <f>B212/B219</f>
        <v>3.6919966920885783E-2</v>
      </c>
      <c r="BK212" s="126">
        <f t="shared" ref="BK212" si="2748">C212/C219</f>
        <v>0.10885569727633532</v>
      </c>
      <c r="BL212" s="127">
        <f t="shared" ref="BL212" si="2749">D212/D219</f>
        <v>3.3740520412333684E-2</v>
      </c>
      <c r="BM212" s="128">
        <f t="shared" ref="BM212" si="2750">E212/E219</f>
        <v>8.8324448625483429E-2</v>
      </c>
      <c r="BN212" s="125">
        <f t="shared" ref="BN212" si="2751">F212/F219</f>
        <v>2.874251497005988E-2</v>
      </c>
      <c r="BO212" s="126">
        <f t="shared" ref="BO212" si="2752">G212/G219</f>
        <v>6.8544600938967137E-2</v>
      </c>
      <c r="BP212" s="127">
        <f t="shared" ref="BP212" si="2753">H212/H219</f>
        <v>4.8666435746449604E-2</v>
      </c>
      <c r="BQ212" s="128">
        <f t="shared" ref="BQ212" si="2754">I212/I219</f>
        <v>8.0080080080080079E-2</v>
      </c>
      <c r="BR212" s="125">
        <f t="shared" ref="BR212" si="2755">J212/J219</f>
        <v>4.0325313453066759E-2</v>
      </c>
      <c r="BS212" s="126">
        <f t="shared" ref="BS212" si="2756">K212/K219</f>
        <v>2.9852762393624208E-2</v>
      </c>
      <c r="BT212" s="127">
        <f t="shared" ref="BT212" si="2757">L212/L219</f>
        <v>6.8554903461767458E-2</v>
      </c>
      <c r="BU212" s="125">
        <f t="shared" ref="BU212" si="2758">M212/M219</f>
        <v>3.5849056603773584E-2</v>
      </c>
      <c r="BV212" s="129">
        <f t="shared" ref="BV212" si="2759">N212/N219</f>
        <v>5.8187415816817398E-2</v>
      </c>
      <c r="BW212" s="130">
        <f t="shared" ref="BW212" si="2760">O212/O219</f>
        <v>5.1053319773354644E-2</v>
      </c>
      <c r="BX212" s="125">
        <f t="shared" ref="BX212" si="2761">P212/P219</f>
        <v>5.0968855918654472E-2</v>
      </c>
      <c r="BY212" s="126">
        <f t="shared" ref="BY212" si="2762">Q212/Q219</f>
        <v>7.5375064666321781E-2</v>
      </c>
      <c r="BZ212" s="127">
        <f t="shared" ref="BZ212" si="2763">R212/R219</f>
        <v>4.3290256007075818E-2</v>
      </c>
      <c r="CA212" s="128">
        <f t="shared" ref="CA212" si="2764">S212/S219</f>
        <v>5.7159353348729791E-2</v>
      </c>
      <c r="CB212" s="125">
        <f t="shared" ref="CB212" si="2765">T212/T219</f>
        <v>7.2556984879259767E-2</v>
      </c>
      <c r="CC212" s="126">
        <f t="shared" ref="CC212" si="2766">U212/U219</f>
        <v>2.6325214899713466E-2</v>
      </c>
      <c r="CD212" s="127">
        <f t="shared" ref="CD212" si="2767">V212/V219</f>
        <v>0.10337802045556416</v>
      </c>
      <c r="CE212" s="128">
        <f t="shared" ref="CE212" si="2768">W212/W219</f>
        <v>4.024172983547001E-2</v>
      </c>
      <c r="CF212" s="125">
        <f t="shared" ref="CF212" si="2769">X212/X219</f>
        <v>6.3256135499481503E-2</v>
      </c>
      <c r="CG212" s="126">
        <f t="shared" ref="CG212" si="2770">Y212/Y219</f>
        <v>4.8823414379766637E-2</v>
      </c>
      <c r="CH212" s="127">
        <f t="shared" ref="CH212" si="2771">Z212/Z219</f>
        <v>4.4747369980737889E-2</v>
      </c>
      <c r="CI212" s="125">
        <f t="shared" ref="CI212" si="2772">AA212/AA219</f>
        <v>6.2694779375416426E-2</v>
      </c>
      <c r="CJ212" s="131">
        <f t="shared" ref="CJ212" si="2773">AB212/AB219</f>
        <v>5.1519327522037861E-2</v>
      </c>
      <c r="CK212" s="132">
        <f t="shared" ref="CK212" si="2774">AC212/AC219</f>
        <v>6.3943045194110468E-2</v>
      </c>
    </row>
    <row r="213" spans="1:89">
      <c r="A213" s="142" t="s">
        <v>39</v>
      </c>
      <c r="B213" s="202">
        <v>308</v>
      </c>
      <c r="C213" s="196">
        <v>1945</v>
      </c>
      <c r="D213" s="197">
        <v>167</v>
      </c>
      <c r="E213" s="198">
        <v>975</v>
      </c>
      <c r="F213" s="195">
        <v>79</v>
      </c>
      <c r="G213" s="199">
        <v>356</v>
      </c>
      <c r="H213" s="197">
        <v>418</v>
      </c>
      <c r="I213" s="198">
        <v>2003</v>
      </c>
      <c r="J213" s="195">
        <v>131</v>
      </c>
      <c r="K213" s="196">
        <v>142</v>
      </c>
      <c r="L213" s="197">
        <v>321</v>
      </c>
      <c r="M213" s="195">
        <v>420</v>
      </c>
      <c r="N213" s="200">
        <v>884</v>
      </c>
      <c r="O213" s="203">
        <v>1121</v>
      </c>
      <c r="P213" s="195">
        <v>547</v>
      </c>
      <c r="Q213" s="196">
        <v>937</v>
      </c>
      <c r="R213" s="197">
        <v>639</v>
      </c>
      <c r="S213" s="198">
        <v>815</v>
      </c>
      <c r="T213" s="195">
        <v>484</v>
      </c>
      <c r="U213" s="199">
        <v>241</v>
      </c>
      <c r="V213" s="197">
        <v>2051</v>
      </c>
      <c r="W213" s="204">
        <v>809</v>
      </c>
      <c r="X213" s="195">
        <v>922</v>
      </c>
      <c r="Y213" s="199">
        <v>594</v>
      </c>
      <c r="Z213" s="197">
        <v>1419</v>
      </c>
      <c r="AA213" s="195">
        <v>2488</v>
      </c>
      <c r="AB213" s="168">
        <f t="shared" si="2393"/>
        <v>8370</v>
      </c>
      <c r="AC213" s="169">
        <f t="shared" si="2310"/>
        <v>12846</v>
      </c>
      <c r="BI213" s="142" t="s">
        <v>39</v>
      </c>
      <c r="BJ213" s="125">
        <f>B213/B219</f>
        <v>5.6602039878709915E-3</v>
      </c>
      <c r="BK213" s="126">
        <f t="shared" ref="BK213" si="2775">C213/C219</f>
        <v>5.8926894295149516E-2</v>
      </c>
      <c r="BL213" s="127">
        <f t="shared" ref="BL213" si="2776">D213/D219</f>
        <v>7.5836701330548109E-3</v>
      </c>
      <c r="BM213" s="128">
        <f t="shared" ref="BM213" si="2777">E213/E219</f>
        <v>5.0956412668548133E-2</v>
      </c>
      <c r="BN213" s="125">
        <f t="shared" ref="BN213" si="2778">F213/F219</f>
        <v>7.8842315369261479E-3</v>
      </c>
      <c r="BO213" s="126">
        <f t="shared" ref="BO213" si="2779">G213/G219</f>
        <v>4.7753185781354797E-2</v>
      </c>
      <c r="BP213" s="127">
        <f t="shared" ref="BP213" si="2780">H213/H219</f>
        <v>1.4478697609975753E-2</v>
      </c>
      <c r="BQ213" s="128">
        <f t="shared" ref="BQ213" si="2781">I213/I219</f>
        <v>5.1410384743718077E-2</v>
      </c>
      <c r="BR213" s="125">
        <f t="shared" ref="BR213" si="2782">J213/J219</f>
        <v>2.2195865808200609E-2</v>
      </c>
      <c r="BS213" s="126">
        <f t="shared" ref="BS213" si="2783">K213/K219</f>
        <v>1.9181412940699718E-2</v>
      </c>
      <c r="BT213" s="127">
        <f t="shared" ref="BT213" si="2784">L213/L219</f>
        <v>2.7302883388619546E-2</v>
      </c>
      <c r="BU213" s="125">
        <f t="shared" ref="BU213" si="2785">M213/M219</f>
        <v>1.981132075471698E-2</v>
      </c>
      <c r="BV213" s="129">
        <f t="shared" ref="BV213" si="2786">N213/N219</f>
        <v>3.4019626707715987E-2</v>
      </c>
      <c r="BW213" s="130">
        <f t="shared" ref="BW213" si="2787">O213/O219</f>
        <v>3.2573005956704926E-2</v>
      </c>
      <c r="BX213" s="125">
        <f t="shared" ref="BX213" si="2788">P213/P219</f>
        <v>3.4981134488712672E-2</v>
      </c>
      <c r="BY213" s="126">
        <f t="shared" ref="BY213" si="2789">Q213/Q219</f>
        <v>4.8473874806001037E-2</v>
      </c>
      <c r="BZ213" s="127">
        <f t="shared" ref="BZ213" si="2790">R213/R219</f>
        <v>3.1398948454621392E-2</v>
      </c>
      <c r="CA213" s="128">
        <f t="shared" ref="CA213" si="2791">S213/S219</f>
        <v>3.6196482501332387E-2</v>
      </c>
      <c r="CB213" s="125">
        <f t="shared" ref="CB213" si="2792">T213/T219</f>
        <v>5.4615211013315276E-2</v>
      </c>
      <c r="CC213" s="126">
        <f t="shared" ref="CC213" si="2793">U213/U219</f>
        <v>2.1579512893982807E-2</v>
      </c>
      <c r="CD213" s="127">
        <f t="shared" ref="CD213" si="2794">V213/V219</f>
        <v>8.3574426469988999E-2</v>
      </c>
      <c r="CE213" s="128">
        <f t="shared" ref="CE213" si="2795">W213/W219</f>
        <v>2.8260034233416005E-2</v>
      </c>
      <c r="CF213" s="125">
        <f t="shared" ref="CF213" si="2796">X213/X219</f>
        <v>3.9837538886968546E-2</v>
      </c>
      <c r="CG213" s="126">
        <f t="shared" ref="CG213" si="2797">Y213/Y219</f>
        <v>3.8719770549507856E-2</v>
      </c>
      <c r="CH213" s="127">
        <f t="shared" ref="CH213" si="2798">Z213/Z219</f>
        <v>2.628167135871981E-2</v>
      </c>
      <c r="CI213" s="125">
        <f t="shared" ref="CI213" si="2799">AA213/AA219</f>
        <v>5.347432673501408E-2</v>
      </c>
      <c r="CJ213" s="131">
        <f t="shared" ref="CJ213" si="2800">AB213/AB219</f>
        <v>2.7397977721548821E-2</v>
      </c>
      <c r="CK213" s="132">
        <f t="shared" ref="CK213" si="2801">AC213/AC219</f>
        <v>4.2106436260177522E-2</v>
      </c>
    </row>
    <row r="214" spans="1:89">
      <c r="A214" s="133" t="s">
        <v>40</v>
      </c>
      <c r="B214" s="205">
        <v>0</v>
      </c>
      <c r="C214" s="189">
        <v>1095</v>
      </c>
      <c r="D214" s="190">
        <v>4</v>
      </c>
      <c r="E214" s="191">
        <v>487</v>
      </c>
      <c r="F214" s="188">
        <v>7</v>
      </c>
      <c r="G214" s="192">
        <v>119</v>
      </c>
      <c r="H214" s="190">
        <v>16</v>
      </c>
      <c r="I214" s="191">
        <v>788</v>
      </c>
      <c r="J214" s="188">
        <v>12</v>
      </c>
      <c r="K214" s="189">
        <v>53</v>
      </c>
      <c r="L214" s="190">
        <v>55</v>
      </c>
      <c r="M214" s="188">
        <v>58</v>
      </c>
      <c r="N214" s="193">
        <v>95</v>
      </c>
      <c r="O214" s="206">
        <v>174</v>
      </c>
      <c r="P214" s="188">
        <v>114</v>
      </c>
      <c r="Q214" s="189">
        <v>120</v>
      </c>
      <c r="R214" s="190">
        <v>64</v>
      </c>
      <c r="S214" s="191">
        <v>64</v>
      </c>
      <c r="T214" s="188">
        <v>40</v>
      </c>
      <c r="U214" s="192">
        <v>4</v>
      </c>
      <c r="V214" s="190">
        <v>71</v>
      </c>
      <c r="W214" s="207">
        <v>23</v>
      </c>
      <c r="X214" s="188">
        <v>64</v>
      </c>
      <c r="Y214" s="192">
        <v>13</v>
      </c>
      <c r="Z214" s="190">
        <v>0</v>
      </c>
      <c r="AA214" s="188">
        <v>0</v>
      </c>
      <c r="AB214" s="168">
        <f t="shared" si="2393"/>
        <v>542</v>
      </c>
      <c r="AC214" s="169">
        <f t="shared" si="2310"/>
        <v>2998</v>
      </c>
      <c r="BI214" s="133" t="s">
        <v>40</v>
      </c>
      <c r="BJ214" s="125">
        <f>B214/B219</f>
        <v>0</v>
      </c>
      <c r="BK214" s="126">
        <f t="shared" ref="BK214" si="2802">C214/C219</f>
        <v>3.31747811070379E-2</v>
      </c>
      <c r="BL214" s="127">
        <f t="shared" ref="BL214" si="2803">D214/D219</f>
        <v>1.8164479360610326E-4</v>
      </c>
      <c r="BM214" s="128">
        <f t="shared" ref="BM214" si="2804">E214/E219</f>
        <v>2.5452074840597888E-2</v>
      </c>
      <c r="BN214" s="125">
        <f t="shared" ref="BN214" si="2805">F214/F219</f>
        <v>6.9860279441117767E-4</v>
      </c>
      <c r="BO214" s="126">
        <f t="shared" ref="BO214" si="2806">G214/G219</f>
        <v>1.5962441314553991E-2</v>
      </c>
      <c r="BP214" s="127">
        <f t="shared" ref="BP214" si="2807">H214/H219</f>
        <v>5.5420852095600971E-4</v>
      </c>
      <c r="BQ214" s="128">
        <f t="shared" ref="BQ214" si="2808">I214/I219</f>
        <v>2.0225353558686893E-2</v>
      </c>
      <c r="BR214" s="125">
        <f t="shared" ref="BR214" si="2809">J214/J219</f>
        <v>2.0332090816672314E-3</v>
      </c>
      <c r="BS214" s="126">
        <f t="shared" ref="BS214" si="2810">K214/K219</f>
        <v>7.1592597595569367E-3</v>
      </c>
      <c r="BT214" s="127">
        <f t="shared" ref="BT214" si="2811">L214/L219</f>
        <v>4.6780641320064639E-3</v>
      </c>
      <c r="BU214" s="125">
        <f t="shared" ref="BU214" si="2812">M214/M219</f>
        <v>2.7358490566037736E-3</v>
      </c>
      <c r="BV214" s="129">
        <f t="shared" ref="BV214" si="2813">N214/N219</f>
        <v>3.6559553588608813E-3</v>
      </c>
      <c r="BW214" s="130">
        <f t="shared" ref="BW214" si="2814">O214/O219</f>
        <v>5.0559349121022806E-3</v>
      </c>
      <c r="BX214" s="125">
        <f t="shared" ref="BX214" si="2815">P214/P219</f>
        <v>7.2904009720534627E-3</v>
      </c>
      <c r="BY214" s="126">
        <f t="shared" ref="BY214" si="2816">Q214/Q219</f>
        <v>6.2079668908432487E-3</v>
      </c>
      <c r="BZ214" s="127">
        <f t="shared" ref="BZ214" si="2817">R214/R219</f>
        <v>3.1448086089135669E-3</v>
      </c>
      <c r="CA214" s="128">
        <f t="shared" ref="CA214" si="2818">S214/S219</f>
        <v>2.8424231657488007E-3</v>
      </c>
      <c r="CB214" s="125">
        <f t="shared" ref="CB214" si="2819">T214/T219</f>
        <v>4.5136538027533285E-3</v>
      </c>
      <c r="CC214" s="126">
        <f t="shared" ref="CC214" si="2820">U214/U219</f>
        <v>3.5816618911174784E-4</v>
      </c>
      <c r="CD214" s="127">
        <f t="shared" ref="CD214" si="2821">V214/V219</f>
        <v>2.8931176398679761E-3</v>
      </c>
      <c r="CE214" s="128">
        <f t="shared" ref="CE214" si="2822">W214/W219</f>
        <v>8.0343731442344643E-4</v>
      </c>
      <c r="CF214" s="125">
        <f t="shared" ref="CF214" si="2823">X214/X219</f>
        <v>2.7652955409609402E-3</v>
      </c>
      <c r="CG214" s="126">
        <f t="shared" ref="CG214" si="2824">Y214/Y219</f>
        <v>8.4740238576363992E-4</v>
      </c>
      <c r="CH214" s="127">
        <f t="shared" ref="CH214" si="2825">Z214/Z219</f>
        <v>0</v>
      </c>
      <c r="CI214" s="125">
        <f t="shared" ref="CI214" si="2826">AA214/AA219</f>
        <v>0</v>
      </c>
      <c r="CJ214" s="131">
        <f t="shared" ref="CJ214" si="2827">AB214/AB219</f>
        <v>1.774158175039362E-3</v>
      </c>
      <c r="CK214" s="132">
        <f t="shared" ref="CK214" si="2828">AC214/AC219</f>
        <v>9.8268017988488408E-3</v>
      </c>
    </row>
    <row r="215" spans="1:89">
      <c r="A215" s="142" t="s">
        <v>41</v>
      </c>
      <c r="B215" s="202">
        <v>0</v>
      </c>
      <c r="C215" s="196">
        <v>1</v>
      </c>
      <c r="D215" s="197">
        <v>0</v>
      </c>
      <c r="E215" s="198">
        <v>0</v>
      </c>
      <c r="F215" s="195">
        <v>0</v>
      </c>
      <c r="G215" s="199">
        <v>0</v>
      </c>
      <c r="H215" s="197">
        <v>0</v>
      </c>
      <c r="I215" s="198">
        <v>0</v>
      </c>
      <c r="J215" s="195">
        <v>0</v>
      </c>
      <c r="K215" s="199">
        <v>0</v>
      </c>
      <c r="L215" s="197">
        <v>0</v>
      </c>
      <c r="M215" s="195">
        <v>0</v>
      </c>
      <c r="N215" s="200">
        <v>0</v>
      </c>
      <c r="O215" s="203">
        <v>0</v>
      </c>
      <c r="P215" s="195">
        <v>0</v>
      </c>
      <c r="Q215" s="199">
        <v>0</v>
      </c>
      <c r="R215" s="197">
        <v>0</v>
      </c>
      <c r="S215" s="198">
        <v>0</v>
      </c>
      <c r="T215" s="195">
        <v>0</v>
      </c>
      <c r="U215" s="199">
        <v>0</v>
      </c>
      <c r="V215" s="197">
        <v>0</v>
      </c>
      <c r="W215" s="198">
        <v>0</v>
      </c>
      <c r="X215" s="195">
        <v>0</v>
      </c>
      <c r="Y215" s="199">
        <v>0</v>
      </c>
      <c r="Z215" s="197">
        <v>0</v>
      </c>
      <c r="AA215" s="195">
        <v>0</v>
      </c>
      <c r="AB215" s="168">
        <f t="shared" si="2393"/>
        <v>0</v>
      </c>
      <c r="AC215" s="169">
        <f t="shared" si="2310"/>
        <v>1</v>
      </c>
      <c r="BI215" s="142" t="s">
        <v>41</v>
      </c>
      <c r="BJ215" s="125">
        <f>B215/B219</f>
        <v>0</v>
      </c>
      <c r="BK215" s="126">
        <f t="shared" ref="BK215" si="2829">C215/C219</f>
        <v>3.0296603750719543E-5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3.2777857901430424E-6</v>
      </c>
    </row>
    <row r="216" spans="1:89">
      <c r="A216" s="133" t="s">
        <v>42</v>
      </c>
      <c r="B216" s="57"/>
      <c r="C216" s="58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141"/>
      <c r="AB216" s="168">
        <f t="shared" ref="AB216" si="2856">B216+D216+F216+H216+J216+L216+N216+P216+R216+T216+V216+X216+Z216</f>
        <v>0</v>
      </c>
      <c r="AC216" s="169">
        <f t="shared" ref="AC216" si="2857">C216+E216+G216+I216+K216+M216+O216+Q216+S216+U216+W216+Y216+AA216</f>
        <v>0</v>
      </c>
      <c r="BI216" s="133" t="s">
        <v>42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>
      <c r="A217" s="142" t="s">
        <v>43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/>
      <c r="AC217" s="169"/>
      <c r="BI217" s="142" t="s">
        <v>43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4.1" thickBot="1">
      <c r="A218" s="133" t="s">
        <v>44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/>
      <c r="AC218" s="169"/>
      <c r="BI218" s="133" t="s">
        <v>44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>
      <c r="A219" s="290" t="s">
        <v>26</v>
      </c>
      <c r="B219" s="17">
        <f t="shared" ref="B219" si="2939">SUM(B196:B218)</f>
        <v>54415</v>
      </c>
      <c r="C219" s="18">
        <f t="shared" ref="C219" si="2940">SUM(C196:C218)</f>
        <v>33007</v>
      </c>
      <c r="D219" s="17">
        <f t="shared" ref="D219" si="2941">SUM(D196:D218)</f>
        <v>22021</v>
      </c>
      <c r="E219" s="18">
        <f t="shared" ref="E219" si="2942">SUM(E196:E218)</f>
        <v>19134</v>
      </c>
      <c r="F219" s="17">
        <f t="shared" ref="F219" si="2943">SUM(F196:F218)</f>
        <v>10020</v>
      </c>
      <c r="G219" s="18">
        <f t="shared" ref="G219" si="2944">SUM(G196:G218)</f>
        <v>7455</v>
      </c>
      <c r="H219" s="17">
        <f t="shared" ref="H219" si="2945">SUM(H196:H218)</f>
        <v>28870</v>
      </c>
      <c r="I219" s="18">
        <f t="shared" ref="I219" si="2946">SUM(I196:I218)</f>
        <v>38961</v>
      </c>
      <c r="J219" s="17">
        <f t="shared" ref="J219" si="2947">SUM(J196:J218)</f>
        <v>5902</v>
      </c>
      <c r="K219" s="18">
        <f t="shared" ref="K219" si="2948">SUM(K196:K218)</f>
        <v>7403</v>
      </c>
      <c r="L219" s="17">
        <f t="shared" ref="L219" si="2949">SUM(L196:L218)</f>
        <v>11757</v>
      </c>
      <c r="M219" s="18">
        <f t="shared" ref="M219" si="2950">SUM(M196:M218)</f>
        <v>21200</v>
      </c>
      <c r="N219" s="17">
        <f t="shared" ref="N219" si="2951">SUM(N196:N218)</f>
        <v>25985</v>
      </c>
      <c r="O219" s="18">
        <f t="shared" ref="O219" si="2952">SUM(O196:O218)</f>
        <v>34415</v>
      </c>
      <c r="P219" s="17">
        <f t="shared" ref="P219" si="2953">SUM(P196:P218)</f>
        <v>15637</v>
      </c>
      <c r="Q219" s="18">
        <f t="shared" ref="Q219" si="2954">SUM(Q196:Q218)</f>
        <v>19330</v>
      </c>
      <c r="R219" s="17">
        <f t="shared" ref="R219" si="2955">SUM(R196:R218)</f>
        <v>20351</v>
      </c>
      <c r="S219" s="18">
        <f t="shared" ref="S219" si="2956">SUM(S196:S218)</f>
        <v>22516</v>
      </c>
      <c r="T219" s="17">
        <f t="shared" ref="T219" si="2957">SUM(T196:T218)</f>
        <v>8862</v>
      </c>
      <c r="U219" s="18">
        <f t="shared" ref="U219" si="2958">SUM(U196:U218)</f>
        <v>11168</v>
      </c>
      <c r="V219" s="17">
        <f t="shared" ref="V219" si="2959">SUM(V196:V218)</f>
        <v>24541</v>
      </c>
      <c r="W219" s="18">
        <f t="shared" ref="W219" si="2960">SUM(W196:W218)</f>
        <v>28627</v>
      </c>
      <c r="X219" s="17">
        <f t="shared" ref="X219" si="2961">SUM(X196:X218)</f>
        <v>23144</v>
      </c>
      <c r="Y219" s="18">
        <f t="shared" ref="Y219" si="2962">SUM(Y196:Y218)</f>
        <v>15341</v>
      </c>
      <c r="Z219" s="17">
        <f t="shared" ref="Z219" si="2963">SUM(Z196:Z218)</f>
        <v>53992</v>
      </c>
      <c r="AA219" s="18">
        <f t="shared" ref="AA219" si="2964">SUM(AA196:AA218)</f>
        <v>46527</v>
      </c>
      <c r="AB219" s="170">
        <f t="shared" ref="AB219:AC219" si="2965">SUM(AB195:AB218)</f>
        <v>305497</v>
      </c>
      <c r="AC219" s="171">
        <f t="shared" si="2965"/>
        <v>305084</v>
      </c>
      <c r="BI219" s="290" t="s">
        <v>26</v>
      </c>
      <c r="BJ219" s="151">
        <f>SUM(BJ195:BJ218)</f>
        <v>1</v>
      </c>
      <c r="BK219" s="152">
        <f t="shared" ref="BK219:CK219" si="2966">SUM(BK195:BK218)</f>
        <v>1.0000000000000002</v>
      </c>
      <c r="BL219" s="151">
        <f t="shared" si="2966"/>
        <v>1</v>
      </c>
      <c r="BM219" s="152">
        <f t="shared" si="2966"/>
        <v>0.99999999999999978</v>
      </c>
      <c r="BN219" s="151">
        <f t="shared" si="2966"/>
        <v>1</v>
      </c>
      <c r="BO219" s="152">
        <f t="shared" si="2966"/>
        <v>0.99999999999999989</v>
      </c>
      <c r="BP219" s="151">
        <f t="shared" si="2966"/>
        <v>0.99999999999999989</v>
      </c>
      <c r="BQ219" s="152">
        <f t="shared" si="2966"/>
        <v>1</v>
      </c>
      <c r="BR219" s="151">
        <f t="shared" si="2966"/>
        <v>1.0000000000000002</v>
      </c>
      <c r="BS219" s="152">
        <f t="shared" si="2966"/>
        <v>0.99999999999999978</v>
      </c>
      <c r="BT219" s="151">
        <f t="shared" si="2966"/>
        <v>0.99999999999999989</v>
      </c>
      <c r="BU219" s="152">
        <f t="shared" si="2966"/>
        <v>1.0000000000000002</v>
      </c>
      <c r="BV219" s="151">
        <f t="shared" si="2966"/>
        <v>1</v>
      </c>
      <c r="BW219" s="152">
        <f t="shared" si="2966"/>
        <v>1</v>
      </c>
      <c r="BX219" s="151">
        <f t="shared" si="2966"/>
        <v>1</v>
      </c>
      <c r="BY219" s="152">
        <f t="shared" si="2966"/>
        <v>1.0000000000000002</v>
      </c>
      <c r="BZ219" s="151">
        <f t="shared" si="2966"/>
        <v>1</v>
      </c>
      <c r="CA219" s="152">
        <f t="shared" si="2966"/>
        <v>1</v>
      </c>
      <c r="CB219" s="151">
        <f t="shared" si="2966"/>
        <v>1</v>
      </c>
      <c r="CC219" s="152">
        <f t="shared" si="2966"/>
        <v>1</v>
      </c>
      <c r="CD219" s="151">
        <f t="shared" si="2966"/>
        <v>1</v>
      </c>
      <c r="CE219" s="152">
        <f t="shared" si="2966"/>
        <v>1.0000000000000002</v>
      </c>
      <c r="CF219" s="151">
        <f t="shared" si="2966"/>
        <v>0.99999999999999989</v>
      </c>
      <c r="CG219" s="152">
        <f t="shared" si="2966"/>
        <v>1</v>
      </c>
      <c r="CH219" s="151">
        <f t="shared" si="2966"/>
        <v>1</v>
      </c>
      <c r="CI219" s="152">
        <f t="shared" si="2966"/>
        <v>0.99999999999999989</v>
      </c>
      <c r="CJ219" s="151">
        <f t="shared" si="2966"/>
        <v>1</v>
      </c>
      <c r="CK219" s="152">
        <f t="shared" si="2966"/>
        <v>1</v>
      </c>
    </row>
    <row r="220" spans="1:89" ht="14.1" thickTop="1">
      <c r="A220" s="186"/>
    </row>
    <row r="222" spans="1:89">
      <c r="A222" s="301">
        <f>+A191+1</f>
        <v>43593</v>
      </c>
      <c r="B222" s="301"/>
      <c r="C222" s="301"/>
      <c r="D222" s="301"/>
      <c r="BI222" s="298">
        <f>+BI191+1</f>
        <v>43593</v>
      </c>
      <c r="BJ222" s="298"/>
      <c r="BK222" s="298"/>
      <c r="BL222" s="298"/>
    </row>
    <row r="223" spans="1:89" ht="14.1" thickBot="1">
      <c r="AE223" t="s">
        <v>1</v>
      </c>
    </row>
    <row r="224" spans="1:89" ht="15" thickTop="1" thickBot="1">
      <c r="A224" s="296" t="s">
        <v>2</v>
      </c>
      <c r="B224" s="292" t="s">
        <v>3</v>
      </c>
      <c r="C224" s="293"/>
      <c r="D224" s="292" t="s">
        <v>4</v>
      </c>
      <c r="E224" s="293"/>
      <c r="F224" s="292" t="s">
        <v>5</v>
      </c>
      <c r="G224" s="293"/>
      <c r="H224" s="292" t="s">
        <v>6</v>
      </c>
      <c r="I224" s="293"/>
      <c r="J224" s="292" t="s">
        <v>7</v>
      </c>
      <c r="K224" s="293"/>
      <c r="L224" s="292" t="s">
        <v>8</v>
      </c>
      <c r="M224" s="293"/>
      <c r="N224" s="292" t="s">
        <v>9</v>
      </c>
      <c r="O224" s="293"/>
      <c r="P224" s="292" t="s">
        <v>10</v>
      </c>
      <c r="Q224" s="293"/>
      <c r="R224" s="292" t="s">
        <v>11</v>
      </c>
      <c r="S224" s="293"/>
      <c r="T224" s="292" t="s">
        <v>12</v>
      </c>
      <c r="U224" s="293"/>
      <c r="V224" s="292" t="s">
        <v>13</v>
      </c>
      <c r="W224" s="293"/>
      <c r="X224" s="292" t="s">
        <v>14</v>
      </c>
      <c r="Y224" s="293"/>
      <c r="Z224" s="294" t="s">
        <v>15</v>
      </c>
      <c r="AA224" s="295"/>
      <c r="AB224" s="299" t="s">
        <v>16</v>
      </c>
      <c r="AC224" s="300"/>
      <c r="AE224" s="309" t="s">
        <v>2</v>
      </c>
      <c r="AF224" s="303" t="s">
        <v>3</v>
      </c>
      <c r="AG224" s="304"/>
      <c r="AH224" s="303" t="s">
        <v>4</v>
      </c>
      <c r="AI224" s="304"/>
      <c r="AJ224" s="303" t="s">
        <v>5</v>
      </c>
      <c r="AK224" s="304"/>
      <c r="AL224" s="303" t="s">
        <v>6</v>
      </c>
      <c r="AM224" s="304"/>
      <c r="AN224" s="303" t="s">
        <v>7</v>
      </c>
      <c r="AO224" s="304"/>
      <c r="AP224" s="303" t="s">
        <v>8</v>
      </c>
      <c r="AQ224" s="304"/>
      <c r="AR224" s="303" t="s">
        <v>9</v>
      </c>
      <c r="AS224" s="304"/>
      <c r="AT224" s="303" t="s">
        <v>10</v>
      </c>
      <c r="AU224" s="304"/>
      <c r="AV224" s="303" t="s">
        <v>11</v>
      </c>
      <c r="AW224" s="304"/>
      <c r="AX224" s="303" t="s">
        <v>12</v>
      </c>
      <c r="AY224" s="304"/>
      <c r="AZ224" s="303" t="s">
        <v>13</v>
      </c>
      <c r="BA224" s="304"/>
      <c r="BB224" s="303" t="s">
        <v>14</v>
      </c>
      <c r="BC224" s="304"/>
      <c r="BD224" s="305" t="s">
        <v>15</v>
      </c>
      <c r="BE224" s="306"/>
      <c r="BF224" s="307" t="s">
        <v>16</v>
      </c>
      <c r="BG224" s="308"/>
      <c r="BH224" s="281"/>
      <c r="BI224" s="296" t="s">
        <v>2</v>
      </c>
      <c r="BJ224" s="292" t="s">
        <v>3</v>
      </c>
      <c r="BK224" s="293"/>
      <c r="BL224" s="292" t="s">
        <v>4</v>
      </c>
      <c r="BM224" s="293"/>
      <c r="BN224" s="292" t="s">
        <v>5</v>
      </c>
      <c r="BO224" s="293"/>
      <c r="BP224" s="292" t="s">
        <v>6</v>
      </c>
      <c r="BQ224" s="293"/>
      <c r="BR224" s="292" t="s">
        <v>7</v>
      </c>
      <c r="BS224" s="293"/>
      <c r="BT224" s="292" t="s">
        <v>8</v>
      </c>
      <c r="BU224" s="293"/>
      <c r="BV224" s="292" t="s">
        <v>9</v>
      </c>
      <c r="BW224" s="293"/>
      <c r="BX224" s="292" t="s">
        <v>10</v>
      </c>
      <c r="BY224" s="293"/>
      <c r="BZ224" s="292" t="s">
        <v>11</v>
      </c>
      <c r="CA224" s="293"/>
      <c r="CB224" s="292" t="s">
        <v>12</v>
      </c>
      <c r="CC224" s="293"/>
      <c r="CD224" s="292" t="s">
        <v>13</v>
      </c>
      <c r="CE224" s="293"/>
      <c r="CF224" s="292" t="s">
        <v>14</v>
      </c>
      <c r="CG224" s="293"/>
      <c r="CH224" s="294" t="s">
        <v>15</v>
      </c>
      <c r="CI224" s="295"/>
      <c r="CJ224" s="292" t="s">
        <v>16</v>
      </c>
      <c r="CK224" s="293"/>
    </row>
    <row r="225" spans="1:89" ht="15" thickTop="1" thickBot="1">
      <c r="A225" s="297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5" t="s">
        <v>17</v>
      </c>
      <c r="AA225" s="118" t="s">
        <v>18</v>
      </c>
      <c r="AB225" s="172" t="s">
        <v>17</v>
      </c>
      <c r="AC225" s="173" t="s">
        <v>18</v>
      </c>
      <c r="AE225" s="310"/>
      <c r="AF225" s="242" t="s">
        <v>17</v>
      </c>
      <c r="AG225" s="243" t="s">
        <v>18</v>
      </c>
      <c r="AH225" s="244" t="s">
        <v>17</v>
      </c>
      <c r="AI225" s="245" t="s">
        <v>18</v>
      </c>
      <c r="AJ225" s="242" t="s">
        <v>17</v>
      </c>
      <c r="AK225" s="243" t="s">
        <v>18</v>
      </c>
      <c r="AL225" s="244" t="s">
        <v>17</v>
      </c>
      <c r="AM225" s="245" t="s">
        <v>18</v>
      </c>
      <c r="AN225" s="242" t="s">
        <v>17</v>
      </c>
      <c r="AO225" s="243" t="s">
        <v>18</v>
      </c>
      <c r="AP225" s="244" t="s">
        <v>17</v>
      </c>
      <c r="AQ225" s="242" t="s">
        <v>18</v>
      </c>
      <c r="AR225" s="246" t="s">
        <v>17</v>
      </c>
      <c r="AS225" s="247" t="s">
        <v>18</v>
      </c>
      <c r="AT225" s="242" t="s">
        <v>17</v>
      </c>
      <c r="AU225" s="243" t="s">
        <v>18</v>
      </c>
      <c r="AV225" s="244" t="s">
        <v>17</v>
      </c>
      <c r="AW225" s="245" t="s">
        <v>18</v>
      </c>
      <c r="AX225" s="242" t="s">
        <v>17</v>
      </c>
      <c r="AY225" s="243" t="s">
        <v>18</v>
      </c>
      <c r="AZ225" s="244" t="s">
        <v>17</v>
      </c>
      <c r="BA225" s="245" t="s">
        <v>18</v>
      </c>
      <c r="BB225" s="242" t="s">
        <v>17</v>
      </c>
      <c r="BC225" s="243" t="s">
        <v>18</v>
      </c>
      <c r="BD225" s="248" t="s">
        <v>17</v>
      </c>
      <c r="BE225" s="249" t="s">
        <v>18</v>
      </c>
      <c r="BF225" s="250" t="s">
        <v>17</v>
      </c>
      <c r="BG225" s="251" t="s">
        <v>18</v>
      </c>
      <c r="BH225" s="282"/>
      <c r="BI225" s="297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5" t="s">
        <v>17</v>
      </c>
      <c r="CI225" s="118" t="s">
        <v>18</v>
      </c>
      <c r="CJ225" s="116" t="s">
        <v>17</v>
      </c>
      <c r="CK225" s="117" t="s">
        <v>18</v>
      </c>
    </row>
    <row r="226" spans="1:89" ht="14.1" thickTop="1">
      <c r="A226" s="121" t="s">
        <v>19</v>
      </c>
      <c r="B226" s="122"/>
      <c r="C226" s="185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2"/>
      <c r="AA226" s="183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52" t="str">
        <f>$AE$9</f>
        <v>07:00 - 07:59</v>
      </c>
      <c r="AF226" s="253">
        <f>SUMIF($A$9:$A$32,$AE226,B$226:B$249)</f>
        <v>5260</v>
      </c>
      <c r="AG226" s="254">
        <f t="shared" ref="AG226:AV228" si="2967">SUMIF($A$9:$A$32,$AE226,C$226:C$249)</f>
        <v>1011</v>
      </c>
      <c r="AH226" s="255">
        <f t="shared" si="2967"/>
        <v>1681</v>
      </c>
      <c r="AI226" s="256">
        <f t="shared" si="2967"/>
        <v>1448</v>
      </c>
      <c r="AJ226" s="253">
        <f t="shared" si="2967"/>
        <v>742</v>
      </c>
      <c r="AK226" s="257">
        <f t="shared" si="2967"/>
        <v>583</v>
      </c>
      <c r="AL226" s="255">
        <f t="shared" si="2967"/>
        <v>1533</v>
      </c>
      <c r="AM226" s="256">
        <f t="shared" si="2967"/>
        <v>1505</v>
      </c>
      <c r="AN226" s="253">
        <f t="shared" si="2967"/>
        <v>340</v>
      </c>
      <c r="AO226" s="257">
        <f t="shared" si="2967"/>
        <v>812</v>
      </c>
      <c r="AP226" s="255">
        <f t="shared" si="2967"/>
        <v>497</v>
      </c>
      <c r="AQ226" s="253">
        <f t="shared" si="2967"/>
        <v>1773</v>
      </c>
      <c r="AR226" s="258">
        <f t="shared" si="2967"/>
        <v>1653</v>
      </c>
      <c r="AS226" s="259">
        <f t="shared" si="2967"/>
        <v>2622</v>
      </c>
      <c r="AT226" s="253">
        <f t="shared" si="2967"/>
        <v>1423</v>
      </c>
      <c r="AU226" s="257">
        <f t="shared" si="2967"/>
        <v>1337</v>
      </c>
      <c r="AV226" s="255">
        <f t="shared" si="2967"/>
        <v>1740</v>
      </c>
      <c r="AW226" s="256">
        <f t="shared" ref="AW226:BE228" si="2968">SUMIF($A$9:$A$32,$AE226,S$226:S$249)</f>
        <v>1407</v>
      </c>
      <c r="AX226" s="253">
        <f t="shared" si="2968"/>
        <v>340</v>
      </c>
      <c r="AY226" s="257">
        <f t="shared" si="2968"/>
        <v>1667</v>
      </c>
      <c r="AZ226" s="255">
        <f t="shared" si="2968"/>
        <v>1007</v>
      </c>
      <c r="BA226" s="256">
        <f t="shared" si="2968"/>
        <v>2667</v>
      </c>
      <c r="BB226" s="253">
        <f t="shared" si="2968"/>
        <v>1377</v>
      </c>
      <c r="BC226" s="257">
        <f t="shared" si="2968"/>
        <v>1705</v>
      </c>
      <c r="BD226" s="20">
        <f t="shared" si="2968"/>
        <v>4824</v>
      </c>
      <c r="BE226" s="260">
        <f t="shared" si="2968"/>
        <v>2239</v>
      </c>
      <c r="BF226" s="261">
        <f>AF226+AH226+AJ226+AL226+AN226+AP226+AR226+AT226+AV226+AX226+AZ226+BB226+BD226</f>
        <v>22417</v>
      </c>
      <c r="BG226" s="262">
        <f>AG226+AI226+AK226+AM226+AO226+AQ226+AS226+AU226+AW226+AY226+BA226+BC226+BE226</f>
        <v>20776</v>
      </c>
      <c r="BH226" s="283"/>
      <c r="BI226" s="121" t="s">
        <v>19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>
      <c r="A227" s="133" t="s">
        <v>21</v>
      </c>
      <c r="B227" s="188">
        <v>525</v>
      </c>
      <c r="C227" s="189">
        <v>0</v>
      </c>
      <c r="D227" s="190">
        <v>177</v>
      </c>
      <c r="E227" s="191">
        <v>0</v>
      </c>
      <c r="F227" s="188">
        <v>39</v>
      </c>
      <c r="G227" s="192">
        <v>1</v>
      </c>
      <c r="H227" s="190">
        <v>232</v>
      </c>
      <c r="I227" s="191">
        <v>8</v>
      </c>
      <c r="J227" s="188">
        <v>9</v>
      </c>
      <c r="K227" s="192">
        <v>2</v>
      </c>
      <c r="L227" s="190">
        <v>5</v>
      </c>
      <c r="M227" s="188">
        <v>10</v>
      </c>
      <c r="N227" s="193">
        <v>44</v>
      </c>
      <c r="O227" s="194">
        <v>26</v>
      </c>
      <c r="P227" s="188">
        <v>14</v>
      </c>
      <c r="Q227" s="192">
        <v>10</v>
      </c>
      <c r="R227" s="190">
        <v>10</v>
      </c>
      <c r="S227" s="191">
        <v>8</v>
      </c>
      <c r="T227" s="188">
        <v>1</v>
      </c>
      <c r="U227" s="192">
        <v>0</v>
      </c>
      <c r="V227" s="190">
        <v>10</v>
      </c>
      <c r="W227" s="191">
        <v>0</v>
      </c>
      <c r="X227" s="188">
        <v>3</v>
      </c>
      <c r="Y227" s="192">
        <v>0</v>
      </c>
      <c r="Z227" s="190">
        <v>0</v>
      </c>
      <c r="AA227" s="188">
        <v>0</v>
      </c>
      <c r="AB227" s="168">
        <f t="shared" ref="AB227:AB228" si="2996">B227+D227+F227+H227+J227+L227+N227+P227+R227+T227+V227+X227+Z227</f>
        <v>1069</v>
      </c>
      <c r="AC227" s="169">
        <f t="shared" ref="AC227:AC246" si="2997">C227+E227+G227+I227+K227+M227+O227+Q227+S227+U227+W227+Y227+AA227</f>
        <v>65</v>
      </c>
      <c r="AE227" s="263" t="str">
        <f>$AE$10</f>
        <v>08:00 - 08:59</v>
      </c>
      <c r="AF227" s="253">
        <f>SUMIF($A$9:$A$32,$AE227,B$226:B$249)</f>
        <v>5631</v>
      </c>
      <c r="AG227" s="264">
        <f t="shared" si="2967"/>
        <v>966</v>
      </c>
      <c r="AH227" s="265">
        <f t="shared" si="2967"/>
        <v>1718</v>
      </c>
      <c r="AI227" s="266">
        <f t="shared" si="2967"/>
        <v>1176</v>
      </c>
      <c r="AJ227" s="267">
        <f t="shared" si="2967"/>
        <v>692</v>
      </c>
      <c r="AK227" s="268">
        <f t="shared" si="2967"/>
        <v>551</v>
      </c>
      <c r="AL227" s="265">
        <f t="shared" si="2967"/>
        <v>1418</v>
      </c>
      <c r="AM227" s="266">
        <f t="shared" si="2967"/>
        <v>1983</v>
      </c>
      <c r="AN227" s="267">
        <f t="shared" si="2967"/>
        <v>336</v>
      </c>
      <c r="AO227" s="268">
        <f t="shared" si="2967"/>
        <v>953</v>
      </c>
      <c r="AP227" s="265">
        <f t="shared" si="2967"/>
        <v>456</v>
      </c>
      <c r="AQ227" s="267">
        <f t="shared" si="2967"/>
        <v>2917</v>
      </c>
      <c r="AR227" s="269">
        <f t="shared" si="2967"/>
        <v>1506</v>
      </c>
      <c r="AS227" s="270">
        <f t="shared" si="2967"/>
        <v>3164</v>
      </c>
      <c r="AT227" s="267">
        <f t="shared" si="2967"/>
        <v>1247</v>
      </c>
      <c r="AU227" s="268">
        <f t="shared" si="2967"/>
        <v>1810</v>
      </c>
      <c r="AV227" s="265">
        <f t="shared" si="2967"/>
        <v>1670</v>
      </c>
      <c r="AW227" s="266">
        <f t="shared" si="2968"/>
        <v>1421</v>
      </c>
      <c r="AX227" s="267">
        <f t="shared" si="2968"/>
        <v>309</v>
      </c>
      <c r="AY227" s="268">
        <f t="shared" si="2968"/>
        <v>1658</v>
      </c>
      <c r="AZ227" s="265">
        <f t="shared" si="2968"/>
        <v>847</v>
      </c>
      <c r="BA227" s="266">
        <f t="shared" si="2968"/>
        <v>2460</v>
      </c>
      <c r="BB227" s="267">
        <f t="shared" si="2968"/>
        <v>1270</v>
      </c>
      <c r="BC227" s="268">
        <f t="shared" si="2968"/>
        <v>1626</v>
      </c>
      <c r="BD227" s="265">
        <f t="shared" si="2968"/>
        <v>4782</v>
      </c>
      <c r="BE227" s="267">
        <f t="shared" si="2968"/>
        <v>2355</v>
      </c>
      <c r="BF227" s="271">
        <f>SUM(AF227,AH227,AJ227,AL227,AN227,AP227,AR227,AT227,AV227,AX227,AZ227,BB227,BD227)</f>
        <v>21882</v>
      </c>
      <c r="BG227" s="16">
        <f>SUM(AG227,AI227,AK227,AM227,AO227,AQ227,AS227,AU227,AW227,AY227,BA227,BC227,BE227)</f>
        <v>23040</v>
      </c>
      <c r="BH227" s="284"/>
      <c r="BI227" s="133" t="s">
        <v>21</v>
      </c>
      <c r="BJ227" s="125">
        <f>B227/B250</f>
        <v>1.0058434715968963E-2</v>
      </c>
      <c r="BK227" s="126">
        <f t="shared" ref="BK227" si="2998">C227/C250</f>
        <v>0</v>
      </c>
      <c r="BL227" s="127">
        <f t="shared" ref="BL227" si="2999">D227/D250</f>
        <v>8.0670890114397705E-3</v>
      </c>
      <c r="BM227" s="128">
        <f t="shared" ref="BM227" si="3000">E227/E250</f>
        <v>0</v>
      </c>
      <c r="BN227" s="125">
        <f t="shared" ref="BN227" si="3001">F227/F250</f>
        <v>4.0452235245306504E-3</v>
      </c>
      <c r="BO227" s="126">
        <f t="shared" ref="BO227" si="3002">G227/G250</f>
        <v>1.3149243918474687E-4</v>
      </c>
      <c r="BP227" s="127">
        <f t="shared" ref="BP227" si="3003">H227/H250</f>
        <v>7.9354220823642085E-3</v>
      </c>
      <c r="BQ227" s="128">
        <f t="shared" ref="BQ227" si="3004">I227/I250</f>
        <v>1.9679712676194926E-4</v>
      </c>
      <c r="BR227" s="125">
        <f t="shared" ref="BR227" si="3005">J227/J250</f>
        <v>1.4751680052450418E-3</v>
      </c>
      <c r="BS227" s="126">
        <f t="shared" ref="BS227" si="3006">K227/K250</f>
        <v>2.9146021568055963E-4</v>
      </c>
      <c r="BT227" s="127">
        <f t="shared" ref="BT227" si="3007">L227/L250</f>
        <v>4.1091387245233401E-4</v>
      </c>
      <c r="BU227" s="125">
        <f t="shared" ref="BU227" si="3008">M227/M250</f>
        <v>4.7856049004594181E-4</v>
      </c>
      <c r="BV227" s="129">
        <f t="shared" ref="BV227" si="3009">N227/N250</f>
        <v>1.6480017978201431E-3</v>
      </c>
      <c r="BW227" s="130">
        <f t="shared" ref="BW227" si="3010">O227/O250</f>
        <v>7.6533615918992115E-4</v>
      </c>
      <c r="BX227" s="125">
        <f t="shared" ref="BX227" si="3011">P227/P250</f>
        <v>8.3617033984351673E-4</v>
      </c>
      <c r="BY227" s="126">
        <f t="shared" ref="BY227" si="3012">Q227/Q250</f>
        <v>4.8847205939820239E-4</v>
      </c>
      <c r="BZ227" s="127">
        <f t="shared" ref="BZ227" si="3013">R227/R250</f>
        <v>4.8339536907236427E-4</v>
      </c>
      <c r="CA227" s="128">
        <f t="shared" ref="CA227" si="3014">S227/S250</f>
        <v>3.5072336694432269E-4</v>
      </c>
      <c r="CB227" s="125">
        <f t="shared" ref="CB227" si="3015">T227/T250</f>
        <v>1.0335917312661498E-4</v>
      </c>
      <c r="CC227" s="126">
        <f t="shared" ref="CC227" si="3016">U227/U250</f>
        <v>0</v>
      </c>
      <c r="CD227" s="127">
        <f t="shared" ref="CD227" si="3017">V227/V250</f>
        <v>3.7377588397996563E-4</v>
      </c>
      <c r="CE227" s="128">
        <f t="shared" ref="CE227" si="3018">W227/W250</f>
        <v>0</v>
      </c>
      <c r="CF227" s="125">
        <f t="shared" ref="CF227" si="3019">X227/X250</f>
        <v>1.2452266312468869E-4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3.4323656994609034E-3</v>
      </c>
      <c r="CK227" s="132">
        <f t="shared" ref="CK227" si="3024">AC227/AC250</f>
        <v>2.0906506104699784E-4</v>
      </c>
    </row>
    <row r="228" spans="1:89" ht="14.1" thickBot="1">
      <c r="A228" s="142" t="s">
        <v>23</v>
      </c>
      <c r="B228" s="195">
        <v>3375</v>
      </c>
      <c r="C228" s="196">
        <v>61</v>
      </c>
      <c r="D228" s="197">
        <v>1113</v>
      </c>
      <c r="E228" s="198">
        <v>70</v>
      </c>
      <c r="F228" s="195">
        <v>317</v>
      </c>
      <c r="G228" s="199">
        <v>22</v>
      </c>
      <c r="H228" s="197">
        <v>1293</v>
      </c>
      <c r="I228" s="198">
        <v>289</v>
      </c>
      <c r="J228" s="195">
        <v>77</v>
      </c>
      <c r="K228" s="199">
        <v>86</v>
      </c>
      <c r="L228" s="197">
        <v>73</v>
      </c>
      <c r="M228" s="195">
        <v>446</v>
      </c>
      <c r="N228" s="200">
        <v>520</v>
      </c>
      <c r="O228" s="201">
        <v>624</v>
      </c>
      <c r="P228" s="195">
        <v>335</v>
      </c>
      <c r="Q228" s="199">
        <v>411</v>
      </c>
      <c r="R228" s="197">
        <v>503</v>
      </c>
      <c r="S228" s="198">
        <v>394</v>
      </c>
      <c r="T228" s="195">
        <v>113</v>
      </c>
      <c r="U228" s="199">
        <v>327</v>
      </c>
      <c r="V228" s="197">
        <v>352</v>
      </c>
      <c r="W228" s="198">
        <v>704</v>
      </c>
      <c r="X228" s="195">
        <v>448</v>
      </c>
      <c r="Y228" s="199">
        <v>456</v>
      </c>
      <c r="Z228" s="197">
        <v>1301</v>
      </c>
      <c r="AA228" s="195">
        <v>694</v>
      </c>
      <c r="AB228" s="168">
        <f t="shared" si="2996"/>
        <v>9820</v>
      </c>
      <c r="AC228" s="169">
        <f t="shared" si="2997"/>
        <v>4584</v>
      </c>
      <c r="AE228" s="252" t="str">
        <f>$AE$11</f>
        <v>09:00 - 09:59</v>
      </c>
      <c r="AF228" s="253">
        <f>SUMIF($A$9:$A$32,$AE228,B$226:B$249)</f>
        <v>4013</v>
      </c>
      <c r="AG228" s="272">
        <f t="shared" si="2967"/>
        <v>711</v>
      </c>
      <c r="AH228" s="273">
        <f t="shared" si="2967"/>
        <v>1156</v>
      </c>
      <c r="AI228" s="274">
        <f t="shared" si="2967"/>
        <v>627</v>
      </c>
      <c r="AJ228" s="275">
        <f t="shared" si="2967"/>
        <v>592</v>
      </c>
      <c r="AK228" s="276">
        <f t="shared" si="2967"/>
        <v>285</v>
      </c>
      <c r="AL228" s="273">
        <f t="shared" si="2967"/>
        <v>1425</v>
      </c>
      <c r="AM228" s="274">
        <f t="shared" si="2967"/>
        <v>1268</v>
      </c>
      <c r="AN228" s="275">
        <f t="shared" si="2967"/>
        <v>361</v>
      </c>
      <c r="AO228" s="276">
        <f t="shared" si="2967"/>
        <v>707</v>
      </c>
      <c r="AP228" s="273">
        <f t="shared" si="2967"/>
        <v>401</v>
      </c>
      <c r="AQ228" s="275">
        <f t="shared" si="2967"/>
        <v>1796</v>
      </c>
      <c r="AR228" s="277">
        <f t="shared" si="2967"/>
        <v>1512</v>
      </c>
      <c r="AS228" s="278">
        <f t="shared" si="2967"/>
        <v>2591</v>
      </c>
      <c r="AT228" s="275">
        <f t="shared" si="2967"/>
        <v>950</v>
      </c>
      <c r="AU228" s="276">
        <f t="shared" si="2967"/>
        <v>1206</v>
      </c>
      <c r="AV228" s="273">
        <f t="shared" si="2967"/>
        <v>1449</v>
      </c>
      <c r="AW228" s="274">
        <f t="shared" si="2968"/>
        <v>1086</v>
      </c>
      <c r="AX228" s="275">
        <f t="shared" si="2968"/>
        <v>314</v>
      </c>
      <c r="AY228" s="276">
        <f t="shared" si="2968"/>
        <v>817</v>
      </c>
      <c r="AZ228" s="273">
        <f t="shared" si="2968"/>
        <v>737</v>
      </c>
      <c r="BA228" s="274">
        <f t="shared" si="2968"/>
        <v>2219</v>
      </c>
      <c r="BB228" s="275">
        <f t="shared" si="2968"/>
        <v>1067</v>
      </c>
      <c r="BC228" s="276">
        <f t="shared" si="2968"/>
        <v>1144</v>
      </c>
      <c r="BD228" s="273">
        <f t="shared" si="2968"/>
        <v>3829</v>
      </c>
      <c r="BE228" s="275">
        <f t="shared" si="2968"/>
        <v>2012</v>
      </c>
      <c r="BF228" s="271">
        <f>SUM(AF228,AH228,AJ228,AL228,AN228,AP228,AR228,AT228,AV228,AX228,AZ228,BB228,BD228)</f>
        <v>17806</v>
      </c>
      <c r="BG228" s="16">
        <f>SUM(AG228,AI228,AK228,AM228,AO228,AQ228,AS228,AU228,AW228,AY228,BA228,BC228,BE228)</f>
        <v>16469</v>
      </c>
      <c r="BH228" s="285"/>
      <c r="BI228" s="142" t="s">
        <v>23</v>
      </c>
      <c r="BJ228" s="125">
        <f>B228/B250</f>
        <v>6.4661366031229045E-2</v>
      </c>
      <c r="BK228" s="126">
        <f t="shared" ref="BK228" si="3025">C228/C250</f>
        <v>1.7821666471894355E-3</v>
      </c>
      <c r="BL228" s="127">
        <f t="shared" ref="BL228" si="3026">D228/D250</f>
        <v>5.0726949546511101E-2</v>
      </c>
      <c r="BM228" s="128">
        <f t="shared" ref="BM228" si="3027">E228/E250</f>
        <v>3.5047313873729537E-3</v>
      </c>
      <c r="BN228" s="125">
        <f t="shared" ref="BN228" si="3028">F228/F250</f>
        <v>3.2880406596826055E-2</v>
      </c>
      <c r="BO228" s="126">
        <f t="shared" ref="BO228" si="3029">G228/G250</f>
        <v>2.8928336620644311E-3</v>
      </c>
      <c r="BP228" s="127">
        <f t="shared" ref="BP228" si="3030">H228/H250</f>
        <v>4.4226296346969493E-2</v>
      </c>
      <c r="BQ228" s="128">
        <f t="shared" ref="BQ228" si="3031">I228/I250</f>
        <v>7.109296204275418E-3</v>
      </c>
      <c r="BR228" s="125">
        <f t="shared" ref="BR228" si="3032">J228/J250</f>
        <v>1.2620881822652025E-2</v>
      </c>
      <c r="BS228" s="126">
        <f t="shared" ref="BS228" si="3033">K228/K250</f>
        <v>1.2532789274264064E-2</v>
      </c>
      <c r="BT228" s="127">
        <f t="shared" ref="BT228" si="3034">L228/L250</f>
        <v>5.999342537804076E-3</v>
      </c>
      <c r="BU228" s="125">
        <f t="shared" ref="BU228" si="3035">M228/M250</f>
        <v>2.1343797856049004E-2</v>
      </c>
      <c r="BV228" s="129">
        <f t="shared" ref="BV228" si="3036">N228/N250</f>
        <v>1.9476384883328965E-2</v>
      </c>
      <c r="BW228" s="130">
        <f t="shared" ref="BW228" si="3037">O228/O250</f>
        <v>1.8368067820558106E-2</v>
      </c>
      <c r="BX228" s="125">
        <f t="shared" ref="BX228" si="3038">P228/P250</f>
        <v>2.0008361703398436E-2</v>
      </c>
      <c r="BY228" s="126">
        <f t="shared" ref="BY228" si="3039">Q228/Q250</f>
        <v>2.0076201641266118E-2</v>
      </c>
      <c r="BZ228" s="127">
        <f t="shared" ref="BZ228" si="3040">R228/R250</f>
        <v>2.4314787064339923E-2</v>
      </c>
      <c r="CA228" s="128">
        <f t="shared" ref="CA228" si="3041">S228/S250</f>
        <v>1.7273125822007893E-2</v>
      </c>
      <c r="CB228" s="125">
        <f t="shared" ref="CB228" si="3042">T228/T250</f>
        <v>1.1679586563307493E-2</v>
      </c>
      <c r="CC228" s="126">
        <f t="shared" ref="CC228" si="3043">U228/U250</f>
        <v>2.9729975452313848E-2</v>
      </c>
      <c r="CD228" s="127">
        <f t="shared" ref="CD228" si="3044">V228/V250</f>
        <v>1.315691111609479E-2</v>
      </c>
      <c r="CE228" s="128">
        <f t="shared" ref="CE228" si="3045">W228/W250</f>
        <v>2.4859634874112788E-2</v>
      </c>
      <c r="CF228" s="125">
        <f t="shared" ref="CF228" si="3046">X228/X250</f>
        <v>1.8595384359953511E-2</v>
      </c>
      <c r="CG228" s="126">
        <f t="shared" ref="CG228" si="3047">Y228/Y250</f>
        <v>3.0089079511712306E-2</v>
      </c>
      <c r="CH228" s="127">
        <f t="shared" ref="CH228" si="3048">Z228/Z250</f>
        <v>2.3435107628568857E-2</v>
      </c>
      <c r="CI228" s="125">
        <f t="shared" ref="CI228" si="3049">AA228/AA250</f>
        <v>1.4173099701833926E-2</v>
      </c>
      <c r="CJ228" s="131">
        <f t="shared" ref="CJ228" si="3050">AB228/AB250</f>
        <v>3.1530244311231123E-2</v>
      </c>
      <c r="CK228" s="132">
        <f t="shared" ref="CK228" si="3051">AC228/AC250</f>
        <v>1.4743911382145201E-2</v>
      </c>
    </row>
    <row r="229" spans="1:89" ht="15" thickTop="1" thickBot="1">
      <c r="A229" s="133" t="s">
        <v>25</v>
      </c>
      <c r="B229" s="188">
        <v>4841</v>
      </c>
      <c r="C229" s="189">
        <v>588</v>
      </c>
      <c r="D229" s="190">
        <v>2200</v>
      </c>
      <c r="E229" s="191">
        <v>740</v>
      </c>
      <c r="F229" s="188">
        <v>709</v>
      </c>
      <c r="G229" s="192">
        <v>328</v>
      </c>
      <c r="H229" s="190">
        <v>1379</v>
      </c>
      <c r="I229" s="191">
        <v>968</v>
      </c>
      <c r="J229" s="188">
        <v>215</v>
      </c>
      <c r="K229" s="192">
        <v>382</v>
      </c>
      <c r="L229" s="190">
        <v>321</v>
      </c>
      <c r="M229" s="188">
        <v>1136</v>
      </c>
      <c r="N229" s="193">
        <v>1296</v>
      </c>
      <c r="O229" s="194">
        <v>1708</v>
      </c>
      <c r="P229" s="188">
        <v>948</v>
      </c>
      <c r="Q229" s="192">
        <v>968</v>
      </c>
      <c r="R229" s="190">
        <v>1236</v>
      </c>
      <c r="S229" s="191">
        <v>1297</v>
      </c>
      <c r="T229" s="188">
        <v>272</v>
      </c>
      <c r="U229" s="192">
        <v>872</v>
      </c>
      <c r="V229" s="190">
        <v>860</v>
      </c>
      <c r="W229" s="191">
        <v>1817</v>
      </c>
      <c r="X229" s="188">
        <v>1108</v>
      </c>
      <c r="Y229" s="192">
        <v>1196</v>
      </c>
      <c r="Z229" s="190">
        <v>3105</v>
      </c>
      <c r="AA229" s="188">
        <v>1964</v>
      </c>
      <c r="AB229" s="168">
        <f>B229+D229+F229+H229+J229+L229+N229+P229+R229+T229+V229+X229+Z229</f>
        <v>18490</v>
      </c>
      <c r="AC229" s="169">
        <f t="shared" si="2997"/>
        <v>13964</v>
      </c>
      <c r="AE229" s="288" t="s">
        <v>26</v>
      </c>
      <c r="AF229" s="12">
        <f t="shared" ref="AF229:BG229" si="3052">SUM(AF226:AF228)</f>
        <v>14904</v>
      </c>
      <c r="AG229" s="1">
        <f t="shared" si="3052"/>
        <v>2688</v>
      </c>
      <c r="AH229" s="12">
        <f t="shared" si="3052"/>
        <v>4555</v>
      </c>
      <c r="AI229" s="1">
        <f t="shared" si="3052"/>
        <v>3251</v>
      </c>
      <c r="AJ229" s="12">
        <f t="shared" si="3052"/>
        <v>2026</v>
      </c>
      <c r="AK229" s="1">
        <f t="shared" si="3052"/>
        <v>1419</v>
      </c>
      <c r="AL229" s="12">
        <f t="shared" si="3052"/>
        <v>4376</v>
      </c>
      <c r="AM229" s="1">
        <f t="shared" si="3052"/>
        <v>4756</v>
      </c>
      <c r="AN229" s="12">
        <f t="shared" si="3052"/>
        <v>1037</v>
      </c>
      <c r="AO229" s="1">
        <f t="shared" si="3052"/>
        <v>2472</v>
      </c>
      <c r="AP229" s="12">
        <f t="shared" si="3052"/>
        <v>1354</v>
      </c>
      <c r="AQ229" s="1">
        <f t="shared" si="3052"/>
        <v>6486</v>
      </c>
      <c r="AR229" s="12">
        <f t="shared" si="3052"/>
        <v>4671</v>
      </c>
      <c r="AS229" s="1">
        <f t="shared" si="3052"/>
        <v>8377</v>
      </c>
      <c r="AT229" s="12">
        <f t="shared" si="3052"/>
        <v>3620</v>
      </c>
      <c r="AU229" s="1">
        <f t="shared" si="3052"/>
        <v>4353</v>
      </c>
      <c r="AV229" s="12">
        <f t="shared" si="3052"/>
        <v>4859</v>
      </c>
      <c r="AW229" s="1">
        <f t="shared" si="3052"/>
        <v>3914</v>
      </c>
      <c r="AX229" s="12">
        <f t="shared" si="3052"/>
        <v>963</v>
      </c>
      <c r="AY229" s="1">
        <f t="shared" si="3052"/>
        <v>4142</v>
      </c>
      <c r="AZ229" s="12">
        <f t="shared" si="3052"/>
        <v>2591</v>
      </c>
      <c r="BA229" s="1">
        <f t="shared" si="3052"/>
        <v>7346</v>
      </c>
      <c r="BB229" s="12">
        <f t="shared" si="3052"/>
        <v>3714</v>
      </c>
      <c r="BC229" s="1">
        <f t="shared" si="3052"/>
        <v>4475</v>
      </c>
      <c r="BD229" s="12">
        <f t="shared" si="3052"/>
        <v>13435</v>
      </c>
      <c r="BE229" s="1">
        <f t="shared" si="3052"/>
        <v>6606</v>
      </c>
      <c r="BF229" s="51">
        <f t="shared" si="3052"/>
        <v>62105</v>
      </c>
      <c r="BG229" s="47">
        <f t="shared" si="3052"/>
        <v>60285</v>
      </c>
      <c r="BH229" s="284"/>
      <c r="BI229" s="133" t="s">
        <v>25</v>
      </c>
      <c r="BJ229" s="125">
        <f>B229/B250</f>
        <v>9.2748347542868093E-2</v>
      </c>
      <c r="BK229" s="126">
        <f t="shared" ref="BK229" si="3053">C229/C250</f>
        <v>1.7178917845039148E-2</v>
      </c>
      <c r="BL229" s="127">
        <f t="shared" ref="BL229" si="3054">D229/D250</f>
        <v>0.10026890296704799</v>
      </c>
      <c r="BM229" s="128">
        <f t="shared" ref="BM229" si="3055">E229/E250</f>
        <v>3.7050017523656935E-2</v>
      </c>
      <c r="BN229" s="125">
        <f t="shared" ref="BN229" si="3056">F229/F250</f>
        <v>7.3540089202364906E-2</v>
      </c>
      <c r="BO229" s="126">
        <f t="shared" ref="BO229" si="3057">G229/G250</f>
        <v>4.3129520052596973E-2</v>
      </c>
      <c r="BP229" s="127">
        <f t="shared" ref="BP229" si="3058">H229/H250</f>
        <v>4.7167875222328633E-2</v>
      </c>
      <c r="BQ229" s="128">
        <f t="shared" ref="BQ229" si="3059">I229/I250</f>
        <v>2.3812452338195862E-2</v>
      </c>
      <c r="BR229" s="125">
        <f t="shared" ref="BR229" si="3060">J229/J250</f>
        <v>3.5240124569742667E-2</v>
      </c>
      <c r="BS229" s="126">
        <f t="shared" ref="BS229" si="3061">K229/K250</f>
        <v>5.5668901194986888E-2</v>
      </c>
      <c r="BT229" s="127">
        <f t="shared" ref="BT229" si="3062">L229/L250</f>
        <v>2.6380670611439842E-2</v>
      </c>
      <c r="BU229" s="125">
        <f t="shared" ref="BU229" si="3063">M229/M250</f>
        <v>5.436447166921899E-2</v>
      </c>
      <c r="BV229" s="129">
        <f t="shared" ref="BV229" si="3064">N229/N250</f>
        <v>4.854114386306603E-2</v>
      </c>
      <c r="BW229" s="130">
        <f t="shared" ref="BW229" si="3065">O229/O250</f>
        <v>5.0276698457553282E-2</v>
      </c>
      <c r="BX229" s="125">
        <f t="shared" ref="BX229" si="3066">P229/P250</f>
        <v>5.6620677297975271E-2</v>
      </c>
      <c r="BY229" s="126">
        <f t="shared" ref="BY229" si="3067">Q229/Q250</f>
        <v>4.7284095349745994E-2</v>
      </c>
      <c r="BZ229" s="127">
        <f t="shared" ref="BZ229" si="3068">R229/R250</f>
        <v>5.9747667617344229E-2</v>
      </c>
      <c r="CA229" s="128">
        <f t="shared" ref="CA229" si="3069">S229/S250</f>
        <v>5.6861025865848312E-2</v>
      </c>
      <c r="CB229" s="125">
        <f t="shared" ref="CB229" si="3070">T229/T250</f>
        <v>2.8113695090439275E-2</v>
      </c>
      <c r="CC229" s="126">
        <f t="shared" ref="CC229" si="3071">U229/U250</f>
        <v>7.9279934539503591E-2</v>
      </c>
      <c r="CD229" s="127">
        <f t="shared" ref="CD229" si="3072">V229/V250</f>
        <v>3.214472602227704E-2</v>
      </c>
      <c r="CE229" s="128">
        <f t="shared" ref="CE229" si="3073">W229/W250</f>
        <v>6.4161870122532577E-2</v>
      </c>
      <c r="CF229" s="125">
        <f t="shared" ref="CF229" si="3074">X229/X250</f>
        <v>4.5990370247385025E-2</v>
      </c>
      <c r="CG229" s="126">
        <f t="shared" ref="CG229" si="3075">Y229/Y250</f>
        <v>7.89178488947542E-2</v>
      </c>
      <c r="CH229" s="127">
        <f t="shared" ref="CH229" si="3076">Z229/Z250</f>
        <v>5.5930829505539043E-2</v>
      </c>
      <c r="CI229" s="125">
        <f t="shared" ref="CI229" si="3077">AA229/AA250</f>
        <v>4.0109463709512724E-2</v>
      </c>
      <c r="CJ229" s="131">
        <f t="shared" ref="CJ229" si="3078">AB229/AB250</f>
        <v>5.9368046569721333E-2</v>
      </c>
      <c r="CK229" s="132">
        <f t="shared" ref="CK229" si="3079">AC229/AC250</f>
        <v>4.4913607884004274E-2</v>
      </c>
    </row>
    <row r="230" spans="1:89" ht="14.1" thickTop="1">
      <c r="A230" s="142" t="s">
        <v>20</v>
      </c>
      <c r="B230" s="195">
        <v>5260</v>
      </c>
      <c r="C230" s="196">
        <v>1011</v>
      </c>
      <c r="D230" s="197">
        <v>1681</v>
      </c>
      <c r="E230" s="198">
        <v>1448</v>
      </c>
      <c r="F230" s="195">
        <v>742</v>
      </c>
      <c r="G230" s="199">
        <v>583</v>
      </c>
      <c r="H230" s="197">
        <v>1533</v>
      </c>
      <c r="I230" s="198">
        <v>1505</v>
      </c>
      <c r="J230" s="195">
        <v>340</v>
      </c>
      <c r="K230" s="199">
        <v>812</v>
      </c>
      <c r="L230" s="197">
        <v>497</v>
      </c>
      <c r="M230" s="195">
        <v>1773</v>
      </c>
      <c r="N230" s="200">
        <v>1653</v>
      </c>
      <c r="O230" s="201">
        <v>2622</v>
      </c>
      <c r="P230" s="195">
        <v>1423</v>
      </c>
      <c r="Q230" s="199">
        <v>1337</v>
      </c>
      <c r="R230" s="197">
        <v>1740</v>
      </c>
      <c r="S230" s="198">
        <v>1407</v>
      </c>
      <c r="T230" s="195">
        <v>340</v>
      </c>
      <c r="U230" s="199">
        <v>1667</v>
      </c>
      <c r="V230" s="197">
        <v>1007</v>
      </c>
      <c r="W230" s="198">
        <v>2667</v>
      </c>
      <c r="X230" s="195">
        <v>1377</v>
      </c>
      <c r="Y230" s="199">
        <v>1705</v>
      </c>
      <c r="Z230" s="197">
        <v>4824</v>
      </c>
      <c r="AA230" s="195">
        <v>2239</v>
      </c>
      <c r="AB230" s="168">
        <f t="shared" ref="AB230:AB246" si="3080">B230+D230+F230+H230+J230+L230+N230+P230+R230+T230+V230+X230+Z230</f>
        <v>22417</v>
      </c>
      <c r="AC230" s="169">
        <f t="shared" si="2997"/>
        <v>20776</v>
      </c>
      <c r="BI230" s="142" t="s">
        <v>20</v>
      </c>
      <c r="BJ230" s="125">
        <f>B230/B250</f>
        <v>0.10077593639237475</v>
      </c>
      <c r="BK230" s="126">
        <f t="shared" ref="BK230" si="3081">C230/C250</f>
        <v>2.9537220988664251E-2</v>
      </c>
      <c r="BL230" s="127">
        <f t="shared" ref="BL230" si="3082">D230/D250</f>
        <v>7.6614557221639859E-2</v>
      </c>
      <c r="BM230" s="128">
        <f t="shared" ref="BM230" si="3083">E230/E250</f>
        <v>7.2497872127371951E-2</v>
      </c>
      <c r="BN230" s="125">
        <f t="shared" ref="BN230" si="3084">F230/F250</f>
        <v>7.6962970646198531E-2</v>
      </c>
      <c r="BO230" s="126">
        <f t="shared" ref="BO230" si="3085">G230/G250</f>
        <v>7.6660092044707431E-2</v>
      </c>
      <c r="BP230" s="127">
        <f t="shared" ref="BP230" si="3086">H230/H250</f>
        <v>5.2435353673553155E-2</v>
      </c>
      <c r="BQ230" s="128">
        <f t="shared" ref="BQ230" si="3087">I230/I250</f>
        <v>3.7022459472091707E-2</v>
      </c>
      <c r="BR230" s="125">
        <f t="shared" ref="BR230" si="3088">J230/J250</f>
        <v>5.5728569087034913E-2</v>
      </c>
      <c r="BS230" s="126">
        <f t="shared" ref="BS230" si="3089">K230/K250</f>
        <v>0.1183328475663072</v>
      </c>
      <c r="BT230" s="127">
        <f t="shared" ref="BT230" si="3090">L230/L250</f>
        <v>4.0844838921762001E-2</v>
      </c>
      <c r="BU230" s="125">
        <f t="shared" ref="BU230" si="3091">M230/M250</f>
        <v>8.4848774885145486E-2</v>
      </c>
      <c r="BV230" s="129">
        <f t="shared" ref="BV230" si="3092">N230/N250</f>
        <v>6.1912431177197649E-2</v>
      </c>
      <c r="BW230" s="130">
        <f t="shared" ref="BW230" si="3093">O230/O250</f>
        <v>7.7181208053691275E-2</v>
      </c>
      <c r="BX230" s="125">
        <f t="shared" ref="BX230" si="3094">P230/P250</f>
        <v>8.4990742399808875E-2</v>
      </c>
      <c r="BY230" s="126">
        <f t="shared" ref="BY230" si="3095">Q230/Q250</f>
        <v>6.5308714341539661E-2</v>
      </c>
      <c r="BZ230" s="127">
        <f t="shared" ref="BZ230" si="3096">R230/R250</f>
        <v>8.4110794218591384E-2</v>
      </c>
      <c r="CA230" s="128">
        <f t="shared" ref="CA230" si="3097">S230/S250</f>
        <v>6.1683472161332749E-2</v>
      </c>
      <c r="CB230" s="125">
        <f t="shared" ref="CB230" si="3098">T230/T250</f>
        <v>3.5142118863049097E-2</v>
      </c>
      <c r="CC230" s="126">
        <f t="shared" ref="CC230" si="3099">U230/U250</f>
        <v>0.15155923265751431</v>
      </c>
      <c r="CD230" s="127">
        <f t="shared" ref="CD230" si="3100">V230/V250</f>
        <v>3.7639231516782536E-2</v>
      </c>
      <c r="CE230" s="128">
        <f t="shared" ref="CE230" si="3101">W230/W250</f>
        <v>9.4177054274515337E-2</v>
      </c>
      <c r="CF230" s="125">
        <f t="shared" ref="CF230" si="3102">X230/X250</f>
        <v>5.7155902374232112E-2</v>
      </c>
      <c r="CG230" s="126">
        <f t="shared" ref="CG230" si="3103">Y230/Y250</f>
        <v>0.11250412405146816</v>
      </c>
      <c r="CH230" s="127">
        <f t="shared" ref="CH230" si="3104">Z230/Z250</f>
        <v>8.6895433666576608E-2</v>
      </c>
      <c r="CI230" s="125">
        <f t="shared" ref="CI230" si="3105">AA230/AA250</f>
        <v>4.5725605522199078E-2</v>
      </c>
      <c r="CJ230" s="131">
        <f t="shared" ref="CJ230" si="3106">AB230/AB250</f>
        <v>7.1976933475037488E-2</v>
      </c>
      <c r="CK230" s="132">
        <f t="shared" ref="CK230" si="3107">AC230/AC250</f>
        <v>6.6823626281729637E-2</v>
      </c>
    </row>
    <row r="231" spans="1:89" ht="14.1" thickBot="1">
      <c r="A231" s="133" t="s">
        <v>22</v>
      </c>
      <c r="B231" s="188">
        <v>5631</v>
      </c>
      <c r="C231" s="189">
        <v>966</v>
      </c>
      <c r="D231" s="190">
        <v>1718</v>
      </c>
      <c r="E231" s="191">
        <v>1176</v>
      </c>
      <c r="F231" s="188">
        <v>692</v>
      </c>
      <c r="G231" s="192">
        <v>551</v>
      </c>
      <c r="H231" s="190">
        <v>1418</v>
      </c>
      <c r="I231" s="191">
        <v>1983</v>
      </c>
      <c r="J231" s="188">
        <v>336</v>
      </c>
      <c r="K231" s="192">
        <v>953</v>
      </c>
      <c r="L231" s="190">
        <v>456</v>
      </c>
      <c r="M231" s="188">
        <v>2917</v>
      </c>
      <c r="N231" s="193">
        <v>1506</v>
      </c>
      <c r="O231" s="194">
        <v>3164</v>
      </c>
      <c r="P231" s="188">
        <v>1247</v>
      </c>
      <c r="Q231" s="192">
        <v>1810</v>
      </c>
      <c r="R231" s="190">
        <v>1670</v>
      </c>
      <c r="S231" s="191">
        <v>1421</v>
      </c>
      <c r="T231" s="188">
        <v>309</v>
      </c>
      <c r="U231" s="192">
        <v>1658</v>
      </c>
      <c r="V231" s="190">
        <v>847</v>
      </c>
      <c r="W231" s="191">
        <v>2460</v>
      </c>
      <c r="X231" s="188">
        <v>1270</v>
      </c>
      <c r="Y231" s="192">
        <v>1626</v>
      </c>
      <c r="Z231" s="190">
        <v>4782</v>
      </c>
      <c r="AA231" s="188">
        <v>2355</v>
      </c>
      <c r="AB231" s="168">
        <f t="shared" si="3080"/>
        <v>21882</v>
      </c>
      <c r="AC231" s="169">
        <f t="shared" si="2997"/>
        <v>23040</v>
      </c>
      <c r="AE231" t="s">
        <v>27</v>
      </c>
      <c r="BI231" s="133" t="s">
        <v>22</v>
      </c>
      <c r="BJ231" s="125">
        <f>B231/B250</f>
        <v>0.10788389692499281</v>
      </c>
      <c r="BK231" s="126">
        <f t="shared" ref="BK231" si="3108">C231/C250</f>
        <v>2.8222507888278601E-2</v>
      </c>
      <c r="BL231" s="127">
        <f t="shared" ref="BL231" si="3109">D231/D250</f>
        <v>7.8300897862449301E-2</v>
      </c>
      <c r="BM231" s="128">
        <f t="shared" ref="BM231" si="3110">E231/E250</f>
        <v>5.8879487307865616E-2</v>
      </c>
      <c r="BN231" s="125">
        <f t="shared" ref="BN231" si="3111">F231/F250</f>
        <v>7.177678664039E-2</v>
      </c>
      <c r="BO231" s="126">
        <f t="shared" ref="BO231" si="3112">G231/G250</f>
        <v>7.2452333990795523E-2</v>
      </c>
      <c r="BP231" s="127">
        <f t="shared" ref="BP231" si="3113">H231/H250</f>
        <v>4.8501847037898484E-2</v>
      </c>
      <c r="BQ231" s="128">
        <f t="shared" ref="BQ231" si="3114">I231/I250</f>
        <v>4.8781087796118179E-2</v>
      </c>
      <c r="BR231" s="125">
        <f t="shared" ref="BR231" si="3115">J231/J250</f>
        <v>5.507293886248156E-2</v>
      </c>
      <c r="BS231" s="126">
        <f t="shared" ref="BS231" si="3116">K231/K250</f>
        <v>0.13888079277178664</v>
      </c>
      <c r="BT231" s="127">
        <f t="shared" ref="BT231" si="3117">L231/L250</f>
        <v>3.7475345167652857E-2</v>
      </c>
      <c r="BU231" s="125">
        <f t="shared" ref="BU231" si="3118">M231/M250</f>
        <v>0.13959609494640121</v>
      </c>
      <c r="BV231" s="129">
        <f t="shared" ref="BV231" si="3119">N231/N250</f>
        <v>5.6406606989025804E-2</v>
      </c>
      <c r="BW231" s="130">
        <f t="shared" ref="BW231" si="3120">O231/O250</f>
        <v>9.3135523372188861E-2</v>
      </c>
      <c r="BX231" s="125">
        <f t="shared" ref="BX231" si="3121">P231/P250</f>
        <v>7.4478886698918945E-2</v>
      </c>
      <c r="BY231" s="126">
        <f t="shared" ref="BY231" si="3122">Q231/Q250</f>
        <v>8.8413442751074642E-2</v>
      </c>
      <c r="BZ231" s="127">
        <f t="shared" ref="BZ231" si="3123">R231/R250</f>
        <v>8.0727026635084839E-2</v>
      </c>
      <c r="CA231" s="128">
        <f t="shared" ref="CA231" si="3124">S231/S250</f>
        <v>6.2297238053485311E-2</v>
      </c>
      <c r="CB231" s="125">
        <f t="shared" ref="CB231" si="3125">T231/T250</f>
        <v>3.1937984496124033E-2</v>
      </c>
      <c r="CC231" s="126">
        <f t="shared" ref="CC231" si="3126">U231/U250</f>
        <v>0.15074097645240475</v>
      </c>
      <c r="CD231" s="127">
        <f t="shared" ref="CD231" si="3127">V231/V250</f>
        <v>3.1658817373103089E-2</v>
      </c>
      <c r="CE231" s="128">
        <f t="shared" ref="CE231" si="3128">W231/W250</f>
        <v>8.6867474133973652E-2</v>
      </c>
      <c r="CF231" s="125">
        <f t="shared" ref="CF231" si="3129">X231/X250</f>
        <v>5.2714594056118211E-2</v>
      </c>
      <c r="CG231" s="126">
        <f t="shared" ref="CG231" si="3130">Y231/Y250</f>
        <v>0.10729132299571098</v>
      </c>
      <c r="CH231" s="127">
        <f t="shared" ref="CH231" si="3131">Z231/Z250</f>
        <v>8.6138881383409888E-2</v>
      </c>
      <c r="CI231" s="125">
        <f t="shared" ref="CI231" si="3132">AA231/AA250</f>
        <v>4.8094596250459504E-2</v>
      </c>
      <c r="CJ231" s="131">
        <f t="shared" ref="CJ231" si="3133">AB231/AB250</f>
        <v>7.0259145215718882E-2</v>
      </c>
      <c r="CK231" s="132">
        <f t="shared" ref="CK231" si="3134">AC231/AC250</f>
        <v>7.4105523177274313E-2</v>
      </c>
    </row>
    <row r="232" spans="1:89" ht="15" thickTop="1" thickBot="1">
      <c r="A232" s="142" t="s">
        <v>24</v>
      </c>
      <c r="B232" s="195">
        <v>4013</v>
      </c>
      <c r="C232" s="196">
        <v>711</v>
      </c>
      <c r="D232" s="197">
        <v>1156</v>
      </c>
      <c r="E232" s="198">
        <v>627</v>
      </c>
      <c r="F232" s="195">
        <v>592</v>
      </c>
      <c r="G232" s="199">
        <v>285</v>
      </c>
      <c r="H232" s="197">
        <v>1425</v>
      </c>
      <c r="I232" s="198">
        <v>1268</v>
      </c>
      <c r="J232" s="195">
        <v>361</v>
      </c>
      <c r="K232" s="199">
        <v>707</v>
      </c>
      <c r="L232" s="197">
        <v>401</v>
      </c>
      <c r="M232" s="195">
        <v>1796</v>
      </c>
      <c r="N232" s="200">
        <v>1512</v>
      </c>
      <c r="O232" s="201">
        <v>2591</v>
      </c>
      <c r="P232" s="195">
        <v>950</v>
      </c>
      <c r="Q232" s="199">
        <v>1206</v>
      </c>
      <c r="R232" s="197">
        <v>1449</v>
      </c>
      <c r="S232" s="198">
        <v>1086</v>
      </c>
      <c r="T232" s="195">
        <v>314</v>
      </c>
      <c r="U232" s="199">
        <v>817</v>
      </c>
      <c r="V232" s="197">
        <v>737</v>
      </c>
      <c r="W232" s="198">
        <v>2219</v>
      </c>
      <c r="X232" s="195">
        <v>1067</v>
      </c>
      <c r="Y232" s="199">
        <v>1144</v>
      </c>
      <c r="Z232" s="197">
        <v>3829</v>
      </c>
      <c r="AA232" s="195">
        <v>2012</v>
      </c>
      <c r="AB232" s="168">
        <f t="shared" si="3080"/>
        <v>17806</v>
      </c>
      <c r="AC232" s="169">
        <f t="shared" si="2997"/>
        <v>16469</v>
      </c>
      <c r="AE232" s="309" t="s">
        <v>2</v>
      </c>
      <c r="AF232" s="303" t="s">
        <v>3</v>
      </c>
      <c r="AG232" s="304"/>
      <c r="AH232" s="303" t="s">
        <v>4</v>
      </c>
      <c r="AI232" s="304"/>
      <c r="AJ232" s="303" t="s">
        <v>5</v>
      </c>
      <c r="AK232" s="304"/>
      <c r="AL232" s="303" t="s">
        <v>6</v>
      </c>
      <c r="AM232" s="304"/>
      <c r="AN232" s="303" t="s">
        <v>7</v>
      </c>
      <c r="AO232" s="304"/>
      <c r="AP232" s="303" t="s">
        <v>8</v>
      </c>
      <c r="AQ232" s="304"/>
      <c r="AR232" s="303" t="s">
        <v>9</v>
      </c>
      <c r="AS232" s="304"/>
      <c r="AT232" s="303" t="s">
        <v>10</v>
      </c>
      <c r="AU232" s="304"/>
      <c r="AV232" s="303" t="s">
        <v>11</v>
      </c>
      <c r="AW232" s="304"/>
      <c r="AX232" s="303" t="s">
        <v>12</v>
      </c>
      <c r="AY232" s="304"/>
      <c r="AZ232" s="303" t="s">
        <v>13</v>
      </c>
      <c r="BA232" s="304"/>
      <c r="BB232" s="303" t="s">
        <v>14</v>
      </c>
      <c r="BC232" s="304"/>
      <c r="BD232" s="305" t="s">
        <v>15</v>
      </c>
      <c r="BE232" s="306"/>
      <c r="BF232" s="307" t="s">
        <v>16</v>
      </c>
      <c r="BG232" s="308"/>
      <c r="BH232" s="286"/>
      <c r="BI232" s="142" t="s">
        <v>24</v>
      </c>
      <c r="BJ232" s="125">
        <f>B232/B250</f>
        <v>7.6884759076539896E-2</v>
      </c>
      <c r="BK232" s="126">
        <f t="shared" ref="BK232" si="3135">C232/C250</f>
        <v>2.0772466986093256E-2</v>
      </c>
      <c r="BL232" s="127">
        <f t="shared" ref="BL232" si="3136">D232/D250</f>
        <v>5.2686750831776125E-2</v>
      </c>
      <c r="BM232" s="128">
        <f t="shared" ref="BM232" si="3137">E232/E250</f>
        <v>3.1392379712612023E-2</v>
      </c>
      <c r="BN232" s="125">
        <f t="shared" ref="BN232" si="3138">F232/F250</f>
        <v>6.1404418628772946E-2</v>
      </c>
      <c r="BO232" s="126">
        <f t="shared" ref="BO232" si="3139">G232/G250</f>
        <v>3.7475345167652857E-2</v>
      </c>
      <c r="BP232" s="127">
        <f t="shared" ref="BP232" si="3140">H232/H250</f>
        <v>4.8741277876590508E-2</v>
      </c>
      <c r="BQ232" s="128">
        <f t="shared" ref="BQ232" si="3141">I232/I250</f>
        <v>3.1192344591768961E-2</v>
      </c>
      <c r="BR232" s="125">
        <f t="shared" ref="BR232" si="3142">J232/J250</f>
        <v>5.9170627765940009E-2</v>
      </c>
      <c r="BS232" s="126">
        <f t="shared" ref="BS232" si="3143">K232/K250</f>
        <v>0.10303118624307782</v>
      </c>
      <c r="BT232" s="127">
        <f t="shared" ref="BT232" si="3144">L232/L250</f>
        <v>3.2955292570677183E-2</v>
      </c>
      <c r="BU232" s="125">
        <f t="shared" ref="BU232" si="3145">M232/M250</f>
        <v>8.5949464012251148E-2</v>
      </c>
      <c r="BV232" s="129">
        <f t="shared" ref="BV232" si="3146">N232/N250</f>
        <v>5.6631334506910373E-2</v>
      </c>
      <c r="BW232" s="130">
        <f t="shared" ref="BW232" si="3147">O232/O250</f>
        <v>7.6268691863887905E-2</v>
      </c>
      <c r="BX232" s="125">
        <f t="shared" ref="BX232" si="3148">P232/P250</f>
        <v>5.6740130203667201E-2</v>
      </c>
      <c r="BY232" s="126">
        <f t="shared" ref="BY232" si="3149">Q232/Q250</f>
        <v>5.8909730363423216E-2</v>
      </c>
      <c r="BZ232" s="127">
        <f t="shared" ref="BZ232" si="3150">R232/R250</f>
        <v>7.0043988978585589E-2</v>
      </c>
      <c r="CA232" s="128">
        <f t="shared" ref="CA232" si="3151">S232/S250</f>
        <v>4.7610697062691804E-2</v>
      </c>
      <c r="CB232" s="125">
        <f t="shared" ref="CB232" si="3152">T232/T250</f>
        <v>3.2454780361757106E-2</v>
      </c>
      <c r="CC232" s="126">
        <f t="shared" ref="CC232" si="3153">U232/U250</f>
        <v>7.4279479952722979E-2</v>
      </c>
      <c r="CD232" s="127">
        <f t="shared" ref="CD232" si="3154">V232/V250</f>
        <v>2.7547282649323466E-2</v>
      </c>
      <c r="CE232" s="128">
        <f t="shared" ref="CE232" si="3155">W232/W250</f>
        <v>7.8357286627352654E-2</v>
      </c>
      <c r="CF232" s="125">
        <f t="shared" ref="CF232" si="3156">X232/X250</f>
        <v>4.4288560518014282E-2</v>
      </c>
      <c r="CG232" s="126">
        <f t="shared" ref="CG232" si="3157">Y232/Y250</f>
        <v>7.5486638073243156E-2</v>
      </c>
      <c r="CH232" s="127">
        <f t="shared" ref="CH232" si="3158">Z232/Z250</f>
        <v>6.8972349815365222E-2</v>
      </c>
      <c r="CI232" s="125">
        <f t="shared" ref="CI232" si="3159">AA232/AA250</f>
        <v>4.1089735734999792E-2</v>
      </c>
      <c r="CJ232" s="131">
        <f t="shared" ref="CJ232" si="3160">AB232/AB250</f>
        <v>5.717184625313456E-2</v>
      </c>
      <c r="CK232" s="132">
        <f t="shared" ref="CK232" si="3161">AC232/AC250</f>
        <v>5.2970653698200108E-2</v>
      </c>
    </row>
    <row r="233" spans="1:89" ht="15" thickTop="1" thickBot="1">
      <c r="A233" s="133" t="s">
        <v>28</v>
      </c>
      <c r="B233" s="188">
        <v>2892</v>
      </c>
      <c r="C233" s="189">
        <v>1634</v>
      </c>
      <c r="D233" s="190">
        <v>1254</v>
      </c>
      <c r="E233" s="191">
        <v>1341</v>
      </c>
      <c r="F233" s="188">
        <v>545</v>
      </c>
      <c r="G233" s="192">
        <v>708</v>
      </c>
      <c r="H233" s="190">
        <v>1423</v>
      </c>
      <c r="I233" s="191">
        <v>2362</v>
      </c>
      <c r="J233" s="188">
        <v>279</v>
      </c>
      <c r="K233" s="192">
        <v>740</v>
      </c>
      <c r="L233" s="190">
        <v>446</v>
      </c>
      <c r="M233" s="188">
        <v>1733</v>
      </c>
      <c r="N233" s="193">
        <v>1296</v>
      </c>
      <c r="O233" s="194">
        <v>2307</v>
      </c>
      <c r="P233" s="188">
        <v>888</v>
      </c>
      <c r="Q233" s="192">
        <v>999</v>
      </c>
      <c r="R233" s="190">
        <v>1293</v>
      </c>
      <c r="S233" s="191">
        <v>892</v>
      </c>
      <c r="T233" s="188">
        <v>373</v>
      </c>
      <c r="U233" s="192">
        <v>636</v>
      </c>
      <c r="V233" s="190">
        <v>690</v>
      </c>
      <c r="W233" s="191">
        <v>1940</v>
      </c>
      <c r="X233" s="188">
        <v>999</v>
      </c>
      <c r="Y233" s="192">
        <v>880</v>
      </c>
      <c r="Z233" s="190">
        <v>2979</v>
      </c>
      <c r="AA233" s="188">
        <v>2059</v>
      </c>
      <c r="AB233" s="168">
        <f t="shared" si="3080"/>
        <v>15357</v>
      </c>
      <c r="AC233" s="169">
        <f t="shared" si="2997"/>
        <v>18231</v>
      </c>
      <c r="AE233" s="310"/>
      <c r="AF233" s="242" t="s">
        <v>17</v>
      </c>
      <c r="AG233" s="243" t="s">
        <v>18</v>
      </c>
      <c r="AH233" s="244" t="s">
        <v>17</v>
      </c>
      <c r="AI233" s="245" t="s">
        <v>18</v>
      </c>
      <c r="AJ233" s="242" t="s">
        <v>17</v>
      </c>
      <c r="AK233" s="243" t="s">
        <v>18</v>
      </c>
      <c r="AL233" s="244" t="s">
        <v>17</v>
      </c>
      <c r="AM233" s="245" t="s">
        <v>18</v>
      </c>
      <c r="AN233" s="242" t="s">
        <v>17</v>
      </c>
      <c r="AO233" s="243" t="s">
        <v>18</v>
      </c>
      <c r="AP233" s="244" t="s">
        <v>17</v>
      </c>
      <c r="AQ233" s="242" t="s">
        <v>18</v>
      </c>
      <c r="AR233" s="246" t="s">
        <v>17</v>
      </c>
      <c r="AS233" s="247" t="s">
        <v>18</v>
      </c>
      <c r="AT233" s="242" t="s">
        <v>17</v>
      </c>
      <c r="AU233" s="243" t="s">
        <v>18</v>
      </c>
      <c r="AV233" s="244" t="s">
        <v>17</v>
      </c>
      <c r="AW233" s="245" t="s">
        <v>18</v>
      </c>
      <c r="AX233" s="242" t="s">
        <v>17</v>
      </c>
      <c r="AY233" s="243" t="s">
        <v>18</v>
      </c>
      <c r="AZ233" s="244" t="s">
        <v>17</v>
      </c>
      <c r="BA233" s="245" t="s">
        <v>18</v>
      </c>
      <c r="BB233" s="242" t="s">
        <v>17</v>
      </c>
      <c r="BC233" s="243" t="s">
        <v>18</v>
      </c>
      <c r="BD233" s="248" t="s">
        <v>17</v>
      </c>
      <c r="BE233" s="249" t="s">
        <v>18</v>
      </c>
      <c r="BF233" s="250" t="s">
        <v>17</v>
      </c>
      <c r="BG233" s="251" t="s">
        <v>18</v>
      </c>
      <c r="BH233" s="287"/>
      <c r="BI233" s="133" t="s">
        <v>28</v>
      </c>
      <c r="BJ233" s="125">
        <f>B233/B250</f>
        <v>5.5407606092537601E-2</v>
      </c>
      <c r="BK233" s="126">
        <f t="shared" ref="BK233" si="3162">C233/C250</f>
        <v>4.7738693467336682E-2</v>
      </c>
      <c r="BL233" s="127">
        <f t="shared" ref="BL233" si="3163">D233/D250</f>
        <v>5.7153274691217358E-2</v>
      </c>
      <c r="BM233" s="128">
        <f t="shared" ref="BM233" si="3164">E233/E250</f>
        <v>6.7140639863816146E-2</v>
      </c>
      <c r="BN233" s="125">
        <f t="shared" ref="BN233" si="3165">F233/F250</f>
        <v>5.6529405663312937E-2</v>
      </c>
      <c r="BO233" s="126">
        <f t="shared" ref="BO233" si="3166">G233/G250</f>
        <v>9.3096646942800787E-2</v>
      </c>
      <c r="BP233" s="127">
        <f t="shared" ref="BP233" si="3167">H233/H250</f>
        <v>4.867286906553564E-2</v>
      </c>
      <c r="BQ233" s="128">
        <f t="shared" ref="BQ233" si="3168">I233/I250</f>
        <v>5.8104351676465521E-2</v>
      </c>
      <c r="BR233" s="125">
        <f t="shared" ref="BR233" si="3169">J233/J250</f>
        <v>4.5730208162596299E-2</v>
      </c>
      <c r="BS233" s="126">
        <f t="shared" ref="BS233" si="3170">K233/K250</f>
        <v>0.10784027980180705</v>
      </c>
      <c r="BT233" s="127">
        <f t="shared" ref="BT233" si="3171">L233/L250</f>
        <v>3.6653517422748194E-2</v>
      </c>
      <c r="BU233" s="125">
        <f t="shared" ref="BU233" si="3172">M233/M250</f>
        <v>8.293453292496171E-2</v>
      </c>
      <c r="BV233" s="129">
        <f t="shared" ref="BV233" si="3173">N233/N250</f>
        <v>4.854114386306603E-2</v>
      </c>
      <c r="BW233" s="130">
        <f t="shared" ref="BW233" si="3174">O233/O250</f>
        <v>6.7908866125044154E-2</v>
      </c>
      <c r="BX233" s="125">
        <f t="shared" ref="BX233" si="3175">P233/P250</f>
        <v>5.3037090127217343E-2</v>
      </c>
      <c r="BY233" s="126">
        <f t="shared" ref="BY233" si="3176">Q233/Q250</f>
        <v>4.8798358733880422E-2</v>
      </c>
      <c r="BZ233" s="127">
        <f t="shared" ref="BZ233" si="3177">R233/R250</f>
        <v>6.2503021221056707E-2</v>
      </c>
      <c r="CA233" s="128">
        <f t="shared" ref="CA233" si="3178">S233/S250</f>
        <v>3.9105655414291979E-2</v>
      </c>
      <c r="CB233" s="125">
        <f t="shared" ref="CB233" si="3179">T233/T250</f>
        <v>3.8552971576227391E-2</v>
      </c>
      <c r="CC233" s="126">
        <f t="shared" ref="CC233" si="3180">U233/U250</f>
        <v>5.7823438494408581E-2</v>
      </c>
      <c r="CD233" s="127">
        <f t="shared" ref="CD233" si="3181">V233/V250</f>
        <v>2.5790535994617628E-2</v>
      </c>
      <c r="CE233" s="128">
        <f t="shared" ref="CE233" si="3182">W233/W250</f>
        <v>6.850524382923126E-2</v>
      </c>
      <c r="CF233" s="125">
        <f t="shared" ref="CF233" si="3183">X233/X250</f>
        <v>4.1466046820521338E-2</v>
      </c>
      <c r="CG233" s="126">
        <f t="shared" ref="CG233" si="3184">Y233/Y250</f>
        <v>5.8066644671725502E-2</v>
      </c>
      <c r="CH233" s="127">
        <f t="shared" ref="CH233" si="3185">Z233/Z250</f>
        <v>5.3661172656038911E-2</v>
      </c>
      <c r="CI233" s="125">
        <f t="shared" ref="CI233" si="3186">AA233/AA250</f>
        <v>4.2049585426622557E-2</v>
      </c>
      <c r="CJ233" s="131">
        <f t="shared" ref="CJ233" si="3187">AB233/AB250</f>
        <v>4.9308550090384561E-2</v>
      </c>
      <c r="CK233" s="132">
        <f t="shared" ref="CK233" si="3188">AC233/AC250</f>
        <v>5.8637925045351036E-2</v>
      </c>
    </row>
    <row r="234" spans="1:89" ht="14.1" thickTop="1">
      <c r="A234" s="142" t="s">
        <v>29</v>
      </c>
      <c r="B234" s="202">
        <v>3405</v>
      </c>
      <c r="C234" s="196">
        <v>1196</v>
      </c>
      <c r="D234" s="197">
        <v>1365</v>
      </c>
      <c r="E234" s="198">
        <v>867</v>
      </c>
      <c r="F234" s="195">
        <v>535</v>
      </c>
      <c r="G234" s="199">
        <v>473</v>
      </c>
      <c r="H234" s="197">
        <v>1987</v>
      </c>
      <c r="I234" s="198">
        <v>1634</v>
      </c>
      <c r="J234" s="195">
        <v>330</v>
      </c>
      <c r="K234" s="199">
        <v>473</v>
      </c>
      <c r="L234" s="197">
        <v>436</v>
      </c>
      <c r="M234" s="195">
        <v>1416</v>
      </c>
      <c r="N234" s="200">
        <v>1355</v>
      </c>
      <c r="O234" s="203">
        <v>2233</v>
      </c>
      <c r="P234" s="195">
        <v>829</v>
      </c>
      <c r="Q234" s="199">
        <v>1110</v>
      </c>
      <c r="R234" s="197">
        <v>1149</v>
      </c>
      <c r="S234" s="198">
        <v>1525</v>
      </c>
      <c r="T234" s="195">
        <v>422</v>
      </c>
      <c r="U234" s="199">
        <v>728</v>
      </c>
      <c r="V234" s="197">
        <v>889</v>
      </c>
      <c r="W234" s="204">
        <v>2115</v>
      </c>
      <c r="X234" s="195">
        <v>920</v>
      </c>
      <c r="Y234" s="199">
        <v>1040</v>
      </c>
      <c r="Z234" s="197">
        <v>3040</v>
      </c>
      <c r="AA234" s="195">
        <v>2974</v>
      </c>
      <c r="AB234" s="168">
        <f t="shared" si="3080"/>
        <v>16662</v>
      </c>
      <c r="AC234" s="169">
        <f t="shared" si="2997"/>
        <v>17784</v>
      </c>
      <c r="AE234" s="252" t="str">
        <f>$AE$17</f>
        <v>17:00 - 17:59</v>
      </c>
      <c r="AF234" s="253">
        <f t="shared" ref="AF234:AU236" si="3189">SUMIF($A$9:$A$32,$AE234,B$226:B$249)</f>
        <v>2436</v>
      </c>
      <c r="AG234" s="254">
        <f t="shared" si="3189"/>
        <v>3829</v>
      </c>
      <c r="AH234" s="255">
        <f t="shared" si="3189"/>
        <v>1726</v>
      </c>
      <c r="AI234" s="256">
        <f t="shared" si="3189"/>
        <v>1718</v>
      </c>
      <c r="AJ234" s="253">
        <f t="shared" si="3189"/>
        <v>1008</v>
      </c>
      <c r="AK234" s="257">
        <f t="shared" si="3189"/>
        <v>534</v>
      </c>
      <c r="AL234" s="255">
        <f t="shared" si="3189"/>
        <v>2252</v>
      </c>
      <c r="AM234" s="256">
        <f t="shared" si="3189"/>
        <v>3851</v>
      </c>
      <c r="AN234" s="253">
        <f t="shared" si="3189"/>
        <v>757</v>
      </c>
      <c r="AO234" s="257">
        <f t="shared" si="3189"/>
        <v>248</v>
      </c>
      <c r="AP234" s="255">
        <f t="shared" si="3189"/>
        <v>1564</v>
      </c>
      <c r="AQ234" s="253">
        <f t="shared" si="3189"/>
        <v>975</v>
      </c>
      <c r="AR234" s="258">
        <f t="shared" si="3189"/>
        <v>2303</v>
      </c>
      <c r="AS234" s="259">
        <f t="shared" si="3189"/>
        <v>2017</v>
      </c>
      <c r="AT234" s="253">
        <f t="shared" si="3189"/>
        <v>1397</v>
      </c>
      <c r="AU234" s="257">
        <f t="shared" si="3189"/>
        <v>1154</v>
      </c>
      <c r="AV234" s="255">
        <f t="shared" ref="AP234:BE236" si="3190">SUMIF($A$9:$A$32,$AE234,R$226:R$249)</f>
        <v>1361</v>
      </c>
      <c r="AW234" s="256">
        <f t="shared" si="3190"/>
        <v>1641</v>
      </c>
      <c r="AX234" s="253">
        <f t="shared" si="3190"/>
        <v>1240</v>
      </c>
      <c r="AY234" s="257">
        <f t="shared" si="3190"/>
        <v>343</v>
      </c>
      <c r="AZ234" s="255">
        <f t="shared" si="3190"/>
        <v>2369</v>
      </c>
      <c r="BA234" s="256">
        <f t="shared" si="3190"/>
        <v>1378</v>
      </c>
      <c r="BB234" s="253">
        <f t="shared" si="3190"/>
        <v>2539</v>
      </c>
      <c r="BC234" s="257">
        <f t="shared" si="3190"/>
        <v>682</v>
      </c>
      <c r="BD234" s="20">
        <f t="shared" si="3190"/>
        <v>4047</v>
      </c>
      <c r="BE234" s="260">
        <f t="shared" si="3190"/>
        <v>4103</v>
      </c>
      <c r="BF234" s="261">
        <f>AF234+AH234+AJ234+AL234+AN234+AP234+AR234+AT234+AV234+AX234+AZ234+BB234+BD234</f>
        <v>24999</v>
      </c>
      <c r="BG234" s="262">
        <f>AG234+AI234+AK234+AM234+AO234+AQ234+AS234+AU234+AW234+AY234+BA234+BC234+BE234</f>
        <v>22473</v>
      </c>
      <c r="BH234" s="283"/>
      <c r="BI234" s="142" t="s">
        <v>29</v>
      </c>
      <c r="BJ234" s="125">
        <f>B234/B250</f>
        <v>6.5236133729284412E-2</v>
      </c>
      <c r="BK234" s="126">
        <f t="shared" ref="BK234" si="3191">C234/C250</f>
        <v>3.494215262358303E-2</v>
      </c>
      <c r="BL234" s="127">
        <f t="shared" ref="BL234" si="3192">D234/D250</f>
        <v>6.2212296613645683E-2</v>
      </c>
      <c r="BM234" s="128">
        <f t="shared" ref="BM234" si="3193">E234/E250</f>
        <v>4.340860161217644E-2</v>
      </c>
      <c r="BN234" s="125">
        <f t="shared" ref="BN234" si="3194">F234/F250</f>
        <v>5.5492168862151227E-2</v>
      </c>
      <c r="BO234" s="126">
        <f t="shared" ref="BO234" si="3195">G234/G250</f>
        <v>6.2195923734385275E-2</v>
      </c>
      <c r="BP234" s="127">
        <f t="shared" ref="BP234" si="3196">H234/H250</f>
        <v>6.7964153783007256E-2</v>
      </c>
      <c r="BQ234" s="128">
        <f t="shared" ref="BQ234" si="3197">I234/I250</f>
        <v>4.0195813141128141E-2</v>
      </c>
      <c r="BR234" s="125">
        <f t="shared" ref="BR234" si="3198">J234/J250</f>
        <v>5.4089493525651532E-2</v>
      </c>
      <c r="BS234" s="126">
        <f t="shared" ref="BS234" si="3199">K234/K250</f>
        <v>6.8930341008452342E-2</v>
      </c>
      <c r="BT234" s="127">
        <f t="shared" ref="BT234" si="3200">L234/L250</f>
        <v>3.5831689677843524E-2</v>
      </c>
      <c r="BU234" s="125">
        <f t="shared" ref="BU234" si="3201">M234/M250</f>
        <v>6.7764165390505365E-2</v>
      </c>
      <c r="BV234" s="129">
        <f t="shared" ref="BV234" si="3202">N234/N250</f>
        <v>5.075096445559759E-2</v>
      </c>
      <c r="BW234" s="130">
        <f t="shared" ref="BW234" si="3203">O234/O250</f>
        <v>6.573060167196515E-2</v>
      </c>
      <c r="BX234" s="125">
        <f t="shared" ref="BX234" si="3204">P234/P250</f>
        <v>4.951322940930538E-2</v>
      </c>
      <c r="BY234" s="126">
        <f t="shared" ref="BY234" si="3205">Q234/Q250</f>
        <v>5.4220398593200471E-2</v>
      </c>
      <c r="BZ234" s="127">
        <f t="shared" ref="BZ234" si="3206">R234/R250</f>
        <v>5.5542127906414655E-2</v>
      </c>
      <c r="CA234" s="128">
        <f t="shared" ref="CA234" si="3207">S234/S250</f>
        <v>6.6856641823761512E-2</v>
      </c>
      <c r="CB234" s="125">
        <f t="shared" ref="CB234" si="3208">T234/T250</f>
        <v>4.3617571059431523E-2</v>
      </c>
      <c r="CC234" s="126">
        <f t="shared" ref="CC234" si="3209">U234/U250</f>
        <v>6.618783525775071E-2</v>
      </c>
      <c r="CD234" s="127">
        <f t="shared" ref="CD234" si="3210">V234/V250</f>
        <v>3.3228676085818941E-2</v>
      </c>
      <c r="CE234" s="128">
        <f t="shared" ref="CE234" si="3211">W234/W250</f>
        <v>7.4684840566404176E-2</v>
      </c>
      <c r="CF234" s="125">
        <f t="shared" ref="CF234" si="3212">X234/X250</f>
        <v>3.8186950024904534E-2</v>
      </c>
      <c r="CG234" s="126">
        <f t="shared" ref="CG234" si="3213">Y234/Y250</f>
        <v>6.8624216430221055E-2</v>
      </c>
      <c r="CH234" s="127">
        <f t="shared" ref="CH234" si="3214">Z234/Z250</f>
        <v>5.4759974781590559E-2</v>
      </c>
      <c r="CI234" s="125">
        <f t="shared" ref="CI234" si="3215">AA234/AA250</f>
        <v>6.0736020912469879E-2</v>
      </c>
      <c r="CJ234" s="131">
        <f t="shared" ref="CJ234" si="3216">AB234/AB250</f>
        <v>5.3498669115451425E-2</v>
      </c>
      <c r="CK234" s="132">
        <f t="shared" ref="CK234" si="3217">AC234/AC250</f>
        <v>5.7200200702458605E-2</v>
      </c>
    </row>
    <row r="235" spans="1:89">
      <c r="A235" s="133" t="s">
        <v>31</v>
      </c>
      <c r="B235" s="205">
        <v>3451</v>
      </c>
      <c r="C235" s="189">
        <v>1349</v>
      </c>
      <c r="D235" s="190">
        <v>1428</v>
      </c>
      <c r="E235" s="191">
        <v>821</v>
      </c>
      <c r="F235" s="188">
        <v>549</v>
      </c>
      <c r="G235" s="192">
        <v>400</v>
      </c>
      <c r="H235" s="190">
        <v>2102</v>
      </c>
      <c r="I235" s="191">
        <v>2224</v>
      </c>
      <c r="J235" s="188">
        <v>289</v>
      </c>
      <c r="K235" s="189">
        <v>373</v>
      </c>
      <c r="L235" s="190">
        <v>520</v>
      </c>
      <c r="M235" s="188">
        <v>1523</v>
      </c>
      <c r="N235" s="193">
        <v>1454</v>
      </c>
      <c r="O235" s="206">
        <v>2041</v>
      </c>
      <c r="P235" s="188">
        <v>859</v>
      </c>
      <c r="Q235" s="189">
        <v>1241</v>
      </c>
      <c r="R235" s="190">
        <v>1206</v>
      </c>
      <c r="S235" s="191">
        <v>1330</v>
      </c>
      <c r="T235" s="197">
        <v>456</v>
      </c>
      <c r="U235" s="188">
        <v>658</v>
      </c>
      <c r="V235" s="190">
        <v>938</v>
      </c>
      <c r="W235" s="207">
        <v>1948</v>
      </c>
      <c r="X235" s="188">
        <v>1103</v>
      </c>
      <c r="Y235" s="192">
        <v>780</v>
      </c>
      <c r="Z235" s="190">
        <v>3109</v>
      </c>
      <c r="AA235" s="188">
        <v>2621</v>
      </c>
      <c r="AB235" s="168">
        <f t="shared" si="3080"/>
        <v>17464</v>
      </c>
      <c r="AC235" s="169">
        <f t="shared" si="2997"/>
        <v>17309</v>
      </c>
      <c r="AE235" s="263" t="str">
        <f>$AE$18</f>
        <v>18:00 - 18:59</v>
      </c>
      <c r="AF235" s="253">
        <f t="shared" si="3189"/>
        <v>2426</v>
      </c>
      <c r="AG235" s="264">
        <f t="shared" si="3189"/>
        <v>4260</v>
      </c>
      <c r="AH235" s="265">
        <f t="shared" si="3189"/>
        <v>1489</v>
      </c>
      <c r="AI235" s="266">
        <f t="shared" si="3189"/>
        <v>1556</v>
      </c>
      <c r="AJ235" s="267">
        <f t="shared" si="3189"/>
        <v>592</v>
      </c>
      <c r="AK235" s="268">
        <f t="shared" si="3189"/>
        <v>392</v>
      </c>
      <c r="AL235" s="265">
        <f t="shared" si="3189"/>
        <v>1920</v>
      </c>
      <c r="AM235" s="266">
        <f t="shared" si="3189"/>
        <v>3738</v>
      </c>
      <c r="AN235" s="267">
        <f t="shared" si="3189"/>
        <v>571</v>
      </c>
      <c r="AO235" s="268">
        <f t="shared" si="3189"/>
        <v>210</v>
      </c>
      <c r="AP235" s="265">
        <f t="shared" si="3190"/>
        <v>1557</v>
      </c>
      <c r="AQ235" s="267">
        <f t="shared" si="3190"/>
        <v>725</v>
      </c>
      <c r="AR235" s="269">
        <f t="shared" si="3190"/>
        <v>2486</v>
      </c>
      <c r="AS235" s="270">
        <f t="shared" si="3190"/>
        <v>1885</v>
      </c>
      <c r="AT235" s="267">
        <f t="shared" si="3190"/>
        <v>1390</v>
      </c>
      <c r="AU235" s="268">
        <f t="shared" si="3190"/>
        <v>1396</v>
      </c>
      <c r="AV235" s="265">
        <f t="shared" si="3190"/>
        <v>1359</v>
      </c>
      <c r="AW235" s="266">
        <f t="shared" si="3190"/>
        <v>1732</v>
      </c>
      <c r="AX235" s="267">
        <f t="shared" si="3190"/>
        <v>1058</v>
      </c>
      <c r="AY235" s="268">
        <f t="shared" si="3190"/>
        <v>395</v>
      </c>
      <c r="AZ235" s="265">
        <f t="shared" si="3190"/>
        <v>2907</v>
      </c>
      <c r="BA235" s="266">
        <f t="shared" si="3190"/>
        <v>1463</v>
      </c>
      <c r="BB235" s="267">
        <f t="shared" si="3190"/>
        <v>2597</v>
      </c>
      <c r="BC235" s="268">
        <f t="shared" si="3190"/>
        <v>792</v>
      </c>
      <c r="BD235" s="265">
        <f t="shared" si="3190"/>
        <v>3886</v>
      </c>
      <c r="BE235" s="267">
        <f t="shared" si="3190"/>
        <v>5354</v>
      </c>
      <c r="BF235" s="271">
        <f>SUM(AF235,AH235,AJ235,AL235,AN235,AP235,AR235,AT235,AV235,AX235,AZ235,BB235,BD235)</f>
        <v>24238</v>
      </c>
      <c r="BG235" s="16">
        <f>SUM(AG235,AI235,AK235,AM235,AO235,AQ235,AS235,AU235,AW235,AY235,BA235,BC235,BE235)</f>
        <v>23898</v>
      </c>
      <c r="BH235" s="284"/>
      <c r="BI235" s="133" t="s">
        <v>31</v>
      </c>
      <c r="BJ235" s="125">
        <f>B235/B250</f>
        <v>6.6117444199635986E-2</v>
      </c>
      <c r="BK235" s="126">
        <f t="shared" ref="BK235" si="3218">C235/C250</f>
        <v>3.9412177164894237E-2</v>
      </c>
      <c r="BL235" s="127">
        <f t="shared" ref="BL235" si="3219">D235/D250</f>
        <v>6.5083633380429329E-2</v>
      </c>
      <c r="BM235" s="128">
        <f t="shared" ref="BM235" si="3220">E235/E250</f>
        <v>4.1105492414759928E-2</v>
      </c>
      <c r="BN235" s="125">
        <f t="shared" ref="BN235" si="3221">F235/F250</f>
        <v>5.6944300383777617E-2</v>
      </c>
      <c r="BO235" s="126">
        <f t="shared" ref="BO235" si="3222">G235/G250</f>
        <v>5.2596975673898753E-2</v>
      </c>
      <c r="BP235" s="127">
        <f t="shared" ref="BP235" si="3223">H235/H250</f>
        <v>7.1897660418661927E-2</v>
      </c>
      <c r="BQ235" s="128">
        <f t="shared" ref="BQ235" si="3224">I235/I250</f>
        <v>5.4709601239821902E-2</v>
      </c>
      <c r="BR235" s="125">
        <f t="shared" ref="BR235" si="3225">J235/J250</f>
        <v>4.7369283723979673E-2</v>
      </c>
      <c r="BS235" s="126">
        <f t="shared" ref="BS235" si="3226">K235/K250</f>
        <v>5.4357330224424363E-2</v>
      </c>
      <c r="BT235" s="127">
        <f t="shared" ref="BT235" si="3227">L235/L250</f>
        <v>4.2735042735042736E-2</v>
      </c>
      <c r="BU235" s="125">
        <f t="shared" ref="BU235" si="3228">M235/M250</f>
        <v>7.2884762633996944E-2</v>
      </c>
      <c r="BV235" s="129">
        <f t="shared" ref="BV235" si="3229">N235/N250</f>
        <v>5.4458968500692907E-2</v>
      </c>
      <c r="BW235" s="130">
        <f t="shared" ref="BW235" si="3230">O235/O250</f>
        <v>6.0078888496408807E-2</v>
      </c>
      <c r="BX235" s="125">
        <f t="shared" ref="BX235" si="3231">P235/P250</f>
        <v>5.1305022994684348E-2</v>
      </c>
      <c r="BY235" s="126">
        <f t="shared" ref="BY235" si="3232">Q235/Q250</f>
        <v>6.0619382571316924E-2</v>
      </c>
      <c r="BZ235" s="127">
        <f t="shared" ref="BZ235" si="3233">R235/R250</f>
        <v>5.8297481510127133E-2</v>
      </c>
      <c r="CA235" s="128">
        <f t="shared" ref="CA235" si="3234">S235/S250</f>
        <v>5.8307759754493642E-2</v>
      </c>
      <c r="CB235" s="125">
        <f t="shared" ref="CB235" si="3235">T235/T250</f>
        <v>4.7131782945736431E-2</v>
      </c>
      <c r="CC235" s="126">
        <f t="shared" ref="CC235" si="3236">U235/U250</f>
        <v>5.9823620329120829E-2</v>
      </c>
      <c r="CD235" s="127">
        <f t="shared" ref="CD235" si="3237">V235/V250</f>
        <v>3.5060177917320773E-2</v>
      </c>
      <c r="CE235" s="128">
        <f t="shared" ref="CE235" si="3238">W235/W250</f>
        <v>6.8787739680073443E-2</v>
      </c>
      <c r="CF235" s="125">
        <f t="shared" ref="CF235" si="3239">X235/X250</f>
        <v>4.5782832475510543E-2</v>
      </c>
      <c r="CG235" s="126">
        <f t="shared" ref="CG235" si="3240">Y235/Y250</f>
        <v>5.1468162322665788E-2</v>
      </c>
      <c r="CH235" s="127">
        <f t="shared" ref="CH235" si="3241">Z235/Z250</f>
        <v>5.6002882103935871E-2</v>
      </c>
      <c r="CI235" s="125">
        <f t="shared" ref="CI235" si="3242">AA235/AA250</f>
        <v>5.352693705836703E-2</v>
      </c>
      <c r="CJ235" s="131">
        <f t="shared" ref="CJ235" si="3243">AB235/AB250</f>
        <v>5.6073746094841177E-2</v>
      </c>
      <c r="CK235" s="132">
        <f t="shared" ref="CK235" si="3244">AC235/AC250</f>
        <v>5.5672417564038235E-2</v>
      </c>
    </row>
    <row r="236" spans="1:89" ht="14.1" thickBot="1">
      <c r="A236" s="142" t="s">
        <v>33</v>
      </c>
      <c r="B236" s="202">
        <v>2868</v>
      </c>
      <c r="C236" s="196">
        <v>1454</v>
      </c>
      <c r="D236" s="197">
        <v>1220</v>
      </c>
      <c r="E236" s="198">
        <v>1046</v>
      </c>
      <c r="F236" s="195">
        <v>459</v>
      </c>
      <c r="G236" s="199">
        <v>501</v>
      </c>
      <c r="H236" s="197">
        <v>2064</v>
      </c>
      <c r="I236" s="198">
        <v>1993</v>
      </c>
      <c r="J236" s="195">
        <v>299</v>
      </c>
      <c r="K236" s="196">
        <v>339</v>
      </c>
      <c r="L236" s="197">
        <v>543</v>
      </c>
      <c r="M236" s="195">
        <v>1318</v>
      </c>
      <c r="N236" s="200">
        <v>1415</v>
      </c>
      <c r="O236" s="203">
        <v>1995</v>
      </c>
      <c r="P236" s="195">
        <v>872</v>
      </c>
      <c r="Q236" s="196">
        <v>1118</v>
      </c>
      <c r="R236" s="197">
        <v>1147</v>
      </c>
      <c r="S236" s="198">
        <v>1222</v>
      </c>
      <c r="T236" s="195">
        <v>438</v>
      </c>
      <c r="U236" s="199">
        <v>625</v>
      </c>
      <c r="V236" s="197">
        <v>1091</v>
      </c>
      <c r="W236" s="204">
        <v>1921</v>
      </c>
      <c r="X236" s="195">
        <v>934</v>
      </c>
      <c r="Y236" s="199">
        <v>831</v>
      </c>
      <c r="Z236" s="197">
        <v>3009</v>
      </c>
      <c r="AA236" s="195">
        <v>2937</v>
      </c>
      <c r="AB236" s="168">
        <f t="shared" si="3080"/>
        <v>16359</v>
      </c>
      <c r="AC236" s="169">
        <f t="shared" si="2997"/>
        <v>17300</v>
      </c>
      <c r="AE236" s="252" t="str">
        <f>$AE$19</f>
        <v>19:00 - 19:59</v>
      </c>
      <c r="AF236" s="253">
        <f t="shared" si="3189"/>
        <v>2382</v>
      </c>
      <c r="AG236" s="272">
        <f t="shared" si="3189"/>
        <v>3946</v>
      </c>
      <c r="AH236" s="273">
        <f t="shared" si="3189"/>
        <v>953</v>
      </c>
      <c r="AI236" s="274">
        <f t="shared" si="3189"/>
        <v>1786</v>
      </c>
      <c r="AJ236" s="275">
        <f t="shared" si="3189"/>
        <v>455</v>
      </c>
      <c r="AK236" s="276">
        <f t="shared" si="3189"/>
        <v>497</v>
      </c>
      <c r="AL236" s="273">
        <f t="shared" si="3189"/>
        <v>1949</v>
      </c>
      <c r="AM236" s="274">
        <f t="shared" si="3189"/>
        <v>3734</v>
      </c>
      <c r="AN236" s="275">
        <f t="shared" si="3189"/>
        <v>455</v>
      </c>
      <c r="AO236" s="276">
        <f t="shared" si="3189"/>
        <v>190</v>
      </c>
      <c r="AP236" s="273">
        <f t="shared" si="3190"/>
        <v>1044</v>
      </c>
      <c r="AQ236" s="275">
        <f t="shared" si="3190"/>
        <v>842</v>
      </c>
      <c r="AR236" s="277">
        <f t="shared" si="3190"/>
        <v>1807</v>
      </c>
      <c r="AS236" s="278">
        <f t="shared" si="3190"/>
        <v>1839</v>
      </c>
      <c r="AT236" s="275">
        <f t="shared" si="3190"/>
        <v>866</v>
      </c>
      <c r="AU236" s="276">
        <f t="shared" si="3190"/>
        <v>1611</v>
      </c>
      <c r="AV236" s="273">
        <f t="shared" si="3190"/>
        <v>915</v>
      </c>
      <c r="AW236" s="274">
        <f t="shared" si="3190"/>
        <v>1769</v>
      </c>
      <c r="AX236" s="275">
        <f t="shared" si="3190"/>
        <v>607</v>
      </c>
      <c r="AY236" s="276">
        <f t="shared" si="3190"/>
        <v>365</v>
      </c>
      <c r="AZ236" s="273">
        <f t="shared" si="3190"/>
        <v>2368</v>
      </c>
      <c r="BA236" s="274">
        <f t="shared" si="3190"/>
        <v>1411</v>
      </c>
      <c r="BB236" s="275">
        <f t="shared" si="3190"/>
        <v>1872</v>
      </c>
      <c r="BC236" s="276">
        <f t="shared" si="3190"/>
        <v>740</v>
      </c>
      <c r="BD236" s="273">
        <f t="shared" si="3190"/>
        <v>3158</v>
      </c>
      <c r="BE236" s="275">
        <f t="shared" si="3190"/>
        <v>3665</v>
      </c>
      <c r="BF236" s="271">
        <f>SUM(AF236,AH236,AJ236,AL236,AN236,AP236,AR236,AT236,AV236,AX236,AZ236,BB236,BD236)</f>
        <v>18831</v>
      </c>
      <c r="BG236" s="16">
        <f>SUM(AG236,AI236,AK236,AM236,AO236,AQ236,AS236,AU236,AW236,AY236,BA236,BC236,BE236)</f>
        <v>22395</v>
      </c>
      <c r="BH236" s="285"/>
      <c r="BI236" s="142" t="s">
        <v>33</v>
      </c>
      <c r="BJ236" s="125">
        <f>B236/B250</f>
        <v>5.4947791934093305E-2</v>
      </c>
      <c r="BK236" s="126">
        <f t="shared" ref="BK236" si="3245">C236/C250</f>
        <v>4.247984106579409E-2</v>
      </c>
      <c r="BL236" s="127">
        <f t="shared" ref="BL236" si="3246">D236/D250</f>
        <v>5.5603664372635704E-2</v>
      </c>
      <c r="BM236" s="128">
        <f t="shared" ref="BM236" si="3247">E236/E250</f>
        <v>5.2370700445601562E-2</v>
      </c>
      <c r="BN236" s="125">
        <f t="shared" ref="BN236" si="3248">F236/F250</f>
        <v>4.7609169173322266E-2</v>
      </c>
      <c r="BO236" s="126">
        <f t="shared" ref="BO236" si="3249">G236/G250</f>
        <v>6.5877712031558192E-2</v>
      </c>
      <c r="BP236" s="127">
        <f t="shared" ref="BP236" si="3250">H236/H250</f>
        <v>7.0597893008619517E-2</v>
      </c>
      <c r="BQ236" s="128">
        <f t="shared" ref="BQ236" si="3251">I236/I250</f>
        <v>4.9027084204570616E-2</v>
      </c>
      <c r="BR236" s="125">
        <f t="shared" ref="BR236" si="3252">J236/J250</f>
        <v>4.9008359285363054E-2</v>
      </c>
      <c r="BS236" s="126">
        <f t="shared" ref="BS236" si="3253">K236/K250</f>
        <v>4.9402506557854851E-2</v>
      </c>
      <c r="BT236" s="127">
        <f t="shared" ref="BT236" si="3254">L236/L250</f>
        <v>4.462524654832347E-2</v>
      </c>
      <c r="BU236" s="125">
        <f t="shared" ref="BU236" si="3255">M236/M250</f>
        <v>6.3074272588055133E-2</v>
      </c>
      <c r="BV236" s="129">
        <f t="shared" ref="BV236" si="3256">N236/N250</f>
        <v>5.2998239634443237E-2</v>
      </c>
      <c r="BW236" s="130">
        <f t="shared" ref="BW236" si="3257">O236/O250</f>
        <v>5.8724832214765099E-2</v>
      </c>
      <c r="BX236" s="125">
        <f t="shared" ref="BX236" si="3258">P236/P250</f>
        <v>5.2081466881681894E-2</v>
      </c>
      <c r="BY236" s="126">
        <f t="shared" ref="BY236" si="3259">Q236/Q250</f>
        <v>5.4611176240719032E-2</v>
      </c>
      <c r="BZ236" s="127">
        <f t="shared" ref="BZ236" si="3260">R236/R250</f>
        <v>5.5445448832600185E-2</v>
      </c>
      <c r="CA236" s="128">
        <f t="shared" ref="CA236" si="3261">S236/S250</f>
        <v>5.3572994300745289E-2</v>
      </c>
      <c r="CB236" s="125">
        <f t="shared" ref="CB236" si="3262">T236/T250</f>
        <v>4.5271317829457362E-2</v>
      </c>
      <c r="CC236" s="126">
        <f t="shared" ref="CC236" si="3263">U236/U250</f>
        <v>5.6823347577052458E-2</v>
      </c>
      <c r="CD236" s="127">
        <f t="shared" ref="CD236" si="3264">V236/V250</f>
        <v>4.0778948942214246E-2</v>
      </c>
      <c r="CE236" s="128">
        <f t="shared" ref="CE236" si="3265">W236/W250</f>
        <v>6.7834316183481055E-2</v>
      </c>
      <c r="CF236" s="125">
        <f t="shared" ref="CF236" si="3266">X236/X250</f>
        <v>3.8768055786153083E-2</v>
      </c>
      <c r="CG236" s="126">
        <f t="shared" ref="CG236" si="3267">Y236/Y250</f>
        <v>5.4833388320686245E-2</v>
      </c>
      <c r="CH236" s="127">
        <f t="shared" ref="CH236" si="3268">Z236/Z250</f>
        <v>5.4201567144015132E-2</v>
      </c>
      <c r="CI236" s="125">
        <f t="shared" ref="CI236" si="3269">AA236/AA250</f>
        <v>5.9980394559490259E-2</v>
      </c>
      <c r="CJ236" s="131">
        <f t="shared" ref="CJ236" si="3270">AB236/AB250</f>
        <v>5.2525790905033599E-2</v>
      </c>
      <c r="CK236" s="132">
        <f t="shared" ref="CK236" si="3271">AC236/AC250</f>
        <v>5.5643470094047111E-2</v>
      </c>
    </row>
    <row r="237" spans="1:89" ht="15" thickTop="1" thickBot="1">
      <c r="A237" s="133" t="s">
        <v>35</v>
      </c>
      <c r="B237" s="205">
        <v>2240</v>
      </c>
      <c r="C237" s="189">
        <v>1600</v>
      </c>
      <c r="D237" s="190">
        <v>1004</v>
      </c>
      <c r="E237" s="191">
        <v>814</v>
      </c>
      <c r="F237" s="188">
        <v>557</v>
      </c>
      <c r="G237" s="192">
        <v>435</v>
      </c>
      <c r="H237" s="190">
        <v>1962</v>
      </c>
      <c r="I237" s="191">
        <v>2313</v>
      </c>
      <c r="J237" s="188">
        <v>306</v>
      </c>
      <c r="K237" s="189">
        <v>370</v>
      </c>
      <c r="L237" s="190">
        <v>597</v>
      </c>
      <c r="M237" s="188">
        <v>1166</v>
      </c>
      <c r="N237" s="193">
        <v>1430</v>
      </c>
      <c r="O237" s="206">
        <v>1638</v>
      </c>
      <c r="P237" s="188">
        <v>794</v>
      </c>
      <c r="Q237" s="189">
        <v>1070</v>
      </c>
      <c r="R237" s="190">
        <v>1127</v>
      </c>
      <c r="S237" s="191">
        <v>1269</v>
      </c>
      <c r="T237" s="188">
        <v>532</v>
      </c>
      <c r="U237" s="192">
        <v>451</v>
      </c>
      <c r="V237" s="190">
        <v>1274</v>
      </c>
      <c r="W237" s="207">
        <v>1682</v>
      </c>
      <c r="X237" s="188">
        <v>1057</v>
      </c>
      <c r="Y237" s="192">
        <v>675</v>
      </c>
      <c r="Z237" s="190">
        <v>2955</v>
      </c>
      <c r="AA237" s="188">
        <v>2643</v>
      </c>
      <c r="AB237" s="168">
        <f t="shared" si="3080"/>
        <v>15835</v>
      </c>
      <c r="AC237" s="169">
        <f t="shared" si="2997"/>
        <v>16126</v>
      </c>
      <c r="AE237" s="288" t="s">
        <v>26</v>
      </c>
      <c r="AF237" s="12">
        <f t="shared" ref="AF237:BG237" si="3272">SUM(AF234:AF236)</f>
        <v>7244</v>
      </c>
      <c r="AG237" s="1">
        <f t="shared" si="3272"/>
        <v>12035</v>
      </c>
      <c r="AH237" s="12">
        <f t="shared" si="3272"/>
        <v>4168</v>
      </c>
      <c r="AI237" s="1">
        <f t="shared" si="3272"/>
        <v>5060</v>
      </c>
      <c r="AJ237" s="12">
        <f t="shared" si="3272"/>
        <v>2055</v>
      </c>
      <c r="AK237" s="1">
        <f t="shared" si="3272"/>
        <v>1423</v>
      </c>
      <c r="AL237" s="12">
        <f t="shared" si="3272"/>
        <v>6121</v>
      </c>
      <c r="AM237" s="1">
        <f t="shared" si="3272"/>
        <v>11323</v>
      </c>
      <c r="AN237" s="12">
        <f t="shared" si="3272"/>
        <v>1783</v>
      </c>
      <c r="AO237" s="1">
        <f t="shared" si="3272"/>
        <v>648</v>
      </c>
      <c r="AP237" s="12">
        <f t="shared" si="3272"/>
        <v>4165</v>
      </c>
      <c r="AQ237" s="1">
        <f t="shared" si="3272"/>
        <v>2542</v>
      </c>
      <c r="AR237" s="12">
        <f t="shared" si="3272"/>
        <v>6596</v>
      </c>
      <c r="AS237" s="1">
        <f t="shared" si="3272"/>
        <v>5741</v>
      </c>
      <c r="AT237" s="12">
        <f t="shared" si="3272"/>
        <v>3653</v>
      </c>
      <c r="AU237" s="1">
        <f t="shared" si="3272"/>
        <v>4161</v>
      </c>
      <c r="AV237" s="12">
        <f t="shared" si="3272"/>
        <v>3635</v>
      </c>
      <c r="AW237" s="1">
        <f t="shared" si="3272"/>
        <v>5142</v>
      </c>
      <c r="AX237" s="12">
        <f t="shared" si="3272"/>
        <v>2905</v>
      </c>
      <c r="AY237" s="1">
        <f t="shared" si="3272"/>
        <v>1103</v>
      </c>
      <c r="AZ237" s="12">
        <f t="shared" si="3272"/>
        <v>7644</v>
      </c>
      <c r="BA237" s="1">
        <f t="shared" si="3272"/>
        <v>4252</v>
      </c>
      <c r="BB237" s="12">
        <f t="shared" si="3272"/>
        <v>7008</v>
      </c>
      <c r="BC237" s="1">
        <f t="shared" si="3272"/>
        <v>2214</v>
      </c>
      <c r="BD237" s="12">
        <f t="shared" si="3272"/>
        <v>11091</v>
      </c>
      <c r="BE237" s="1">
        <f t="shared" si="3272"/>
        <v>13122</v>
      </c>
      <c r="BF237" s="51">
        <f t="shared" si="3272"/>
        <v>68068</v>
      </c>
      <c r="BG237" s="47">
        <f t="shared" si="3272"/>
        <v>68766</v>
      </c>
      <c r="BH237" s="284"/>
      <c r="BI237" s="133" t="s">
        <v>35</v>
      </c>
      <c r="BJ237" s="125">
        <f>B237/B250</f>
        <v>4.2915988121467574E-2</v>
      </c>
      <c r="BK237" s="126">
        <f t="shared" ref="BK237" si="3273">C237/C250</f>
        <v>4.6745354680378638E-2</v>
      </c>
      <c r="BL237" s="127">
        <f t="shared" ref="BL237" si="3274">D237/D250</f>
        <v>4.5759081172234629E-2</v>
      </c>
      <c r="BM237" s="128">
        <f t="shared" ref="BM237" si="3275">E237/E250</f>
        <v>4.0755019276022632E-2</v>
      </c>
      <c r="BN237" s="125">
        <f t="shared" ref="BN237" si="3276">F237/F250</f>
        <v>5.7774089824706984E-2</v>
      </c>
      <c r="BO237" s="126">
        <f t="shared" ref="BO237" si="3277">G237/G250</f>
        <v>5.7199211045364892E-2</v>
      </c>
      <c r="BP237" s="127">
        <f t="shared" ref="BP237" si="3278">H237/H250</f>
        <v>6.7109043644821453E-2</v>
      </c>
      <c r="BQ237" s="128">
        <f t="shared" ref="BQ237" si="3279">I237/I250</f>
        <v>5.6898969275048582E-2</v>
      </c>
      <c r="BR237" s="125">
        <f t="shared" ref="BR237" si="3280">J237/J250</f>
        <v>5.0155712178331424E-2</v>
      </c>
      <c r="BS237" s="126">
        <f t="shared" ref="BS237" si="3281">K237/K250</f>
        <v>5.3920139900903524E-2</v>
      </c>
      <c r="BT237" s="127">
        <f t="shared" ref="BT237" si="3282">L237/L250</f>
        <v>4.9063116370808679E-2</v>
      </c>
      <c r="BU237" s="125">
        <f t="shared" ref="BU237" si="3283">M237/M250</f>
        <v>5.5800153139356816E-2</v>
      </c>
      <c r="BV237" s="129">
        <f t="shared" ref="BV237" si="3284">N237/N250</f>
        <v>5.356005842915465E-2</v>
      </c>
      <c r="BW237" s="130">
        <f t="shared" ref="BW237" si="3285">O237/O250</f>
        <v>4.821617802896503E-2</v>
      </c>
      <c r="BX237" s="125">
        <f t="shared" ref="BX237" si="3286">P237/P250</f>
        <v>4.7422803559696587E-2</v>
      </c>
      <c r="BY237" s="126">
        <f t="shared" ref="BY237" si="3287">Q237/Q250</f>
        <v>5.2266510355607657E-2</v>
      </c>
      <c r="BZ237" s="127">
        <f t="shared" ref="BZ237" si="3288">R237/R250</f>
        <v>5.4478658094455457E-2</v>
      </c>
      <c r="CA237" s="128">
        <f t="shared" ref="CA237" si="3289">S237/S250</f>
        <v>5.5633494081543181E-2</v>
      </c>
      <c r="CB237" s="125">
        <f t="shared" ref="CB237" si="3290">T237/T250</f>
        <v>5.4987080103359176E-2</v>
      </c>
      <c r="CC237" s="126">
        <f t="shared" ref="CC237" si="3291">U237/U250</f>
        <v>4.1003727611601051E-2</v>
      </c>
      <c r="CD237" s="127">
        <f t="shared" ref="CD237" si="3292">V237/V250</f>
        <v>4.7619047619047616E-2</v>
      </c>
      <c r="CE237" s="128">
        <f t="shared" ref="CE237" si="3293">W237/W250</f>
        <v>5.9394752639570607E-2</v>
      </c>
      <c r="CF237" s="125">
        <f t="shared" ref="CF237" si="3294">X237/X250</f>
        <v>4.3873484974265319E-2</v>
      </c>
      <c r="CG237" s="126">
        <f t="shared" ref="CG237" si="3295">Y237/Y250</f>
        <v>4.4539755856153086E-2</v>
      </c>
      <c r="CH237" s="127">
        <f t="shared" ref="CH237" si="3296">Z237/Z250</f>
        <v>5.3228857065657928E-2</v>
      </c>
      <c r="CI237" s="125">
        <f t="shared" ref="CI237" si="3297">AA237/AA250</f>
        <v>5.397622840338194E-2</v>
      </c>
      <c r="CJ237" s="131">
        <f t="shared" ref="CJ237" si="3298">AB237/AB250</f>
        <v>5.0843321656654263E-2</v>
      </c>
      <c r="CK237" s="132">
        <f t="shared" ref="CK237" si="3299">AC237/AC250</f>
        <v>5.1867433452982878E-2</v>
      </c>
    </row>
    <row r="238" spans="1:89" ht="14.1" thickTop="1">
      <c r="A238" s="142" t="s">
        <v>36</v>
      </c>
      <c r="B238" s="202">
        <v>2007</v>
      </c>
      <c r="C238" s="196">
        <v>1828</v>
      </c>
      <c r="D238" s="197">
        <v>975</v>
      </c>
      <c r="E238" s="198">
        <v>1038</v>
      </c>
      <c r="F238" s="195">
        <v>483</v>
      </c>
      <c r="G238" s="199">
        <v>373</v>
      </c>
      <c r="H238" s="197">
        <v>1857</v>
      </c>
      <c r="I238" s="198">
        <v>2429</v>
      </c>
      <c r="J238" s="195">
        <v>405</v>
      </c>
      <c r="K238" s="196">
        <v>296</v>
      </c>
      <c r="L238" s="197">
        <v>851</v>
      </c>
      <c r="M238" s="195">
        <v>907</v>
      </c>
      <c r="N238" s="200">
        <v>1696</v>
      </c>
      <c r="O238" s="203">
        <v>1739</v>
      </c>
      <c r="P238" s="195">
        <v>949</v>
      </c>
      <c r="Q238" s="196">
        <v>874</v>
      </c>
      <c r="R238" s="197">
        <v>1185</v>
      </c>
      <c r="S238" s="198">
        <v>1300</v>
      </c>
      <c r="T238" s="195">
        <v>677</v>
      </c>
      <c r="U238" s="199">
        <v>379</v>
      </c>
      <c r="V238" s="197">
        <v>1702</v>
      </c>
      <c r="W238" s="204">
        <v>1127</v>
      </c>
      <c r="X238" s="195">
        <v>1405</v>
      </c>
      <c r="Y238" s="199">
        <v>534</v>
      </c>
      <c r="Z238" s="197">
        <v>3109</v>
      </c>
      <c r="AA238" s="195">
        <v>3356</v>
      </c>
      <c r="AB238" s="168">
        <f t="shared" si="3080"/>
        <v>17301</v>
      </c>
      <c r="AC238" s="169">
        <f t="shared" si="2997"/>
        <v>16180</v>
      </c>
      <c r="BI238" s="142" t="s">
        <v>36</v>
      </c>
      <c r="BJ238" s="125">
        <f>B238/B250</f>
        <v>3.8451958999904202E-2</v>
      </c>
      <c r="BK238" s="126">
        <f t="shared" ref="BK238" si="3300">C238/C250</f>
        <v>5.3406567722332592E-2</v>
      </c>
      <c r="BL238" s="127">
        <f t="shared" ref="BL238" si="3301">D238/D250</f>
        <v>4.4437354724032631E-2</v>
      </c>
      <c r="BM238" s="128">
        <f t="shared" ref="BM238" si="3302">E238/E250</f>
        <v>5.1970159715616082E-2</v>
      </c>
      <c r="BN238" s="125">
        <f t="shared" ref="BN238" si="3303">F238/F250</f>
        <v>5.009853749611036E-2</v>
      </c>
      <c r="BO238" s="126">
        <f t="shared" ref="BO238" si="3304">G238/G250</f>
        <v>4.9046679815910585E-2</v>
      </c>
      <c r="BP238" s="127">
        <f t="shared" ref="BP238" si="3305">H238/H250</f>
        <v>6.3517581064441095E-2</v>
      </c>
      <c r="BQ238" s="128">
        <f t="shared" ref="BQ238" si="3306">I238/I250</f>
        <v>5.9752527613096851E-2</v>
      </c>
      <c r="BR238" s="125">
        <f t="shared" ref="BR238" si="3307">J238/J250</f>
        <v>6.6382560236026886E-2</v>
      </c>
      <c r="BS238" s="126">
        <f t="shared" ref="BS238" si="3308">K238/K250</f>
        <v>4.3136111920722822E-2</v>
      </c>
      <c r="BT238" s="127">
        <f t="shared" ref="BT238" si="3309">L238/L250</f>
        <v>6.9937541091387251E-2</v>
      </c>
      <c r="BU238" s="125">
        <f t="shared" ref="BU238" si="3310">M238/M250</f>
        <v>4.340543644716692E-2</v>
      </c>
      <c r="BV238" s="129">
        <f t="shared" ref="BV238" si="3311">N238/N250</f>
        <v>6.3522978388703702E-2</v>
      </c>
      <c r="BW238" s="130">
        <f t="shared" ref="BW238" si="3312">O238/O250</f>
        <v>5.1189214647356644E-2</v>
      </c>
      <c r="BX238" s="125">
        <f t="shared" ref="BX238" si="3313">P238/P250</f>
        <v>5.6680403750821236E-2</v>
      </c>
      <c r="BY238" s="126">
        <f t="shared" ref="BY238" si="3314">Q238/Q250</f>
        <v>4.2692457991402893E-2</v>
      </c>
      <c r="BZ238" s="127">
        <f t="shared" ref="BZ238" si="3315">R238/R250</f>
        <v>5.728235123507517E-2</v>
      </c>
      <c r="CA238" s="128">
        <f t="shared" ref="CA238" si="3316">S238/S250</f>
        <v>5.6992547128452434E-2</v>
      </c>
      <c r="CB238" s="125">
        <f t="shared" ref="CB238" si="3317">T238/T250</f>
        <v>6.9974160206718344E-2</v>
      </c>
      <c r="CC238" s="126">
        <f t="shared" ref="CC238" si="3318">U238/U250</f>
        <v>3.4457677970724611E-2</v>
      </c>
      <c r="CD238" s="127">
        <f t="shared" ref="CD238" si="3319">V238/V250</f>
        <v>6.3616655453390153E-2</v>
      </c>
      <c r="CE238" s="128">
        <f t="shared" ref="CE238" si="3320">W238/W250</f>
        <v>3.9796602987393626E-2</v>
      </c>
      <c r="CF238" s="125">
        <f t="shared" ref="CF238" si="3321">X238/X250</f>
        <v>5.8318113896729203E-2</v>
      </c>
      <c r="CG238" s="126">
        <f t="shared" ref="CG238" si="3322">Y238/Y250</f>
        <v>3.5235895743978882E-2</v>
      </c>
      <c r="CH238" s="127">
        <f t="shared" ref="CH238" si="3323">Z238/Z250</f>
        <v>5.6002882103935871E-2</v>
      </c>
      <c r="CI238" s="125">
        <f t="shared" ref="CI238" si="3324">AA238/AA250</f>
        <v>6.8537352448637831E-2</v>
      </c>
      <c r="CJ238" s="131">
        <f t="shared" ref="CJ238" si="3325">AB238/AB250</f>
        <v>5.5550382569104856E-2</v>
      </c>
      <c r="CK238" s="132">
        <f t="shared" ref="CK238" si="3326">AC238/AC250</f>
        <v>5.2041118272929614E-2</v>
      </c>
    </row>
    <row r="239" spans="1:89">
      <c r="A239" s="133" t="s">
        <v>37</v>
      </c>
      <c r="B239" s="205">
        <v>1946</v>
      </c>
      <c r="C239" s="189">
        <v>2727</v>
      </c>
      <c r="D239" s="190">
        <v>1253</v>
      </c>
      <c r="E239" s="191">
        <v>1327</v>
      </c>
      <c r="F239" s="188">
        <v>768</v>
      </c>
      <c r="G239" s="192">
        <v>440</v>
      </c>
      <c r="H239" s="190">
        <v>1822</v>
      </c>
      <c r="I239" s="191">
        <v>3196</v>
      </c>
      <c r="J239" s="188">
        <v>468</v>
      </c>
      <c r="K239" s="189">
        <v>275</v>
      </c>
      <c r="L239" s="190">
        <v>1049</v>
      </c>
      <c r="M239" s="188">
        <v>848</v>
      </c>
      <c r="N239" s="193">
        <v>1884</v>
      </c>
      <c r="O239" s="206">
        <v>1673</v>
      </c>
      <c r="P239" s="188">
        <v>990</v>
      </c>
      <c r="Q239" s="189">
        <v>987</v>
      </c>
      <c r="R239" s="190">
        <v>1368</v>
      </c>
      <c r="S239" s="191">
        <v>1590</v>
      </c>
      <c r="T239" s="188">
        <v>905</v>
      </c>
      <c r="U239" s="192">
        <v>320</v>
      </c>
      <c r="V239" s="190">
        <v>2531</v>
      </c>
      <c r="W239" s="207">
        <v>1121</v>
      </c>
      <c r="X239" s="188">
        <v>1968</v>
      </c>
      <c r="Y239" s="192">
        <v>556</v>
      </c>
      <c r="Z239" s="190">
        <v>3621</v>
      </c>
      <c r="AA239" s="188">
        <v>2961</v>
      </c>
      <c r="AB239" s="168">
        <f t="shared" si="3080"/>
        <v>20573</v>
      </c>
      <c r="AC239" s="169">
        <f t="shared" si="2997"/>
        <v>18021</v>
      </c>
      <c r="BI239" s="133" t="s">
        <v>37</v>
      </c>
      <c r="BJ239" s="125">
        <f>B239/B250</f>
        <v>3.7283264680524952E-2</v>
      </c>
      <c r="BK239" s="126">
        <f t="shared" ref="BK239" si="3327">C239/C250</f>
        <v>7.9671613883370337E-2</v>
      </c>
      <c r="BL239" s="127">
        <f t="shared" ref="BL239" si="3328">D239/D250</f>
        <v>5.7107697917141424E-2</v>
      </c>
      <c r="BM239" s="128">
        <f t="shared" ref="BM239" si="3329">E239/E250</f>
        <v>6.6439693586341567E-2</v>
      </c>
      <c r="BN239" s="125">
        <f t="shared" ref="BN239" si="3330">F239/F250</f>
        <v>7.9659786329218954E-2</v>
      </c>
      <c r="BO239" s="126">
        <f t="shared" ref="BO239" si="3331">G239/G250</f>
        <v>5.7856673241288625E-2</v>
      </c>
      <c r="BP239" s="127">
        <f t="shared" ref="BP239" si="3332">H239/H250</f>
        <v>6.232042687098098E-2</v>
      </c>
      <c r="BQ239" s="128">
        <f t="shared" ref="BQ239" si="3333">I239/I250</f>
        <v>7.8620452141398733E-2</v>
      </c>
      <c r="BR239" s="125">
        <f t="shared" ref="BR239" si="3334">J239/J250</f>
        <v>7.6708736272742176E-2</v>
      </c>
      <c r="BS239" s="126">
        <f t="shared" ref="BS239" si="3335">K239/K250</f>
        <v>4.0075779656076949E-2</v>
      </c>
      <c r="BT239" s="127">
        <f t="shared" ref="BT239" si="3336">L239/L250</f>
        <v>8.6209730440499677E-2</v>
      </c>
      <c r="BU239" s="125">
        <f t="shared" ref="BU239" si="3337">M239/M250</f>
        <v>4.0581929555895867E-2</v>
      </c>
      <c r="BV239" s="129">
        <f t="shared" ref="BV239" si="3338">N239/N250</f>
        <v>7.0564440615753399E-2</v>
      </c>
      <c r="BW239" s="130">
        <f t="shared" ref="BW239" si="3339">O239/O250</f>
        <v>4.9246438243259152E-2</v>
      </c>
      <c r="BX239" s="125">
        <f t="shared" ref="BX239" si="3340">P239/P250</f>
        <v>5.9129188317505826E-2</v>
      </c>
      <c r="BY239" s="126">
        <f t="shared" ref="BY239" si="3341">Q239/Q250</f>
        <v>4.821219226260258E-2</v>
      </c>
      <c r="BZ239" s="127">
        <f t="shared" ref="BZ239" si="3342">R239/R250</f>
        <v>6.6128486489099428E-2</v>
      </c>
      <c r="CA239" s="128">
        <f t="shared" ref="CA239" si="3343">S239/S250</f>
        <v>6.9706269180184133E-2</v>
      </c>
      <c r="CB239" s="125">
        <f t="shared" ref="CB239" si="3344">T239/T250</f>
        <v>9.3540051679586567E-2</v>
      </c>
      <c r="CC239" s="126">
        <f t="shared" ref="CC239" si="3345">U239/U250</f>
        <v>2.909355395945086E-2</v>
      </c>
      <c r="CD239" s="127">
        <f t="shared" ref="CD239" si="3346">V239/V250</f>
        <v>9.4602676235329294E-2</v>
      </c>
      <c r="CE239" s="128">
        <f t="shared" ref="CE239" si="3347">W239/W250</f>
        <v>3.9584731099261979E-2</v>
      </c>
      <c r="CF239" s="125">
        <f t="shared" ref="CF239" si="3348">X239/X250</f>
        <v>8.1686867009795786E-2</v>
      </c>
      <c r="CG239" s="126">
        <f t="shared" ref="CG239" si="3349">Y239/Y250</f>
        <v>3.6687561860772024E-2</v>
      </c>
      <c r="CH239" s="127">
        <f t="shared" ref="CH239" si="3350">Z239/Z250</f>
        <v>6.5225614698730075E-2</v>
      </c>
      <c r="CI239" s="125">
        <f t="shared" ref="CI239" si="3351">AA239/AA250</f>
        <v>6.0470530572233797E-2</v>
      </c>
      <c r="CJ239" s="131">
        <f t="shared" ref="CJ239" si="3352">AB239/AB250</f>
        <v>6.605618291394684E-2</v>
      </c>
      <c r="CK239" s="132">
        <f t="shared" ref="CK239" si="3353">AC239/AC250</f>
        <v>5.7962484078891506E-2</v>
      </c>
    </row>
    <row r="240" spans="1:89">
      <c r="A240" s="142" t="s">
        <v>30</v>
      </c>
      <c r="B240" s="202">
        <v>2436</v>
      </c>
      <c r="C240" s="196">
        <v>3829</v>
      </c>
      <c r="D240" s="197">
        <v>1726</v>
      </c>
      <c r="E240" s="198">
        <v>1718</v>
      </c>
      <c r="F240" s="195">
        <v>1008</v>
      </c>
      <c r="G240" s="199">
        <v>534</v>
      </c>
      <c r="H240" s="197">
        <v>2252</v>
      </c>
      <c r="I240" s="198">
        <v>3851</v>
      </c>
      <c r="J240" s="195">
        <v>757</v>
      </c>
      <c r="K240" s="196">
        <v>248</v>
      </c>
      <c r="L240" s="197">
        <v>1564</v>
      </c>
      <c r="M240" s="195">
        <v>975</v>
      </c>
      <c r="N240" s="200">
        <v>2303</v>
      </c>
      <c r="O240" s="203">
        <v>2017</v>
      </c>
      <c r="P240" s="195">
        <v>1397</v>
      </c>
      <c r="Q240" s="196">
        <v>1154</v>
      </c>
      <c r="R240" s="197">
        <v>1361</v>
      </c>
      <c r="S240" s="198">
        <v>1641</v>
      </c>
      <c r="T240" s="195">
        <v>1240</v>
      </c>
      <c r="U240" s="199">
        <v>343</v>
      </c>
      <c r="V240" s="197">
        <v>2369</v>
      </c>
      <c r="W240" s="204">
        <v>1378</v>
      </c>
      <c r="X240" s="195">
        <v>2539</v>
      </c>
      <c r="Y240" s="199">
        <v>682</v>
      </c>
      <c r="Z240" s="197">
        <v>4047</v>
      </c>
      <c r="AA240" s="195">
        <v>4103</v>
      </c>
      <c r="AB240" s="168">
        <f t="shared" si="3080"/>
        <v>24999</v>
      </c>
      <c r="AC240" s="169">
        <f t="shared" si="2997"/>
        <v>22473</v>
      </c>
      <c r="BI240" s="142" t="s">
        <v>30</v>
      </c>
      <c r="BJ240" s="125">
        <f>B240/B250</f>
        <v>4.6671137082095984E-2</v>
      </c>
      <c r="BK240" s="126">
        <f t="shared" ref="BK240" si="3354">C240/C250</f>
        <v>0.11186747691948112</v>
      </c>
      <c r="BL240" s="127">
        <f t="shared" ref="BL240" si="3355">D240/D250</f>
        <v>7.8665512055056744E-2</v>
      </c>
      <c r="BM240" s="128">
        <f t="shared" ref="BM240" si="3356">E240/E250</f>
        <v>8.601612176438192E-2</v>
      </c>
      <c r="BN240" s="125">
        <f t="shared" ref="BN240" si="3357">F240/F250</f>
        <v>0.10455346955709989</v>
      </c>
      <c r="BO240" s="126">
        <f t="shared" ref="BO240" si="3358">G240/G250</f>
        <v>7.0216962524654827E-2</v>
      </c>
      <c r="BP240" s="127">
        <f t="shared" ref="BP240" si="3359">H240/H250</f>
        <v>7.7028321247776713E-2</v>
      </c>
      <c r="BQ240" s="128">
        <f t="shared" ref="BQ240" si="3360">I240/I250</f>
        <v>9.4733216895033334E-2</v>
      </c>
      <c r="BR240" s="125">
        <f t="shared" ref="BR240" si="3361">J240/J250</f>
        <v>0.12407801999672186</v>
      </c>
      <c r="BS240" s="126">
        <f t="shared" ref="BS240" si="3362">K240/K250</f>
        <v>3.614106674438939E-2</v>
      </c>
      <c r="BT240" s="127">
        <f t="shared" ref="BT240" si="3363">L240/L250</f>
        <v>0.12853385930309008</v>
      </c>
      <c r="BU240" s="125">
        <f t="shared" ref="BU240" si="3364">M240/M250</f>
        <v>4.6659647779479327E-2</v>
      </c>
      <c r="BV240" s="129">
        <f t="shared" ref="BV240" si="3365">N240/N250</f>
        <v>8.6257912281358859E-2</v>
      </c>
      <c r="BW240" s="130">
        <f t="shared" ref="BW240" si="3366">O240/O250</f>
        <v>5.9372424349464263E-2</v>
      </c>
      <c r="BX240" s="125">
        <f t="shared" ref="BX240" si="3367">P240/P250</f>
        <v>8.3437854625813768E-2</v>
      </c>
      <c r="BY240" s="126">
        <f t="shared" ref="BY240" si="3368">Q240/Q250</f>
        <v>5.6369675654552559E-2</v>
      </c>
      <c r="BZ240" s="127">
        <f t="shared" ref="BZ240" si="3369">R240/R250</f>
        <v>6.579010973074878E-2</v>
      </c>
      <c r="CA240" s="128">
        <f t="shared" ref="CA240" si="3370">S240/S250</f>
        <v>7.1942130644454191E-2</v>
      </c>
      <c r="CB240" s="125">
        <f t="shared" ref="CB240" si="3371">T240/T250</f>
        <v>0.12816537467700259</v>
      </c>
      <c r="CC240" s="126">
        <f t="shared" ref="CC240" si="3372">U240/U250</f>
        <v>3.1184653150286391E-2</v>
      </c>
      <c r="CD240" s="127">
        <f t="shared" ref="CD240" si="3373">V240/V250</f>
        <v>8.8547506914853857E-2</v>
      </c>
      <c r="CE240" s="128">
        <f t="shared" ref="CE240" si="3374">W240/W250</f>
        <v>4.8659910307567354E-2</v>
      </c>
      <c r="CF240" s="125">
        <f t="shared" ref="CF240" si="3375">X240/X250</f>
        <v>0.10538768055786153</v>
      </c>
      <c r="CG240" s="126">
        <f t="shared" ref="CG240" si="3376">Y240/Y250</f>
        <v>4.5001649620587267E-2</v>
      </c>
      <c r="CH240" s="127">
        <f t="shared" ref="CH240" si="3377">Z240/Z250</f>
        <v>7.2899216427992436E-2</v>
      </c>
      <c r="CI240" s="125">
        <f t="shared" ref="CI240" si="3378">AA240/AA250</f>
        <v>8.3792835845280397E-2</v>
      </c>
      <c r="CJ240" s="131">
        <f t="shared" ref="CJ240" si="3379">AB240/AB250</f>
        <v>8.0267268588234922E-2</v>
      </c>
      <c r="CK240" s="132">
        <f t="shared" ref="CK240" si="3380">AC240/AC250</f>
        <v>7.2281832567833576E-2</v>
      </c>
    </row>
    <row r="241" spans="1:89">
      <c r="A241" s="133" t="s">
        <v>32</v>
      </c>
      <c r="B241" s="205">
        <v>2426</v>
      </c>
      <c r="C241" s="189">
        <v>4260</v>
      </c>
      <c r="D241" s="190">
        <v>1489</v>
      </c>
      <c r="E241" s="191">
        <v>1556</v>
      </c>
      <c r="F241" s="188">
        <v>592</v>
      </c>
      <c r="G241" s="192">
        <v>392</v>
      </c>
      <c r="H241" s="190">
        <v>1920</v>
      </c>
      <c r="I241" s="191">
        <v>3738</v>
      </c>
      <c r="J241" s="188">
        <v>571</v>
      </c>
      <c r="K241" s="189">
        <v>210</v>
      </c>
      <c r="L241" s="190">
        <v>1557</v>
      </c>
      <c r="M241" s="188">
        <v>725</v>
      </c>
      <c r="N241" s="193">
        <v>2486</v>
      </c>
      <c r="O241" s="206">
        <v>1885</v>
      </c>
      <c r="P241" s="188">
        <v>1390</v>
      </c>
      <c r="Q241" s="189">
        <v>1396</v>
      </c>
      <c r="R241" s="190">
        <v>1359</v>
      </c>
      <c r="S241" s="191">
        <v>1732</v>
      </c>
      <c r="T241" s="188">
        <v>1058</v>
      </c>
      <c r="U241" s="192">
        <v>395</v>
      </c>
      <c r="V241" s="190">
        <v>2907</v>
      </c>
      <c r="W241" s="207">
        <v>1463</v>
      </c>
      <c r="X241" s="188">
        <v>2597</v>
      </c>
      <c r="Y241" s="192">
        <v>792</v>
      </c>
      <c r="Z241" s="190">
        <v>3886</v>
      </c>
      <c r="AA241" s="188">
        <v>5354</v>
      </c>
      <c r="AB241" s="168">
        <f t="shared" si="3080"/>
        <v>24238</v>
      </c>
      <c r="AC241" s="169">
        <f t="shared" si="2997"/>
        <v>23898</v>
      </c>
      <c r="BI241" s="133" t="s">
        <v>32</v>
      </c>
      <c r="BJ241" s="125">
        <f>B241/B250</f>
        <v>4.6479547849410864E-2</v>
      </c>
      <c r="BK241" s="126">
        <f t="shared" ref="BK241" si="3381">C241/C250</f>
        <v>0.12445950683650812</v>
      </c>
      <c r="BL241" s="127">
        <f t="shared" ref="BL241" si="3382">D241/D250</f>
        <v>6.7863816599061114E-2</v>
      </c>
      <c r="BM241" s="128">
        <f t="shared" ref="BM241" si="3383">E241/E250</f>
        <v>7.7905171982175933E-2</v>
      </c>
      <c r="BN241" s="125">
        <f t="shared" ref="BN241" si="3384">F241/F250</f>
        <v>6.1404418628772946E-2</v>
      </c>
      <c r="BO241" s="126">
        <f t="shared" ref="BO241" si="3385">G241/G250</f>
        <v>5.1545036160420776E-2</v>
      </c>
      <c r="BP241" s="127">
        <f t="shared" ref="BP241" si="3386">H241/H250</f>
        <v>6.5672458612669307E-2</v>
      </c>
      <c r="BQ241" s="128">
        <f t="shared" ref="BQ241" si="3387">I241/I250</f>
        <v>9.19534574795208E-2</v>
      </c>
      <c r="BR241" s="125">
        <f t="shared" ref="BR241" si="3388">J241/J250</f>
        <v>9.359121455499099E-2</v>
      </c>
      <c r="BS241" s="126">
        <f t="shared" ref="BS241" si="3389">K241/K250</f>
        <v>3.0603322646458757E-2</v>
      </c>
      <c r="BT241" s="127">
        <f t="shared" ref="BT241" si="3390">L241/L250</f>
        <v>0.12795857988165679</v>
      </c>
      <c r="BU241" s="125">
        <f t="shared" ref="BU241" si="3391">M241/M250</f>
        <v>3.4695635528330784E-2</v>
      </c>
      <c r="BV241" s="129">
        <f t="shared" ref="BV241" si="3392">N241/N250</f>
        <v>9.311210157683808E-2</v>
      </c>
      <c r="BW241" s="130">
        <f t="shared" ref="BW241" si="3393">O241/O250</f>
        <v>5.548687154126928E-2</v>
      </c>
      <c r="BX241" s="125">
        <f t="shared" ref="BX241" si="3394">P241/P250</f>
        <v>8.3019769455892012E-2</v>
      </c>
      <c r="BY241" s="126">
        <f t="shared" ref="BY241" si="3395">Q241/Q250</f>
        <v>6.8190699491989054E-2</v>
      </c>
      <c r="BZ241" s="127">
        <f t="shared" ref="BZ241" si="3396">R241/R250</f>
        <v>6.569343065693431E-2</v>
      </c>
      <c r="CA241" s="128">
        <f t="shared" ref="CA241" si="3397">S241/S250</f>
        <v>7.5931608943445861E-2</v>
      </c>
      <c r="CB241" s="125">
        <f t="shared" ref="CB241" si="3398">T241/T250</f>
        <v>0.10935400516795865</v>
      </c>
      <c r="CC241" s="126">
        <f t="shared" ref="CC241" si="3399">U241/U250</f>
        <v>3.5912355668697153E-2</v>
      </c>
      <c r="CD241" s="127">
        <f t="shared" ref="CD241" si="3400">V241/V250</f>
        <v>0.108656649472976</v>
      </c>
      <c r="CE241" s="128">
        <f t="shared" ref="CE241" si="3401">W241/W250</f>
        <v>5.1661428722765634E-2</v>
      </c>
      <c r="CF241" s="125">
        <f t="shared" ref="CF241" si="3402">X241/X250</f>
        <v>0.10779511871160551</v>
      </c>
      <c r="CG241" s="126">
        <f t="shared" ref="CG241" si="3403">Y241/Y250</f>
        <v>5.2259980204552955E-2</v>
      </c>
      <c r="CH241" s="127">
        <f t="shared" ref="CH241" si="3404">Z241/Z250</f>
        <v>6.9999099342520035E-2</v>
      </c>
      <c r="CI241" s="125">
        <f t="shared" ref="CI241" si="3405">AA241/AA250</f>
        <v>0.10934117550953723</v>
      </c>
      <c r="CJ241" s="131">
        <f t="shared" ref="CJ241" si="3406">AB241/AB250</f>
        <v>7.7823835195073313E-2</v>
      </c>
      <c r="CK241" s="132">
        <f t="shared" ref="CK241" si="3407">AC241/AC250</f>
        <v>7.686518198309468E-2</v>
      </c>
    </row>
    <row r="242" spans="1:89">
      <c r="A242" s="142" t="s">
        <v>34</v>
      </c>
      <c r="B242" s="202">
        <v>2382</v>
      </c>
      <c r="C242" s="196">
        <v>3946</v>
      </c>
      <c r="D242" s="197">
        <v>953</v>
      </c>
      <c r="E242" s="198">
        <v>1786</v>
      </c>
      <c r="F242" s="195">
        <v>455</v>
      </c>
      <c r="G242" s="199">
        <v>497</v>
      </c>
      <c r="H242" s="197">
        <v>1949</v>
      </c>
      <c r="I242" s="198">
        <v>3734</v>
      </c>
      <c r="J242" s="195">
        <v>455</v>
      </c>
      <c r="K242" s="196">
        <v>190</v>
      </c>
      <c r="L242" s="197">
        <v>1044</v>
      </c>
      <c r="M242" s="195">
        <v>842</v>
      </c>
      <c r="N242" s="200">
        <v>1807</v>
      </c>
      <c r="O242" s="203">
        <v>1839</v>
      </c>
      <c r="P242" s="195">
        <v>866</v>
      </c>
      <c r="Q242" s="196">
        <v>1611</v>
      </c>
      <c r="R242" s="197">
        <v>915</v>
      </c>
      <c r="S242" s="198">
        <v>1769</v>
      </c>
      <c r="T242" s="195">
        <v>607</v>
      </c>
      <c r="U242" s="199">
        <v>365</v>
      </c>
      <c r="V242" s="197">
        <v>2368</v>
      </c>
      <c r="W242" s="204">
        <v>1411</v>
      </c>
      <c r="X242" s="195">
        <v>1872</v>
      </c>
      <c r="Y242" s="199">
        <v>740</v>
      </c>
      <c r="Z242" s="197">
        <v>3158</v>
      </c>
      <c r="AA242" s="195">
        <v>3665</v>
      </c>
      <c r="AB242" s="168">
        <f t="shared" si="3080"/>
        <v>18831</v>
      </c>
      <c r="AC242" s="169">
        <f t="shared" si="2997"/>
        <v>22395</v>
      </c>
      <c r="BI242" s="142" t="s">
        <v>34</v>
      </c>
      <c r="BJ242" s="125">
        <f>B242/B250</f>
        <v>4.5636555225596322E-2</v>
      </c>
      <c r="BK242" s="126">
        <f t="shared" ref="BK242" si="3408">C242/C250</f>
        <v>0.11528573098048381</v>
      </c>
      <c r="BL242" s="127">
        <f t="shared" ref="BL242" si="3409">D242/D250</f>
        <v>4.3434665694362155E-2</v>
      </c>
      <c r="BM242" s="128">
        <f t="shared" ref="BM242" si="3410">E242/E250</f>
        <v>8.9420717969258504E-2</v>
      </c>
      <c r="BN242" s="125">
        <f t="shared" ref="BN242" si="3411">F242/F250</f>
        <v>4.7194274452857586E-2</v>
      </c>
      <c r="BO242" s="126">
        <f t="shared" ref="BO242" si="3412">G242/G250</f>
        <v>6.53517422748192E-2</v>
      </c>
      <c r="BP242" s="127">
        <f t="shared" ref="BP242" si="3413">H242/H250</f>
        <v>6.6664386372964832E-2</v>
      </c>
      <c r="BQ242" s="128">
        <f t="shared" ref="BQ242" si="3414">I242/I250</f>
        <v>9.185505891613982E-2</v>
      </c>
      <c r="BR242" s="125">
        <f t="shared" ref="BR242" si="3415">J242/J250</f>
        <v>7.4577938042943784E-2</v>
      </c>
      <c r="BS242" s="126">
        <f t="shared" ref="BS242" si="3416">K242/K250</f>
        <v>2.7688720489653162E-2</v>
      </c>
      <c r="BT242" s="127">
        <f t="shared" ref="BT242" si="3417">L242/L250</f>
        <v>8.5798816568047331E-2</v>
      </c>
      <c r="BU242" s="125">
        <f t="shared" ref="BU242" si="3418">M242/M250</f>
        <v>4.02947932618683E-2</v>
      </c>
      <c r="BV242" s="129">
        <f t="shared" ref="BV242" si="3419">N242/N250</f>
        <v>6.7680437469568144E-2</v>
      </c>
      <c r="BW242" s="130">
        <f t="shared" ref="BW242" si="3420">O242/O250</f>
        <v>5.4132815259625572E-2</v>
      </c>
      <c r="BX242" s="125">
        <f t="shared" ref="BX242" si="3421">P242/P250</f>
        <v>5.1723108164606103E-2</v>
      </c>
      <c r="BY242" s="126">
        <f t="shared" ref="BY242" si="3422">Q242/Q250</f>
        <v>7.8692848769050416E-2</v>
      </c>
      <c r="BZ242" s="127">
        <f t="shared" ref="BZ242" si="3423">R242/R250</f>
        <v>4.4230676270121332E-2</v>
      </c>
      <c r="CA242" s="128">
        <f t="shared" ref="CA242" si="3424">S242/S250</f>
        <v>7.7553704515563343E-2</v>
      </c>
      <c r="CB242" s="125">
        <f t="shared" ref="CB242" si="3425">T242/T250</f>
        <v>6.27390180878553E-2</v>
      </c>
      <c r="CC242" s="126">
        <f t="shared" ref="CC242" si="3426">U242/U250</f>
        <v>3.3184834984998635E-2</v>
      </c>
      <c r="CD242" s="127">
        <f t="shared" ref="CD242" si="3427">V242/V250</f>
        <v>8.8510129326455855E-2</v>
      </c>
      <c r="CE242" s="128">
        <f t="shared" ref="CE242" si="3428">W242/W250</f>
        <v>4.9825205692291395E-2</v>
      </c>
      <c r="CF242" s="125">
        <f t="shared" ref="CF242" si="3429">X242/X250</f>
        <v>7.7702141789805751E-2</v>
      </c>
      <c r="CG242" s="126">
        <f t="shared" ref="CG242" si="3430">Y242/Y250</f>
        <v>4.8828769383041898E-2</v>
      </c>
      <c r="CH242" s="127">
        <f t="shared" ref="CH242" si="3431">Z242/Z250</f>
        <v>5.6885526434297035E-2</v>
      </c>
      <c r="CI242" s="125">
        <f t="shared" ref="CI242" si="3432">AA242/AA250</f>
        <v>7.484785361271086E-2</v>
      </c>
      <c r="CJ242" s="131">
        <f t="shared" ref="CJ242" si="3433">AB242/AB250</f>
        <v>6.0462935908838424E-2</v>
      </c>
      <c r="CK242" s="132">
        <f t="shared" ref="CK242" si="3434">AC242/AC250</f>
        <v>7.2030954494577179E-2</v>
      </c>
    </row>
    <row r="243" spans="1:89">
      <c r="A243" s="133" t="s">
        <v>38</v>
      </c>
      <c r="B243" s="205">
        <v>2099</v>
      </c>
      <c r="C243" s="189">
        <v>2746</v>
      </c>
      <c r="D243" s="190">
        <v>975</v>
      </c>
      <c r="E243" s="191">
        <v>1390</v>
      </c>
      <c r="F243" s="188">
        <v>446</v>
      </c>
      <c r="G243" s="192">
        <v>382</v>
      </c>
      <c r="H243" s="190">
        <v>1840</v>
      </c>
      <c r="I243" s="191">
        <v>2918</v>
      </c>
      <c r="J243" s="188">
        <v>383</v>
      </c>
      <c r="K243" s="189">
        <v>178</v>
      </c>
      <c r="L243" s="190">
        <v>1181</v>
      </c>
      <c r="M243" s="188">
        <v>655</v>
      </c>
      <c r="N243" s="193">
        <v>1785</v>
      </c>
      <c r="O243" s="206">
        <v>1911</v>
      </c>
      <c r="P243" s="188">
        <v>1087</v>
      </c>
      <c r="Q243" s="189">
        <v>1650</v>
      </c>
      <c r="R243" s="190">
        <v>1054</v>
      </c>
      <c r="S243" s="191">
        <v>1487</v>
      </c>
      <c r="T243" s="188">
        <v>879</v>
      </c>
      <c r="U243" s="192">
        <v>419</v>
      </c>
      <c r="V243" s="190">
        <v>2988</v>
      </c>
      <c r="W243" s="207">
        <v>1234</v>
      </c>
      <c r="X243" s="188">
        <v>2054</v>
      </c>
      <c r="Y243" s="192">
        <v>713</v>
      </c>
      <c r="Z243" s="190">
        <v>2894</v>
      </c>
      <c r="AA243" s="188">
        <v>3304</v>
      </c>
      <c r="AB243" s="168">
        <f t="shared" si="3080"/>
        <v>19665</v>
      </c>
      <c r="AC243" s="169">
        <f t="shared" si="2997"/>
        <v>18987</v>
      </c>
      <c r="BI243" s="133" t="s">
        <v>38</v>
      </c>
      <c r="BJ243" s="125">
        <f>B243/B250</f>
        <v>4.0214579940607335E-2</v>
      </c>
      <c r="BK243" s="126">
        <f t="shared" ref="BK243" si="3435">C243/C250</f>
        <v>8.0226714970199842E-2</v>
      </c>
      <c r="BL243" s="127">
        <f t="shared" ref="BL243" si="3436">D243/D250</f>
        <v>4.4437354724032631E-2</v>
      </c>
      <c r="BM243" s="128">
        <f t="shared" ref="BM243" si="3437">E243/E250</f>
        <v>6.9593951834977213E-2</v>
      </c>
      <c r="BN243" s="125">
        <f t="shared" ref="BN243" si="3438">F243/F250</f>
        <v>4.6260761331812054E-2</v>
      </c>
      <c r="BO243" s="126">
        <f t="shared" ref="BO243" si="3439">G243/G250</f>
        <v>5.023011176857331E-2</v>
      </c>
      <c r="BP243" s="127">
        <f t="shared" ref="BP243" si="3440">H243/H250</f>
        <v>6.2936106170474751E-2</v>
      </c>
      <c r="BQ243" s="128">
        <f t="shared" ref="BQ243" si="3441">I243/I250</f>
        <v>7.1781751986421005E-2</v>
      </c>
      <c r="BR243" s="125">
        <f t="shared" ref="BR243" si="3442">J243/J250</f>
        <v>6.2776594000983441E-2</v>
      </c>
      <c r="BS243" s="126">
        <f t="shared" ref="BS243" si="3443">K243/K250</f>
        <v>2.5939959195569805E-2</v>
      </c>
      <c r="BT243" s="127">
        <f t="shared" ref="BT243" si="3444">L243/L250</f>
        <v>9.7057856673241294E-2</v>
      </c>
      <c r="BU243" s="125">
        <f t="shared" ref="BU243" si="3445">M243/M250</f>
        <v>3.1345712098009189E-2</v>
      </c>
      <c r="BV243" s="129">
        <f t="shared" ref="BV243" si="3446">N243/N250</f>
        <v>6.6856436570658082E-2</v>
      </c>
      <c r="BW243" s="130">
        <f t="shared" ref="BW243" si="3447">O243/O250</f>
        <v>5.6252207700459203E-2</v>
      </c>
      <c r="BX243" s="125">
        <f t="shared" ref="BX243" si="3448">P243/P250</f>
        <v>6.492265424356447E-2</v>
      </c>
      <c r="BY243" s="126">
        <f t="shared" ref="BY243" si="3449">Q243/Q250</f>
        <v>8.0597889800703398E-2</v>
      </c>
      <c r="BZ243" s="127">
        <f t="shared" ref="BZ243" si="3450">R243/R250</f>
        <v>5.0949871900227199E-2</v>
      </c>
      <c r="CA243" s="128">
        <f t="shared" ref="CA243" si="3451">S243/S250</f>
        <v>6.5190705830775977E-2</v>
      </c>
      <c r="CB243" s="125">
        <f t="shared" ref="CB243" si="3452">T243/T250</f>
        <v>9.0852713178294575E-2</v>
      </c>
      <c r="CC243" s="126">
        <f t="shared" ref="CC243" si="3453">U243/U250</f>
        <v>3.8094372215655967E-2</v>
      </c>
      <c r="CD243" s="127">
        <f t="shared" ref="CD243" si="3454">V243/V250</f>
        <v>0.11168423413321373</v>
      </c>
      <c r="CE243" s="128">
        <f t="shared" ref="CE243" si="3455">W243/W250</f>
        <v>4.3574984992407924E-2</v>
      </c>
      <c r="CF243" s="125">
        <f t="shared" ref="CF243" si="3456">X243/X250</f>
        <v>8.5256516686036857E-2</v>
      </c>
      <c r="CG243" s="126">
        <f t="shared" ref="CG243" si="3457">Y243/Y250</f>
        <v>4.7047179148795776E-2</v>
      </c>
      <c r="CH243" s="127">
        <f t="shared" ref="CH243" si="3458">Z243/Z250</f>
        <v>5.213005494010628E-2</v>
      </c>
      <c r="CI243" s="125">
        <f t="shared" ref="CI243" si="3459">AA243/AA250</f>
        <v>6.7475391087693501E-2</v>
      </c>
      <c r="CJ243" s="131">
        <f t="shared" ref="CJ243" si="3460">AB243/AB250</f>
        <v>6.3140759101869656E-2</v>
      </c>
      <c r="CK243" s="132">
        <f t="shared" ref="CK243" si="3461">AC243/AC250</f>
        <v>6.1069512524605352E-2</v>
      </c>
    </row>
    <row r="244" spans="1:89">
      <c r="A244" s="142" t="s">
        <v>39</v>
      </c>
      <c r="B244" s="202">
        <v>397</v>
      </c>
      <c r="C244" s="196">
        <v>2552</v>
      </c>
      <c r="D244" s="197">
        <v>238</v>
      </c>
      <c r="E244" s="198">
        <v>1327</v>
      </c>
      <c r="F244" s="195">
        <v>143</v>
      </c>
      <c r="G244" s="199">
        <v>477</v>
      </c>
      <c r="H244" s="197">
        <v>750</v>
      </c>
      <c r="I244" s="198">
        <v>2767</v>
      </c>
      <c r="J244" s="195">
        <v>198</v>
      </c>
      <c r="K244" s="196">
        <v>157</v>
      </c>
      <c r="L244" s="197">
        <v>574</v>
      </c>
      <c r="M244" s="195">
        <v>551</v>
      </c>
      <c r="N244" s="200">
        <v>1142</v>
      </c>
      <c r="O244" s="203">
        <v>1616</v>
      </c>
      <c r="P244" s="195">
        <v>773</v>
      </c>
      <c r="Q244" s="196">
        <v>1281</v>
      </c>
      <c r="R244" s="197">
        <v>801</v>
      </c>
      <c r="S244" s="198">
        <v>1280</v>
      </c>
      <c r="T244" s="195">
        <v>692</v>
      </c>
      <c r="U244" s="199">
        <v>320</v>
      </c>
      <c r="V244" s="197">
        <v>3065</v>
      </c>
      <c r="W244" s="204">
        <v>1087</v>
      </c>
      <c r="X244" s="195">
        <v>1339</v>
      </c>
      <c r="Y244" s="199">
        <v>788</v>
      </c>
      <c r="Z244" s="197">
        <v>1865</v>
      </c>
      <c r="AA244" s="195">
        <v>3463</v>
      </c>
      <c r="AB244" s="168">
        <f t="shared" si="3080"/>
        <v>11977</v>
      </c>
      <c r="AC244" s="169">
        <f t="shared" si="2997"/>
        <v>17666</v>
      </c>
      <c r="BI244" s="142" t="s">
        <v>39</v>
      </c>
      <c r="BJ244" s="125">
        <f>B244/B250</f>
        <v>7.6060925375993869E-3</v>
      </c>
      <c r="BK244" s="126">
        <f t="shared" ref="BK244" si="3462">C244/C250</f>
        <v>7.4558840715203925E-2</v>
      </c>
      <c r="BL244" s="127">
        <f t="shared" ref="BL244" si="3463">D244/D250</f>
        <v>1.0847272230071555E-2</v>
      </c>
      <c r="BM244" s="128">
        <f t="shared" ref="BM244" si="3464">E244/E250</f>
        <v>6.6439693586341567E-2</v>
      </c>
      <c r="BN244" s="125">
        <f t="shared" ref="BN244" si="3465">F244/F250</f>
        <v>1.4832486256612385E-2</v>
      </c>
      <c r="BO244" s="126">
        <f t="shared" ref="BO244" si="3466">G244/G250</f>
        <v>6.2721893491124267E-2</v>
      </c>
      <c r="BP244" s="127">
        <f t="shared" ref="BP244" si="3467">H244/H250</f>
        <v>2.5653304145573951E-2</v>
      </c>
      <c r="BQ244" s="128">
        <f t="shared" ref="BQ244" si="3468">I244/I250</f>
        <v>6.80672062187892E-2</v>
      </c>
      <c r="BR244" s="125">
        <f t="shared" ref="BR244" si="3469">J244/J250</f>
        <v>3.2453696115390916E-2</v>
      </c>
      <c r="BS244" s="126">
        <f t="shared" ref="BS244" si="3470">K244/K250</f>
        <v>2.2879626930923928E-2</v>
      </c>
      <c r="BT244" s="127">
        <f t="shared" ref="BT244" si="3471">L244/L250</f>
        <v>4.7172912557527945E-2</v>
      </c>
      <c r="BU244" s="125">
        <f t="shared" ref="BU244" si="3472">M244/M250</f>
        <v>2.6368683001531393E-2</v>
      </c>
      <c r="BV244" s="129">
        <f t="shared" ref="BV244" si="3473">N244/N250</f>
        <v>4.2773137570695528E-2</v>
      </c>
      <c r="BW244" s="130">
        <f t="shared" ref="BW244" si="3474">O244/O250</f>
        <v>4.7568585894265866E-2</v>
      </c>
      <c r="BX244" s="125">
        <f t="shared" ref="BX244" si="3475">P244/P250</f>
        <v>4.6168548049931313E-2</v>
      </c>
      <c r="BY244" s="126">
        <f t="shared" ref="BY244" si="3476">Q244/Q250</f>
        <v>6.2573270808909731E-2</v>
      </c>
      <c r="BZ244" s="127">
        <f t="shared" ref="BZ244" si="3477">R244/R250</f>
        <v>3.8719969062696383E-2</v>
      </c>
      <c r="CA244" s="128">
        <f t="shared" ref="CA244" si="3478">S244/S250</f>
        <v>5.6115738711091628E-2</v>
      </c>
      <c r="CB244" s="125">
        <f t="shared" ref="CB244" si="3479">T244/T250</f>
        <v>7.1524547803617569E-2</v>
      </c>
      <c r="CC244" s="126">
        <f t="shared" ref="CC244" si="3480">U244/U250</f>
        <v>2.909355395945086E-2</v>
      </c>
      <c r="CD244" s="127">
        <f t="shared" ref="CD244" si="3481">V244/V250</f>
        <v>0.11456230843985946</v>
      </c>
      <c r="CE244" s="128">
        <f t="shared" ref="CE244" si="3482">W244/W250</f>
        <v>3.8384123733182667E-2</v>
      </c>
      <c r="CF244" s="125">
        <f t="shared" ref="CF244" si="3483">X244/X250</f>
        <v>5.5578615307986051E-2</v>
      </c>
      <c r="CG244" s="126">
        <f t="shared" ref="CG244" si="3484">Y244/Y250</f>
        <v>5.1996040910590562E-2</v>
      </c>
      <c r="CH244" s="127">
        <f t="shared" ref="CH244" si="3485">Z244/Z250</f>
        <v>3.3594524002521838E-2</v>
      </c>
      <c r="CI244" s="125">
        <f t="shared" ref="CI244" si="3486">AA244/AA250</f>
        <v>7.0722542172119429E-2</v>
      </c>
      <c r="CJ244" s="131">
        <f t="shared" ref="CJ244" si="3487">AB244/AB250</f>
        <v>3.8455981274502567E-2</v>
      </c>
      <c r="CK244" s="132">
        <f t="shared" ref="CK244" si="3488">AC244/AC250</f>
        <v>5.6820667207019442E-2</v>
      </c>
    </row>
    <row r="245" spans="1:89">
      <c r="A245" s="133" t="s">
        <v>40</v>
      </c>
      <c r="B245" s="205">
        <v>1</v>
      </c>
      <c r="C245" s="189">
        <v>1770</v>
      </c>
      <c r="D245" s="190">
        <v>16</v>
      </c>
      <c r="E245" s="191">
        <v>881</v>
      </c>
      <c r="F245" s="188">
        <v>10</v>
      </c>
      <c r="G245" s="192">
        <v>223</v>
      </c>
      <c r="H245" s="190">
        <v>28</v>
      </c>
      <c r="I245" s="191">
        <v>1471</v>
      </c>
      <c r="J245" s="188">
        <v>23</v>
      </c>
      <c r="K245" s="189">
        <v>71</v>
      </c>
      <c r="L245" s="190">
        <v>53</v>
      </c>
      <c r="M245" s="188">
        <v>159</v>
      </c>
      <c r="N245" s="193">
        <v>115</v>
      </c>
      <c r="O245" s="206">
        <v>343</v>
      </c>
      <c r="P245" s="188">
        <v>132</v>
      </c>
      <c r="Q245" s="189">
        <v>239</v>
      </c>
      <c r="R245" s="190">
        <v>114</v>
      </c>
      <c r="S245" s="191">
        <v>160</v>
      </c>
      <c r="T245" s="188">
        <v>47</v>
      </c>
      <c r="U245" s="192">
        <v>19</v>
      </c>
      <c r="V245" s="190">
        <v>129</v>
      </c>
      <c r="W245" s="207">
        <v>25</v>
      </c>
      <c r="X245" s="188">
        <v>32</v>
      </c>
      <c r="Y245" s="192">
        <v>17</v>
      </c>
      <c r="Z245" s="190">
        <v>2</v>
      </c>
      <c r="AA245" s="188">
        <v>262</v>
      </c>
      <c r="AB245" s="168">
        <f t="shared" si="3080"/>
        <v>702</v>
      </c>
      <c r="AC245" s="169">
        <f t="shared" si="2997"/>
        <v>5640</v>
      </c>
      <c r="BI245" s="133" t="s">
        <v>40</v>
      </c>
      <c r="BJ245" s="125">
        <f>B245/B250</f>
        <v>1.9158923268512311E-5</v>
      </c>
      <c r="BK245" s="126">
        <f t="shared" ref="BK245" si="3489">C245/C250</f>
        <v>5.1712048615168871E-2</v>
      </c>
      <c r="BL245" s="127">
        <f t="shared" ref="BL245" si="3490">D245/D250</f>
        <v>7.2922838521489444E-4</v>
      </c>
      <c r="BM245" s="128">
        <f t="shared" ref="BM245" si="3491">E245/E250</f>
        <v>4.4109547889651032E-2</v>
      </c>
      <c r="BN245" s="125">
        <f t="shared" ref="BN245" si="3492">F245/F250</f>
        <v>1.0372368011617053E-3</v>
      </c>
      <c r="BO245" s="126">
        <f t="shared" ref="BO245" si="3493">G245/G250</f>
        <v>2.9322813938198553E-2</v>
      </c>
      <c r="BP245" s="127">
        <f t="shared" ref="BP245" si="3494">H245/H250</f>
        <v>9.5772335476809408E-4</v>
      </c>
      <c r="BQ245" s="128">
        <f t="shared" ref="BQ245" si="3495">I245/I250</f>
        <v>3.6186071683353423E-2</v>
      </c>
      <c r="BR245" s="125">
        <f t="shared" ref="BR245" si="3496">J245/J250</f>
        <v>3.7698737911817733E-3</v>
      </c>
      <c r="BS245" s="126">
        <f t="shared" ref="BS245" si="3497">K245/K250</f>
        <v>1.0346837656659866E-2</v>
      </c>
      <c r="BT245" s="127">
        <f t="shared" ref="BT245" si="3498">L245/L250</f>
        <v>4.3556870479947406E-3</v>
      </c>
      <c r="BU245" s="125">
        <f t="shared" ref="BU245" si="3499">M245/M250</f>
        <v>7.6091117917304746E-3</v>
      </c>
      <c r="BV245" s="129">
        <f t="shared" ref="BV245" si="3500">N245/N250</f>
        <v>4.3072774261208287E-3</v>
      </c>
      <c r="BW245" s="130">
        <f t="shared" ref="BW245" si="3501">O245/O250</f>
        <v>1.0096550100082421E-2</v>
      </c>
      <c r="BX245" s="125">
        <f t="shared" ref="BX245" si="3502">P245/P250</f>
        <v>7.8838917756674422E-3</v>
      </c>
      <c r="BY245" s="126">
        <f t="shared" ref="BY245" si="3503">Q245/Q250</f>
        <v>1.1674482219617038E-2</v>
      </c>
      <c r="BZ245" s="127">
        <f t="shared" ref="BZ245" si="3504">R245/R250</f>
        <v>5.5107072074249532E-3</v>
      </c>
      <c r="CA245" s="128">
        <f t="shared" ref="CA245" si="3505">S245/S250</f>
        <v>7.0144673388864535E-3</v>
      </c>
      <c r="CB245" s="125">
        <f t="shared" ref="CB245" si="3506">T245/T250</f>
        <v>4.8578811369509043E-3</v>
      </c>
      <c r="CC245" s="126">
        <f t="shared" ref="CC245" si="3507">U245/U250</f>
        <v>1.7274297663423949E-3</v>
      </c>
      <c r="CD245" s="127">
        <f t="shared" ref="CD245" si="3508">V245/V250</f>
        <v>4.8217089033415561E-3</v>
      </c>
      <c r="CE245" s="128">
        <f t="shared" ref="CE245" si="3509">W245/W250</f>
        <v>8.8279953388184615E-4</v>
      </c>
      <c r="CF245" s="125">
        <f t="shared" ref="CF245" si="3510">X245/X250</f>
        <v>1.3282417399966794E-3</v>
      </c>
      <c r="CG245" s="126">
        <f t="shared" ref="CG245" si="3511">Y245/Y250</f>
        <v>1.1217419993401517E-3</v>
      </c>
      <c r="CH245" s="127">
        <f t="shared" ref="CH245" si="3512">Z245/Z250</f>
        <v>3.602629919841484E-5</v>
      </c>
      <c r="CI245" s="125">
        <f t="shared" ref="CI245" si="3513">AA245/AA250</f>
        <v>5.3506514724502713E-3</v>
      </c>
      <c r="CJ245" s="131">
        <f t="shared" ref="CJ245" si="3514">AB245/AB250</f>
        <v>2.253995061760107E-3</v>
      </c>
      <c r="CK245" s="132">
        <f t="shared" ref="CK245" si="3515">AC245/AC250</f>
        <v>1.8140414527770272E-2</v>
      </c>
    </row>
    <row r="246" spans="1:89">
      <c r="A246" s="142" t="s">
        <v>41</v>
      </c>
      <c r="B246" s="202">
        <v>0</v>
      </c>
      <c r="C246" s="196">
        <v>0</v>
      </c>
      <c r="D246" s="197">
        <v>0</v>
      </c>
      <c r="E246" s="198">
        <v>0</v>
      </c>
      <c r="F246" s="195">
        <v>0</v>
      </c>
      <c r="G246" s="199">
        <v>0</v>
      </c>
      <c r="H246" s="197">
        <v>0</v>
      </c>
      <c r="I246" s="198">
        <v>0</v>
      </c>
      <c r="J246" s="195">
        <v>0</v>
      </c>
      <c r="K246" s="199">
        <v>0</v>
      </c>
      <c r="L246" s="197">
        <v>0</v>
      </c>
      <c r="M246" s="195">
        <v>0</v>
      </c>
      <c r="N246" s="200">
        <v>0</v>
      </c>
      <c r="O246" s="203">
        <v>0</v>
      </c>
      <c r="P246" s="195">
        <v>0</v>
      </c>
      <c r="Q246" s="199">
        <v>0</v>
      </c>
      <c r="R246" s="197">
        <v>0</v>
      </c>
      <c r="S246" s="198">
        <v>0</v>
      </c>
      <c r="T246" s="195">
        <v>0</v>
      </c>
      <c r="U246" s="199">
        <v>0</v>
      </c>
      <c r="V246" s="197">
        <v>0</v>
      </c>
      <c r="W246" s="198">
        <v>0</v>
      </c>
      <c r="X246" s="195">
        <v>0</v>
      </c>
      <c r="Y246" s="199">
        <v>0</v>
      </c>
      <c r="Z246" s="197">
        <v>0</v>
      </c>
      <c r="AA246" s="195">
        <v>0</v>
      </c>
      <c r="AB246" s="168">
        <f t="shared" si="3080"/>
        <v>0</v>
      </c>
      <c r="AC246" s="169">
        <f t="shared" si="2997"/>
        <v>0</v>
      </c>
      <c r="BI246" s="142" t="s">
        <v>41</v>
      </c>
      <c r="BJ246" s="125">
        <f>B246/B250</f>
        <v>0</v>
      </c>
      <c r="BK246" s="126">
        <f t="shared" ref="BK246" si="3516">C246/C250</f>
        <v>0</v>
      </c>
      <c r="BL246" s="127">
        <f t="shared" ref="BL246" si="3517">D246/D250</f>
        <v>0</v>
      </c>
      <c r="BM246" s="128">
        <f t="shared" ref="BM246" si="3518">E246/E250</f>
        <v>0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0</v>
      </c>
    </row>
    <row r="247" spans="1:89">
      <c r="A247" s="133" t="s">
        <v>42</v>
      </c>
      <c r="B247" s="57"/>
      <c r="C247" s="58"/>
      <c r="D247" s="135"/>
      <c r="E247" s="136"/>
      <c r="F247" s="134"/>
      <c r="G247" s="137"/>
      <c r="H247" s="135"/>
      <c r="I247" s="136"/>
      <c r="J247" s="134"/>
      <c r="K247" s="137"/>
      <c r="L247" s="135"/>
      <c r="M247" s="134"/>
      <c r="N247" s="138"/>
      <c r="O247" s="139"/>
      <c r="P247" s="134"/>
      <c r="Q247" s="137"/>
      <c r="R247" s="135"/>
      <c r="S247" s="136"/>
      <c r="T247" s="134"/>
      <c r="U247" s="137"/>
      <c r="V247" s="135"/>
      <c r="W247" s="136"/>
      <c r="X247" s="134"/>
      <c r="Y247" s="137"/>
      <c r="Z247" s="140"/>
      <c r="AA247" s="141"/>
      <c r="AB247" s="168"/>
      <c r="AC247" s="169"/>
      <c r="BI247" s="133" t="s">
        <v>42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>
      <c r="A248" s="142" t="s">
        <v>43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/>
      <c r="AC248" s="169"/>
      <c r="BI248" s="142" t="s">
        <v>43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4.1" thickBot="1">
      <c r="A249" s="133" t="s">
        <v>44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/>
      <c r="AC249" s="169"/>
      <c r="BI249" s="133" t="s">
        <v>44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5" thickTop="1" thickBot="1">
      <c r="A250" s="290" t="s">
        <v>26</v>
      </c>
      <c r="B250" s="17">
        <f t="shared" ref="B250" si="3624">SUM(B227:B249)</f>
        <v>52195</v>
      </c>
      <c r="C250" s="18">
        <f t="shared" ref="C250" si="3625">SUM(C227:C249)</f>
        <v>34228</v>
      </c>
      <c r="D250" s="17">
        <f t="shared" ref="D250" si="3626">SUM(D227:D249)</f>
        <v>21941</v>
      </c>
      <c r="E250" s="18">
        <f t="shared" ref="E250" si="3627">SUM(E227:E249)</f>
        <v>19973</v>
      </c>
      <c r="F250" s="17">
        <f t="shared" ref="F250" si="3628">SUM(F227:F249)</f>
        <v>9641</v>
      </c>
      <c r="G250" s="18">
        <f t="shared" ref="G250" si="3629">SUM(G227:G249)</f>
        <v>7605</v>
      </c>
      <c r="H250" s="17">
        <f t="shared" ref="H250" si="3630">SUM(H227:H249)</f>
        <v>29236</v>
      </c>
      <c r="I250" s="18">
        <f t="shared" ref="I250" si="3631">SUM(I227:I249)</f>
        <v>40651</v>
      </c>
      <c r="J250" s="17">
        <f t="shared" ref="J250" si="3632">SUM(J227:J249)</f>
        <v>6101</v>
      </c>
      <c r="K250" s="18">
        <f t="shared" ref="K250" si="3633">SUM(K227:K249)</f>
        <v>6862</v>
      </c>
      <c r="L250" s="17">
        <f t="shared" ref="L250" si="3634">SUM(L227:L249)</f>
        <v>12168</v>
      </c>
      <c r="M250" s="18">
        <f t="shared" ref="M250" si="3635">SUM(M227:M249)</f>
        <v>20896</v>
      </c>
      <c r="N250" s="17">
        <f t="shared" ref="N250" si="3636">SUM(N227:N249)</f>
        <v>26699</v>
      </c>
      <c r="O250" s="18">
        <f t="shared" ref="O250" si="3637">SUM(O227:O249)</f>
        <v>33972</v>
      </c>
      <c r="P250" s="17">
        <f t="shared" ref="P250" si="3638">SUM(P227:P249)</f>
        <v>16743</v>
      </c>
      <c r="Q250" s="18">
        <f t="shared" ref="Q250" si="3639">SUM(Q227:Q249)</f>
        <v>20472</v>
      </c>
      <c r="R250" s="17">
        <f t="shared" ref="R250" si="3640">SUM(R227:R249)</f>
        <v>20687</v>
      </c>
      <c r="S250" s="18">
        <f t="shared" ref="S250" si="3641">SUM(S227:S249)</f>
        <v>22810</v>
      </c>
      <c r="T250" s="17">
        <f t="shared" ref="T250" si="3642">SUM(T227:T249)</f>
        <v>9675</v>
      </c>
      <c r="U250" s="18">
        <f t="shared" ref="U250" si="3643">SUM(U227:U249)</f>
        <v>10999</v>
      </c>
      <c r="V250" s="17">
        <f t="shared" ref="V250" si="3644">SUM(V227:V249)</f>
        <v>26754</v>
      </c>
      <c r="W250" s="18">
        <f t="shared" ref="W250" si="3645">SUM(W227:W249)</f>
        <v>28319</v>
      </c>
      <c r="X250" s="17">
        <f t="shared" ref="X250" si="3646">SUM(X227:X249)</f>
        <v>24092</v>
      </c>
      <c r="Y250" s="18">
        <f t="shared" ref="Y250" si="3647">SUM(Y227:Y249)</f>
        <v>15155</v>
      </c>
      <c r="Z250" s="17">
        <f t="shared" ref="Z250" si="3648">SUM(Z227:Z249)</f>
        <v>55515</v>
      </c>
      <c r="AA250" s="18">
        <f t="shared" ref="AA250" si="3649">SUM(AA227:AA249)</f>
        <v>48966</v>
      </c>
      <c r="AB250" s="170">
        <f t="shared" ref="AB250:AC250" si="3650">SUM(AB226:AB249)</f>
        <v>311447</v>
      </c>
      <c r="AC250" s="171">
        <f t="shared" si="3650"/>
        <v>310908</v>
      </c>
      <c r="BI250" s="290" t="s">
        <v>26</v>
      </c>
      <c r="BJ250" s="151">
        <f>SUM(BJ226:BJ249)</f>
        <v>0.99999999999999989</v>
      </c>
      <c r="BK250" s="152">
        <f t="shared" ref="BK250:CK250" si="3651">SUM(BK226:BK249)</f>
        <v>0.99999999999999989</v>
      </c>
      <c r="BL250" s="151">
        <f t="shared" si="3651"/>
        <v>1.0000000000000002</v>
      </c>
      <c r="BM250" s="152">
        <f t="shared" si="3651"/>
        <v>1</v>
      </c>
      <c r="BN250" s="151">
        <f t="shared" si="3651"/>
        <v>1</v>
      </c>
      <c r="BO250" s="152">
        <f t="shared" si="3651"/>
        <v>1</v>
      </c>
      <c r="BP250" s="151">
        <f t="shared" si="3651"/>
        <v>0.99999999999999989</v>
      </c>
      <c r="BQ250" s="152">
        <f t="shared" si="3651"/>
        <v>0.99999999999999989</v>
      </c>
      <c r="BR250" s="151">
        <f t="shared" si="3651"/>
        <v>1.0000000000000002</v>
      </c>
      <c r="BS250" s="152">
        <f t="shared" si="3651"/>
        <v>1</v>
      </c>
      <c r="BT250" s="151">
        <f t="shared" si="3651"/>
        <v>1</v>
      </c>
      <c r="BU250" s="152">
        <f t="shared" si="3651"/>
        <v>0.99999999999999989</v>
      </c>
      <c r="BV250" s="151">
        <f t="shared" si="3651"/>
        <v>0.99999999999999989</v>
      </c>
      <c r="BW250" s="152">
        <f t="shared" si="3651"/>
        <v>0.99999999999999989</v>
      </c>
      <c r="BX250" s="151">
        <f t="shared" si="3651"/>
        <v>1</v>
      </c>
      <c r="BY250" s="152">
        <f t="shared" si="3651"/>
        <v>1</v>
      </c>
      <c r="BZ250" s="151">
        <f t="shared" si="3651"/>
        <v>1</v>
      </c>
      <c r="CA250" s="152">
        <f t="shared" si="3651"/>
        <v>1.0000000000000002</v>
      </c>
      <c r="CB250" s="151">
        <f t="shared" si="3651"/>
        <v>1.0000000000000002</v>
      </c>
      <c r="CC250" s="152">
        <f t="shared" si="3651"/>
        <v>1</v>
      </c>
      <c r="CD250" s="151">
        <f t="shared" si="3651"/>
        <v>1</v>
      </c>
      <c r="CE250" s="152">
        <f t="shared" si="3651"/>
        <v>1</v>
      </c>
      <c r="CF250" s="151">
        <f t="shared" si="3651"/>
        <v>0.99999999999999989</v>
      </c>
      <c r="CG250" s="152">
        <f t="shared" si="3651"/>
        <v>1.0000000000000002</v>
      </c>
      <c r="CH250" s="151">
        <f t="shared" si="3651"/>
        <v>1</v>
      </c>
      <c r="CI250" s="152">
        <f t="shared" si="3651"/>
        <v>1</v>
      </c>
      <c r="CJ250" s="151">
        <f t="shared" si="3651"/>
        <v>1</v>
      </c>
      <c r="CK250" s="152">
        <f t="shared" si="3651"/>
        <v>0.99999999999999989</v>
      </c>
    </row>
    <row r="251" spans="1:89" ht="14.1" thickTop="1">
      <c r="A251" s="186"/>
    </row>
    <row r="253" spans="1:89">
      <c r="A253" s="301">
        <f>+A222+1</f>
        <v>43594</v>
      </c>
      <c r="B253" s="301"/>
      <c r="C253" s="301"/>
      <c r="D253" s="301"/>
      <c r="BI253" s="298">
        <f>+BI222+1</f>
        <v>43594</v>
      </c>
      <c r="BJ253" s="298"/>
      <c r="BK253" s="298"/>
      <c r="BL253" s="298"/>
    </row>
    <row r="254" spans="1:89" ht="14.1" thickBot="1">
      <c r="AE254" t="s">
        <v>1</v>
      </c>
    </row>
    <row r="255" spans="1:89" ht="15" thickTop="1" thickBot="1">
      <c r="A255" s="296" t="s">
        <v>2</v>
      </c>
      <c r="B255" s="292" t="s">
        <v>3</v>
      </c>
      <c r="C255" s="293"/>
      <c r="D255" s="292" t="s">
        <v>4</v>
      </c>
      <c r="E255" s="293"/>
      <c r="F255" s="292" t="s">
        <v>5</v>
      </c>
      <c r="G255" s="293"/>
      <c r="H255" s="292" t="s">
        <v>6</v>
      </c>
      <c r="I255" s="293"/>
      <c r="J255" s="292" t="s">
        <v>7</v>
      </c>
      <c r="K255" s="293"/>
      <c r="L255" s="292" t="s">
        <v>8</v>
      </c>
      <c r="M255" s="293"/>
      <c r="N255" s="292" t="s">
        <v>9</v>
      </c>
      <c r="O255" s="293"/>
      <c r="P255" s="292" t="s">
        <v>10</v>
      </c>
      <c r="Q255" s="293"/>
      <c r="R255" s="292" t="s">
        <v>11</v>
      </c>
      <c r="S255" s="293"/>
      <c r="T255" s="292" t="s">
        <v>12</v>
      </c>
      <c r="U255" s="293"/>
      <c r="V255" s="292" t="s">
        <v>13</v>
      </c>
      <c r="W255" s="293"/>
      <c r="X255" s="292" t="s">
        <v>14</v>
      </c>
      <c r="Y255" s="293"/>
      <c r="Z255" s="294" t="s">
        <v>15</v>
      </c>
      <c r="AA255" s="295"/>
      <c r="AB255" s="299" t="s">
        <v>16</v>
      </c>
      <c r="AC255" s="300"/>
      <c r="AE255" s="309" t="s">
        <v>2</v>
      </c>
      <c r="AF255" s="303" t="s">
        <v>3</v>
      </c>
      <c r="AG255" s="304"/>
      <c r="AH255" s="303" t="s">
        <v>4</v>
      </c>
      <c r="AI255" s="304"/>
      <c r="AJ255" s="303" t="s">
        <v>5</v>
      </c>
      <c r="AK255" s="304"/>
      <c r="AL255" s="303" t="s">
        <v>6</v>
      </c>
      <c r="AM255" s="304"/>
      <c r="AN255" s="303" t="s">
        <v>7</v>
      </c>
      <c r="AO255" s="304"/>
      <c r="AP255" s="303" t="s">
        <v>8</v>
      </c>
      <c r="AQ255" s="304"/>
      <c r="AR255" s="303" t="s">
        <v>9</v>
      </c>
      <c r="AS255" s="304"/>
      <c r="AT255" s="303" t="s">
        <v>10</v>
      </c>
      <c r="AU255" s="304"/>
      <c r="AV255" s="303" t="s">
        <v>11</v>
      </c>
      <c r="AW255" s="304"/>
      <c r="AX255" s="303" t="s">
        <v>12</v>
      </c>
      <c r="AY255" s="304"/>
      <c r="AZ255" s="303" t="s">
        <v>13</v>
      </c>
      <c r="BA255" s="304"/>
      <c r="BB255" s="303" t="s">
        <v>14</v>
      </c>
      <c r="BC255" s="304"/>
      <c r="BD255" s="305" t="s">
        <v>15</v>
      </c>
      <c r="BE255" s="306"/>
      <c r="BF255" s="307" t="s">
        <v>16</v>
      </c>
      <c r="BG255" s="308"/>
      <c r="BH255" s="281"/>
      <c r="BI255" s="296" t="s">
        <v>2</v>
      </c>
      <c r="BJ255" s="292" t="s">
        <v>3</v>
      </c>
      <c r="BK255" s="293"/>
      <c r="BL255" s="292" t="s">
        <v>4</v>
      </c>
      <c r="BM255" s="293"/>
      <c r="BN255" s="292" t="s">
        <v>5</v>
      </c>
      <c r="BO255" s="293"/>
      <c r="BP255" s="292" t="s">
        <v>6</v>
      </c>
      <c r="BQ255" s="293"/>
      <c r="BR255" s="292" t="s">
        <v>7</v>
      </c>
      <c r="BS255" s="293"/>
      <c r="BT255" s="292" t="s">
        <v>8</v>
      </c>
      <c r="BU255" s="293"/>
      <c r="BV255" s="292" t="s">
        <v>9</v>
      </c>
      <c r="BW255" s="293"/>
      <c r="BX255" s="292" t="s">
        <v>10</v>
      </c>
      <c r="BY255" s="293"/>
      <c r="BZ255" s="292" t="s">
        <v>11</v>
      </c>
      <c r="CA255" s="293"/>
      <c r="CB255" s="292" t="s">
        <v>12</v>
      </c>
      <c r="CC255" s="293"/>
      <c r="CD255" s="292" t="s">
        <v>13</v>
      </c>
      <c r="CE255" s="293"/>
      <c r="CF255" s="292" t="s">
        <v>14</v>
      </c>
      <c r="CG255" s="293"/>
      <c r="CH255" s="294" t="s">
        <v>15</v>
      </c>
      <c r="CI255" s="295"/>
      <c r="CJ255" s="292" t="s">
        <v>16</v>
      </c>
      <c r="CK255" s="293"/>
    </row>
    <row r="256" spans="1:89" ht="15" thickTop="1" thickBot="1">
      <c r="A256" s="297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5" t="s">
        <v>17</v>
      </c>
      <c r="AA256" s="118" t="s">
        <v>18</v>
      </c>
      <c r="AB256" s="172" t="s">
        <v>17</v>
      </c>
      <c r="AC256" s="173" t="s">
        <v>18</v>
      </c>
      <c r="AE256" s="310"/>
      <c r="AF256" s="242" t="s">
        <v>17</v>
      </c>
      <c r="AG256" s="243" t="s">
        <v>18</v>
      </c>
      <c r="AH256" s="244" t="s">
        <v>17</v>
      </c>
      <c r="AI256" s="245" t="s">
        <v>18</v>
      </c>
      <c r="AJ256" s="242" t="s">
        <v>17</v>
      </c>
      <c r="AK256" s="243" t="s">
        <v>18</v>
      </c>
      <c r="AL256" s="244" t="s">
        <v>17</v>
      </c>
      <c r="AM256" s="245" t="s">
        <v>18</v>
      </c>
      <c r="AN256" s="242" t="s">
        <v>17</v>
      </c>
      <c r="AO256" s="243" t="s">
        <v>18</v>
      </c>
      <c r="AP256" s="244" t="s">
        <v>17</v>
      </c>
      <c r="AQ256" s="242" t="s">
        <v>18</v>
      </c>
      <c r="AR256" s="246" t="s">
        <v>17</v>
      </c>
      <c r="AS256" s="247" t="s">
        <v>18</v>
      </c>
      <c r="AT256" s="242" t="s">
        <v>17</v>
      </c>
      <c r="AU256" s="243" t="s">
        <v>18</v>
      </c>
      <c r="AV256" s="244" t="s">
        <v>17</v>
      </c>
      <c r="AW256" s="245" t="s">
        <v>18</v>
      </c>
      <c r="AX256" s="242" t="s">
        <v>17</v>
      </c>
      <c r="AY256" s="243" t="s">
        <v>18</v>
      </c>
      <c r="AZ256" s="244" t="s">
        <v>17</v>
      </c>
      <c r="BA256" s="245" t="s">
        <v>18</v>
      </c>
      <c r="BB256" s="242" t="s">
        <v>17</v>
      </c>
      <c r="BC256" s="243" t="s">
        <v>18</v>
      </c>
      <c r="BD256" s="248" t="s">
        <v>17</v>
      </c>
      <c r="BE256" s="249" t="s">
        <v>18</v>
      </c>
      <c r="BF256" s="250" t="s">
        <v>17</v>
      </c>
      <c r="BG256" s="251" t="s">
        <v>18</v>
      </c>
      <c r="BH256" s="282"/>
      <c r="BI256" s="297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5" t="s">
        <v>17</v>
      </c>
      <c r="CI256" s="118" t="s">
        <v>18</v>
      </c>
      <c r="CJ256" s="116" t="s">
        <v>17</v>
      </c>
      <c r="CK256" s="117" t="s">
        <v>18</v>
      </c>
    </row>
    <row r="257" spans="1:89" ht="14.1" thickTop="1">
      <c r="A257" s="121" t="s">
        <v>19</v>
      </c>
      <c r="B257" s="122"/>
      <c r="C257" s="185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2"/>
      <c r="AA257" s="183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52" t="str">
        <f>$AE$9</f>
        <v>07:00 - 07:59</v>
      </c>
      <c r="AF257" s="253">
        <f>SUMIF($A$9:$A$32,$AE257,B$257:B$280)</f>
        <v>5793</v>
      </c>
      <c r="AG257" s="254">
        <f t="shared" ref="AG257:AV259" si="3652">SUMIF($A$9:$A$32,$AE257,C$257:C$280)</f>
        <v>1065</v>
      </c>
      <c r="AH257" s="255">
        <f t="shared" si="3652"/>
        <v>1941</v>
      </c>
      <c r="AI257" s="256">
        <f t="shared" si="3652"/>
        <v>1194</v>
      </c>
      <c r="AJ257" s="253">
        <f t="shared" si="3652"/>
        <v>729</v>
      </c>
      <c r="AK257" s="257">
        <f t="shared" si="3652"/>
        <v>639</v>
      </c>
      <c r="AL257" s="255">
        <f t="shared" si="3652"/>
        <v>1457</v>
      </c>
      <c r="AM257" s="256">
        <f t="shared" si="3652"/>
        <v>1326</v>
      </c>
      <c r="AN257" s="253">
        <f t="shared" si="3652"/>
        <v>360</v>
      </c>
      <c r="AO257" s="257">
        <f t="shared" si="3652"/>
        <v>914</v>
      </c>
      <c r="AP257" s="255">
        <f t="shared" si="3652"/>
        <v>473</v>
      </c>
      <c r="AQ257" s="253">
        <f t="shared" si="3652"/>
        <v>2149</v>
      </c>
      <c r="AR257" s="258">
        <f t="shared" si="3652"/>
        <v>1703</v>
      </c>
      <c r="AS257" s="259">
        <f t="shared" si="3652"/>
        <v>2841</v>
      </c>
      <c r="AT257" s="253">
        <f t="shared" si="3652"/>
        <v>1381</v>
      </c>
      <c r="AU257" s="257">
        <f t="shared" si="3652"/>
        <v>1601</v>
      </c>
      <c r="AV257" s="255">
        <f t="shared" si="3652"/>
        <v>1652</v>
      </c>
      <c r="AW257" s="256">
        <f t="shared" ref="AW257:BE259" si="3653">SUMIF($A$9:$A$32,$AE257,S$257:S$280)</f>
        <v>1643</v>
      </c>
      <c r="AX257" s="253">
        <f t="shared" si="3653"/>
        <v>315</v>
      </c>
      <c r="AY257" s="257">
        <f t="shared" si="3653"/>
        <v>1588</v>
      </c>
      <c r="AZ257" s="255">
        <f t="shared" si="3653"/>
        <v>950</v>
      </c>
      <c r="BA257" s="256">
        <f t="shared" si="3653"/>
        <v>2617</v>
      </c>
      <c r="BB257" s="253">
        <f t="shared" si="3653"/>
        <v>1258</v>
      </c>
      <c r="BC257" s="257">
        <f t="shared" si="3653"/>
        <v>1663</v>
      </c>
      <c r="BD257" s="20">
        <f t="shared" si="3653"/>
        <v>4801</v>
      </c>
      <c r="BE257" s="260">
        <f t="shared" si="3653"/>
        <v>2172</v>
      </c>
      <c r="BF257" s="261">
        <f>AF257+AH257+AJ257+AL257+AN257+AP257+AR257+AT257+AV257+AX257+AZ257+BB257+BD257</f>
        <v>22813</v>
      </c>
      <c r="BG257" s="262">
        <f>AG257+AI257+AK257+AM257+AO257+AQ257+AS257+AU257+AW257+AY257+BA257+BC257+BE257</f>
        <v>21412</v>
      </c>
      <c r="BH257" s="283"/>
      <c r="BI257" s="121" t="s">
        <v>19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>
      <c r="A258" s="133" t="s">
        <v>21</v>
      </c>
      <c r="B258" s="188">
        <v>477</v>
      </c>
      <c r="C258" s="189">
        <v>0</v>
      </c>
      <c r="D258" s="190">
        <v>154</v>
      </c>
      <c r="E258" s="191">
        <v>0</v>
      </c>
      <c r="F258" s="188">
        <v>36</v>
      </c>
      <c r="G258" s="192">
        <v>1</v>
      </c>
      <c r="H258" s="190">
        <v>230</v>
      </c>
      <c r="I258" s="191">
        <v>7</v>
      </c>
      <c r="J258" s="188">
        <v>12</v>
      </c>
      <c r="K258" s="192">
        <v>4</v>
      </c>
      <c r="L258" s="190">
        <v>3</v>
      </c>
      <c r="M258" s="188">
        <v>12</v>
      </c>
      <c r="N258" s="193">
        <v>28</v>
      </c>
      <c r="O258" s="194">
        <v>11</v>
      </c>
      <c r="P258" s="188">
        <v>18</v>
      </c>
      <c r="Q258" s="192">
        <v>9</v>
      </c>
      <c r="R258" s="190">
        <v>6</v>
      </c>
      <c r="S258" s="191">
        <v>15</v>
      </c>
      <c r="T258" s="188">
        <v>0</v>
      </c>
      <c r="U258" s="192">
        <v>0</v>
      </c>
      <c r="V258" s="190">
        <v>3</v>
      </c>
      <c r="W258" s="191">
        <v>0</v>
      </c>
      <c r="X258" s="188">
        <v>0</v>
      </c>
      <c r="Y258" s="192">
        <v>0</v>
      </c>
      <c r="Z258" s="190">
        <v>0</v>
      </c>
      <c r="AA258" s="188">
        <v>0</v>
      </c>
      <c r="AB258" s="168">
        <f t="shared" ref="AB258:AB259" si="3681">B258+D258+F258+H258+J258+L258+N258+P258+R258+T258+V258+X258+Z258</f>
        <v>967</v>
      </c>
      <c r="AC258" s="169">
        <f t="shared" ref="AC258:AC277" si="3682">C258+E258+G258+I258+K258+M258+O258+Q258+S258+U258+W258+Y258+AA258</f>
        <v>59</v>
      </c>
      <c r="AE258" s="263" t="str">
        <f>$AE$10</f>
        <v>08:00 - 08:59</v>
      </c>
      <c r="AF258" s="253">
        <f>SUMIF($A$9:$A$32,$AE258,B$257:B$280)</f>
        <v>5056</v>
      </c>
      <c r="AG258" s="264">
        <f t="shared" si="3652"/>
        <v>1020</v>
      </c>
      <c r="AH258" s="265">
        <f t="shared" si="3652"/>
        <v>1583</v>
      </c>
      <c r="AI258" s="266">
        <f t="shared" si="3652"/>
        <v>1313</v>
      </c>
      <c r="AJ258" s="267">
        <f t="shared" si="3652"/>
        <v>663</v>
      </c>
      <c r="AK258" s="268">
        <f t="shared" si="3652"/>
        <v>657</v>
      </c>
      <c r="AL258" s="265">
        <f t="shared" si="3652"/>
        <v>1474</v>
      </c>
      <c r="AM258" s="266">
        <f t="shared" si="3652"/>
        <v>2022</v>
      </c>
      <c r="AN258" s="267">
        <f t="shared" si="3652"/>
        <v>328</v>
      </c>
      <c r="AO258" s="268">
        <f t="shared" si="3652"/>
        <v>967</v>
      </c>
      <c r="AP258" s="265">
        <f t="shared" si="3652"/>
        <v>403</v>
      </c>
      <c r="AQ258" s="267">
        <f t="shared" si="3652"/>
        <v>2516</v>
      </c>
      <c r="AR258" s="269">
        <f t="shared" si="3652"/>
        <v>1431</v>
      </c>
      <c r="AS258" s="270">
        <f t="shared" si="3652"/>
        <v>3101</v>
      </c>
      <c r="AT258" s="267">
        <f t="shared" si="3652"/>
        <v>1180</v>
      </c>
      <c r="AU258" s="268">
        <f t="shared" si="3652"/>
        <v>1410</v>
      </c>
      <c r="AV258" s="265">
        <f t="shared" si="3652"/>
        <v>1612</v>
      </c>
      <c r="AW258" s="266">
        <f t="shared" si="3653"/>
        <v>1361</v>
      </c>
      <c r="AX258" s="267">
        <f t="shared" si="3653"/>
        <v>324</v>
      </c>
      <c r="AY258" s="268">
        <f t="shared" si="3653"/>
        <v>1592</v>
      </c>
      <c r="AZ258" s="265">
        <f t="shared" si="3653"/>
        <v>816</v>
      </c>
      <c r="BA258" s="266">
        <f t="shared" si="3653"/>
        <v>2449</v>
      </c>
      <c r="BB258" s="267">
        <f t="shared" si="3653"/>
        <v>1214</v>
      </c>
      <c r="BC258" s="268">
        <f t="shared" si="3653"/>
        <v>1707</v>
      </c>
      <c r="BD258" s="265">
        <f t="shared" si="3653"/>
        <v>4689</v>
      </c>
      <c r="BE258" s="267">
        <f t="shared" si="3653"/>
        <v>2227</v>
      </c>
      <c r="BF258" s="271">
        <f>SUM(AF258,AH258,AJ258,AL258,AN258,AP258,AR258,AT258,AV258,AX258,AZ258,BB258,BD258)</f>
        <v>20773</v>
      </c>
      <c r="BG258" s="16">
        <f>SUM(AG258,AI258,AK258,AM258,AO258,AQ258,AS258,AU258,AW258,AY258,BA258,BC258,BE258)</f>
        <v>22342</v>
      </c>
      <c r="BH258" s="284"/>
      <c r="BI258" s="133" t="s">
        <v>21</v>
      </c>
      <c r="BJ258" s="125">
        <f>B258/B281</f>
        <v>8.9617855935069327E-3</v>
      </c>
      <c r="BK258" s="126">
        <f t="shared" ref="BK258" si="3683">C258/C281</f>
        <v>0</v>
      </c>
      <c r="BL258" s="127">
        <f t="shared" ref="BL258" si="3684">D258/D281</f>
        <v>7.0600100857286935E-3</v>
      </c>
      <c r="BM258" s="128">
        <f t="shared" ref="BM258" si="3685">E258/E281</f>
        <v>0</v>
      </c>
      <c r="BN258" s="125">
        <f t="shared" ref="BN258" si="3686">F258/F281</f>
        <v>3.7002775208140612E-3</v>
      </c>
      <c r="BO258" s="126">
        <f t="shared" ref="BO258" si="3687">G258/G281</f>
        <v>1.3204806549584047E-4</v>
      </c>
      <c r="BP258" s="127">
        <f t="shared" ref="BP258" si="3688">H258/H281</f>
        <v>8.0614068907504111E-3</v>
      </c>
      <c r="BQ258" s="128">
        <f t="shared" ref="BQ258" si="3689">I258/I281</f>
        <v>1.8169547837823807E-4</v>
      </c>
      <c r="BR258" s="125">
        <f t="shared" ref="BR258" si="3690">J258/J281</f>
        <v>2.0949720670391061E-3</v>
      </c>
      <c r="BS258" s="126">
        <f t="shared" ref="BS258" si="3691">K258/K281</f>
        <v>5.5640561969675891E-4</v>
      </c>
      <c r="BT258" s="127">
        <f t="shared" ref="BT258" si="3692">L258/L281</f>
        <v>2.5434506146672321E-4</v>
      </c>
      <c r="BU258" s="125">
        <f t="shared" ref="BU258" si="3693">M258/M281</f>
        <v>5.699629524080935E-4</v>
      </c>
      <c r="BV258" s="129">
        <f t="shared" ref="BV258" si="3694">N258/N281</f>
        <v>1.0965771128691156E-3</v>
      </c>
      <c r="BW258" s="130">
        <f t="shared" ref="BW258" si="3695">O258/O281</f>
        <v>3.2211777797300066E-4</v>
      </c>
      <c r="BX258" s="125">
        <f t="shared" ref="BX258" si="3696">P258/P281</f>
        <v>1.1350737797956867E-3</v>
      </c>
      <c r="BY258" s="126">
        <f t="shared" ref="BY258" si="3697">Q258/Q281</f>
        <v>4.6258223684210524E-4</v>
      </c>
      <c r="BZ258" s="127">
        <f t="shared" ref="BZ258" si="3698">R258/R281</f>
        <v>2.9717682020802375E-4</v>
      </c>
      <c r="CA258" s="128">
        <f t="shared" ref="CA258" si="3699">S258/S281</f>
        <v>6.7084078711985684E-4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1.1896736328667169E-4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3.1891141386258775E-3</v>
      </c>
      <c r="CK258" s="132">
        <f t="shared" ref="CK258" si="3709">AC258/AC281</f>
        <v>1.9483907613254342E-4</v>
      </c>
    </row>
    <row r="259" spans="1:89" ht="14.1" thickBot="1">
      <c r="A259" s="142" t="s">
        <v>23</v>
      </c>
      <c r="B259" s="195">
        <v>3041</v>
      </c>
      <c r="C259" s="196">
        <v>3</v>
      </c>
      <c r="D259" s="197">
        <v>1006</v>
      </c>
      <c r="E259" s="198">
        <v>79</v>
      </c>
      <c r="F259" s="195">
        <v>309</v>
      </c>
      <c r="G259" s="199">
        <v>33</v>
      </c>
      <c r="H259" s="197">
        <v>1237</v>
      </c>
      <c r="I259" s="198">
        <v>304</v>
      </c>
      <c r="J259" s="195">
        <v>73</v>
      </c>
      <c r="K259" s="199">
        <v>86</v>
      </c>
      <c r="L259" s="197">
        <v>81</v>
      </c>
      <c r="M259" s="195">
        <v>382</v>
      </c>
      <c r="N259" s="200">
        <v>496</v>
      </c>
      <c r="O259" s="201">
        <v>582</v>
      </c>
      <c r="P259" s="195">
        <v>330</v>
      </c>
      <c r="Q259" s="199">
        <v>383</v>
      </c>
      <c r="R259" s="197">
        <v>444</v>
      </c>
      <c r="S259" s="198">
        <v>436</v>
      </c>
      <c r="T259" s="195">
        <v>114</v>
      </c>
      <c r="U259" s="199">
        <v>296</v>
      </c>
      <c r="V259" s="197">
        <v>319</v>
      </c>
      <c r="W259" s="198">
        <v>765</v>
      </c>
      <c r="X259" s="195">
        <v>428</v>
      </c>
      <c r="Y259" s="199">
        <v>444</v>
      </c>
      <c r="Z259" s="197">
        <v>1210</v>
      </c>
      <c r="AA259" s="195">
        <v>654</v>
      </c>
      <c r="AB259" s="168">
        <f t="shared" si="3681"/>
        <v>9088</v>
      </c>
      <c r="AC259" s="169">
        <f t="shared" si="3682"/>
        <v>4447</v>
      </c>
      <c r="AE259" s="252" t="str">
        <f>$AE$11</f>
        <v>09:00 - 09:59</v>
      </c>
      <c r="AF259" s="253">
        <f>SUMIF($A$9:$A$32,$AE259,B$257:B$280)</f>
        <v>4406</v>
      </c>
      <c r="AG259" s="272">
        <f t="shared" si="3652"/>
        <v>1170</v>
      </c>
      <c r="AH259" s="273">
        <f t="shared" si="3652"/>
        <v>1465</v>
      </c>
      <c r="AI259" s="274">
        <f t="shared" si="3652"/>
        <v>1023</v>
      </c>
      <c r="AJ259" s="275">
        <f t="shared" si="3652"/>
        <v>613</v>
      </c>
      <c r="AK259" s="276">
        <f t="shared" si="3652"/>
        <v>552</v>
      </c>
      <c r="AL259" s="273">
        <f t="shared" si="3652"/>
        <v>1751</v>
      </c>
      <c r="AM259" s="274">
        <f t="shared" si="3652"/>
        <v>1827</v>
      </c>
      <c r="AN259" s="275">
        <f t="shared" si="3652"/>
        <v>302</v>
      </c>
      <c r="AO259" s="276">
        <f t="shared" si="3652"/>
        <v>849</v>
      </c>
      <c r="AP259" s="273">
        <f t="shared" si="3652"/>
        <v>404</v>
      </c>
      <c r="AQ259" s="275">
        <f t="shared" si="3652"/>
        <v>2327</v>
      </c>
      <c r="AR259" s="277">
        <f t="shared" si="3652"/>
        <v>1360</v>
      </c>
      <c r="AS259" s="278">
        <f t="shared" si="3652"/>
        <v>2909</v>
      </c>
      <c r="AT259" s="275">
        <f t="shared" si="3652"/>
        <v>983</v>
      </c>
      <c r="AU259" s="276">
        <f t="shared" si="3652"/>
        <v>1356</v>
      </c>
      <c r="AV259" s="273">
        <f t="shared" si="3652"/>
        <v>1441</v>
      </c>
      <c r="AW259" s="274">
        <f t="shared" si="3653"/>
        <v>1205</v>
      </c>
      <c r="AX259" s="275">
        <f t="shared" si="3653"/>
        <v>291</v>
      </c>
      <c r="AY259" s="276">
        <f t="shared" si="3653"/>
        <v>1002</v>
      </c>
      <c r="AZ259" s="273">
        <f t="shared" si="3653"/>
        <v>734</v>
      </c>
      <c r="BA259" s="274">
        <f t="shared" si="3653"/>
        <v>2654</v>
      </c>
      <c r="BB259" s="275">
        <f t="shared" si="3653"/>
        <v>1155</v>
      </c>
      <c r="BC259" s="276">
        <f t="shared" si="3653"/>
        <v>1446</v>
      </c>
      <c r="BD259" s="273">
        <f t="shared" si="3653"/>
        <v>3757</v>
      </c>
      <c r="BE259" s="275">
        <f t="shared" si="3653"/>
        <v>2278</v>
      </c>
      <c r="BF259" s="271">
        <f>SUM(AF259,AH259,AJ259,AL259,AN259,AP259,AR259,AT259,AV259,AX259,AZ259,BB259,BD259)</f>
        <v>18662</v>
      </c>
      <c r="BG259" s="16">
        <f>SUM(AG259,AI259,AK259,AM259,AO259,AQ259,AS259,AU259,AW259,AY259,BA259,BC259,BE259)</f>
        <v>20598</v>
      </c>
      <c r="BH259" s="285"/>
      <c r="BI259" s="142" t="s">
        <v>23</v>
      </c>
      <c r="BJ259" s="125">
        <f>B259/B281</f>
        <v>5.7133731634915266E-2</v>
      </c>
      <c r="BK259" s="126">
        <f t="shared" ref="BK259" si="3710">C259/C281</f>
        <v>9.140489320861644E-5</v>
      </c>
      <c r="BL259" s="127">
        <f t="shared" ref="BL259" si="3711">D259/D281</f>
        <v>4.6119286663916015E-2</v>
      </c>
      <c r="BM259" s="128">
        <f t="shared" ref="BM259" si="3712">E259/E281</f>
        <v>4.162714722310043E-3</v>
      </c>
      <c r="BN259" s="125">
        <f t="shared" ref="BN259" si="3713">F259/F281</f>
        <v>3.1760715386987361E-2</v>
      </c>
      <c r="BO259" s="126">
        <f t="shared" ref="BO259" si="3714">G259/G281</f>
        <v>4.3575861613627358E-3</v>
      </c>
      <c r="BP259" s="127">
        <f t="shared" ref="BP259" si="3715">H259/H281</f>
        <v>4.3356349234166348E-2</v>
      </c>
      <c r="BQ259" s="128">
        <f t="shared" ref="BQ259" si="3716">I259/I281</f>
        <v>7.8907750609977685E-3</v>
      </c>
      <c r="BR259" s="125">
        <f t="shared" ref="BR259" si="3717">J259/J281</f>
        <v>1.2744413407821229E-2</v>
      </c>
      <c r="BS259" s="126">
        <f t="shared" ref="BS259" si="3718">K259/K281</f>
        <v>1.1962720823480317E-2</v>
      </c>
      <c r="BT259" s="127">
        <f t="shared" ref="BT259" si="3719">L259/L281</f>
        <v>6.8673166596015262E-3</v>
      </c>
      <c r="BU259" s="125">
        <f t="shared" ref="BU259" si="3720">M259/M281</f>
        <v>1.8143820651657643E-2</v>
      </c>
      <c r="BV259" s="129">
        <f t="shared" ref="BV259" si="3721">N259/N281</f>
        <v>1.9425080285110051E-2</v>
      </c>
      <c r="BW259" s="130">
        <f t="shared" ref="BW259" si="3722">O259/O281</f>
        <v>1.7042958798207854E-2</v>
      </c>
      <c r="BX259" s="125">
        <f t="shared" ref="BX259" si="3723">P259/P281</f>
        <v>2.0809685962920925E-2</v>
      </c>
      <c r="BY259" s="126">
        <f t="shared" ref="BY259" si="3724">Q259/Q281</f>
        <v>1.9685444078947369E-2</v>
      </c>
      <c r="BZ259" s="127">
        <f t="shared" ref="BZ259" si="3725">R259/R281</f>
        <v>2.1991084695393761E-2</v>
      </c>
      <c r="CA259" s="128">
        <f t="shared" ref="CA259" si="3726">S259/S281</f>
        <v>1.9499105545617172E-2</v>
      </c>
      <c r="CB259" s="125">
        <f t="shared" ref="CB259" si="3727">T259/T281</f>
        <v>1.2371134020618556E-2</v>
      </c>
      <c r="CC259" s="126">
        <f t="shared" ref="CC259" si="3728">U259/U281</f>
        <v>2.6601959198346365E-2</v>
      </c>
      <c r="CD259" s="127">
        <f t="shared" ref="CD259" si="3729">V259/V281</f>
        <v>1.2650196296149423E-2</v>
      </c>
      <c r="CE259" s="128">
        <f t="shared" ref="CE259" si="3730">W259/W281</f>
        <v>2.6619806527942099E-2</v>
      </c>
      <c r="CF259" s="125">
        <f t="shared" ref="CF259" si="3731">X259/X281</f>
        <v>1.8562692457821918E-2</v>
      </c>
      <c r="CG259" s="126">
        <f t="shared" ref="CG259" si="3732">Y259/Y281</f>
        <v>2.9299194932031147E-2</v>
      </c>
      <c r="CH259" s="127">
        <f t="shared" ref="CH259" si="3733">Z259/Z281</f>
        <v>2.2690619960244535E-2</v>
      </c>
      <c r="CI259" s="125">
        <f t="shared" ref="CI259" si="3734">AA259/AA281</f>
        <v>1.4314167523911663E-2</v>
      </c>
      <c r="CJ259" s="131">
        <f t="shared" ref="CJ259" si="3735">AB259/AB281</f>
        <v>2.9971736599619415E-2</v>
      </c>
      <c r="CK259" s="132">
        <f t="shared" ref="CK259" si="3736">AC259/AC281</f>
        <v>1.4685582568837636E-2</v>
      </c>
    </row>
    <row r="260" spans="1:89" ht="15" thickTop="1" thickBot="1">
      <c r="A260" s="133" t="s">
        <v>25</v>
      </c>
      <c r="B260" s="188">
        <v>5477</v>
      </c>
      <c r="C260" s="189">
        <v>583</v>
      </c>
      <c r="D260" s="190">
        <v>1942</v>
      </c>
      <c r="E260" s="191">
        <v>663</v>
      </c>
      <c r="F260" s="188">
        <v>737</v>
      </c>
      <c r="G260" s="192">
        <v>341</v>
      </c>
      <c r="H260" s="190">
        <v>1120</v>
      </c>
      <c r="I260" s="191">
        <v>990</v>
      </c>
      <c r="J260" s="188">
        <v>205</v>
      </c>
      <c r="K260" s="192">
        <v>373</v>
      </c>
      <c r="L260" s="190">
        <v>352</v>
      </c>
      <c r="M260" s="188">
        <v>1152</v>
      </c>
      <c r="N260" s="193">
        <v>1250</v>
      </c>
      <c r="O260" s="194">
        <v>1826</v>
      </c>
      <c r="P260" s="188">
        <v>967</v>
      </c>
      <c r="Q260" s="192">
        <v>858</v>
      </c>
      <c r="R260" s="190">
        <v>1213</v>
      </c>
      <c r="S260" s="191">
        <v>1073</v>
      </c>
      <c r="T260" s="188">
        <v>241</v>
      </c>
      <c r="U260" s="192">
        <v>1020</v>
      </c>
      <c r="V260" s="190">
        <v>706</v>
      </c>
      <c r="W260" s="191">
        <v>1753</v>
      </c>
      <c r="X260" s="188">
        <v>1096</v>
      </c>
      <c r="Y260" s="192">
        <v>1171</v>
      </c>
      <c r="Z260" s="190">
        <v>3232</v>
      </c>
      <c r="AA260" s="188">
        <v>1814</v>
      </c>
      <c r="AB260" s="168">
        <f>B260+D260+F260+H260+J260+L260+N260+P260+R260+T260+V260+X260+Z260</f>
        <v>18538</v>
      </c>
      <c r="AC260" s="169">
        <f t="shared" si="3682"/>
        <v>13617</v>
      </c>
      <c r="AE260" s="288" t="s">
        <v>26</v>
      </c>
      <c r="AF260" s="12">
        <f t="shared" ref="AF260:BG260" si="3737">SUM(AF257:AF259)</f>
        <v>15255</v>
      </c>
      <c r="AG260" s="1">
        <f t="shared" si="3737"/>
        <v>3255</v>
      </c>
      <c r="AH260" s="12">
        <f t="shared" si="3737"/>
        <v>4989</v>
      </c>
      <c r="AI260" s="1">
        <f t="shared" si="3737"/>
        <v>3530</v>
      </c>
      <c r="AJ260" s="12">
        <f t="shared" si="3737"/>
        <v>2005</v>
      </c>
      <c r="AK260" s="1">
        <f t="shared" si="3737"/>
        <v>1848</v>
      </c>
      <c r="AL260" s="12">
        <f t="shared" si="3737"/>
        <v>4682</v>
      </c>
      <c r="AM260" s="1">
        <f t="shared" si="3737"/>
        <v>5175</v>
      </c>
      <c r="AN260" s="12">
        <f t="shared" si="3737"/>
        <v>990</v>
      </c>
      <c r="AO260" s="1">
        <f t="shared" si="3737"/>
        <v>2730</v>
      </c>
      <c r="AP260" s="12">
        <f t="shared" si="3737"/>
        <v>1280</v>
      </c>
      <c r="AQ260" s="1">
        <f t="shared" si="3737"/>
        <v>6992</v>
      </c>
      <c r="AR260" s="12">
        <f t="shared" si="3737"/>
        <v>4494</v>
      </c>
      <c r="AS260" s="1">
        <f t="shared" si="3737"/>
        <v>8851</v>
      </c>
      <c r="AT260" s="12">
        <f t="shared" si="3737"/>
        <v>3544</v>
      </c>
      <c r="AU260" s="1">
        <f t="shared" si="3737"/>
        <v>4367</v>
      </c>
      <c r="AV260" s="12">
        <f t="shared" si="3737"/>
        <v>4705</v>
      </c>
      <c r="AW260" s="1">
        <f t="shared" si="3737"/>
        <v>4209</v>
      </c>
      <c r="AX260" s="12">
        <f t="shared" si="3737"/>
        <v>930</v>
      </c>
      <c r="AY260" s="1">
        <f t="shared" si="3737"/>
        <v>4182</v>
      </c>
      <c r="AZ260" s="12">
        <f t="shared" si="3737"/>
        <v>2500</v>
      </c>
      <c r="BA260" s="1">
        <f t="shared" si="3737"/>
        <v>7720</v>
      </c>
      <c r="BB260" s="12">
        <f t="shared" si="3737"/>
        <v>3627</v>
      </c>
      <c r="BC260" s="1">
        <f t="shared" si="3737"/>
        <v>4816</v>
      </c>
      <c r="BD260" s="12">
        <f t="shared" si="3737"/>
        <v>13247</v>
      </c>
      <c r="BE260" s="1">
        <f t="shared" si="3737"/>
        <v>6677</v>
      </c>
      <c r="BF260" s="51">
        <f t="shared" si="3737"/>
        <v>62248</v>
      </c>
      <c r="BG260" s="47">
        <f t="shared" si="3737"/>
        <v>64352</v>
      </c>
      <c r="BH260" s="284"/>
      <c r="BI260" s="133" t="s">
        <v>25</v>
      </c>
      <c r="BJ260" s="125">
        <f>B260/B281</f>
        <v>0.1029008379363469</v>
      </c>
      <c r="BK260" s="126">
        <f t="shared" ref="BK260" si="3738">C260/C281</f>
        <v>1.7763017580207794E-2</v>
      </c>
      <c r="BL260" s="127">
        <f t="shared" ref="BL260" si="3739">D260/D281</f>
        <v>8.9029477834318985E-2</v>
      </c>
      <c r="BM260" s="128">
        <f t="shared" ref="BM260" si="3740">E260/E281</f>
        <v>3.4935188112551377E-2</v>
      </c>
      <c r="BN260" s="125">
        <f t="shared" ref="BN260" si="3741">F260/F281</f>
        <v>7.5752903689998971E-2</v>
      </c>
      <c r="BO260" s="126">
        <f t="shared" ref="BO260" si="3742">G260/G281</f>
        <v>4.5028390334081604E-2</v>
      </c>
      <c r="BP260" s="127">
        <f t="shared" ref="BP260" si="3743">H260/H281</f>
        <v>3.9255546598436789E-2</v>
      </c>
      <c r="BQ260" s="128">
        <f t="shared" ref="BQ260" si="3744">I260/I281</f>
        <v>2.5696931942065099E-2</v>
      </c>
      <c r="BR260" s="125">
        <f t="shared" ref="BR260" si="3745">J260/J281</f>
        <v>3.5789106145251395E-2</v>
      </c>
      <c r="BS260" s="126">
        <f t="shared" ref="BS260" si="3746">K260/K281</f>
        <v>5.1884824036722774E-2</v>
      </c>
      <c r="BT260" s="127">
        <f t="shared" ref="BT260" si="3747">L260/L281</f>
        <v>2.9843153878762189E-2</v>
      </c>
      <c r="BU260" s="125">
        <f t="shared" ref="BU260" si="3748">M260/M281</f>
        <v>5.4716443431176973E-2</v>
      </c>
      <c r="BV260" s="129">
        <f t="shared" ref="BV260" si="3749">N260/N281</f>
        <v>4.8954335395942662E-2</v>
      </c>
      <c r="BW260" s="130">
        <f t="shared" ref="BW260" si="3750">O260/O281</f>
        <v>5.3471551143518113E-2</v>
      </c>
      <c r="BX260" s="125">
        <f t="shared" ref="BX260" si="3751">P260/P281</f>
        <v>6.0978685836801612E-2</v>
      </c>
      <c r="BY260" s="126">
        <f t="shared" ref="BY260" si="3752">Q260/Q281</f>
        <v>4.4099506578947366E-2</v>
      </c>
      <c r="BZ260" s="127">
        <f t="shared" ref="BZ260" si="3753">R260/R281</f>
        <v>6.0079247152055475E-2</v>
      </c>
      <c r="CA260" s="128">
        <f t="shared" ref="CA260" si="3754">S260/S281</f>
        <v>4.7987477638640433E-2</v>
      </c>
      <c r="CB260" s="125">
        <f t="shared" ref="CB260" si="3755">T260/T281</f>
        <v>2.6153011394465544E-2</v>
      </c>
      <c r="CC260" s="126">
        <f t="shared" ref="CC260" si="3756">U260/U281</f>
        <v>9.1668913453761117E-2</v>
      </c>
      <c r="CD260" s="127">
        <f t="shared" ref="CD260" si="3757">V260/V281</f>
        <v>2.799698616013007E-2</v>
      </c>
      <c r="CE260" s="128">
        <f t="shared" ref="CE260" si="3758">W260/W281</f>
        <v>6.0999373651611108E-2</v>
      </c>
      <c r="CF260" s="125">
        <f t="shared" ref="CF260" si="3759">X260/X281</f>
        <v>4.7534371340590707E-2</v>
      </c>
      <c r="CG260" s="126">
        <f t="shared" ref="CG260" si="3760">Y260/Y281</f>
        <v>7.7273327174343404E-2</v>
      </c>
      <c r="CH260" s="127">
        <f t="shared" ref="CH260" si="3761">Z260/Z281</f>
        <v>6.0608333645876311E-2</v>
      </c>
      <c r="CI260" s="125">
        <f t="shared" ref="CI260" si="3762">AA260/AA281</f>
        <v>3.970321083849504E-2</v>
      </c>
      <c r="CJ260" s="131">
        <f t="shared" ref="CJ260" si="3763">AB260/AB281</f>
        <v>6.1137329784743039E-2</v>
      </c>
      <c r="CK260" s="132">
        <f t="shared" ref="CK260" si="3764">AC260/AC281</f>
        <v>4.4968198299946499E-2</v>
      </c>
    </row>
    <row r="261" spans="1:89" ht="14.1" thickTop="1">
      <c r="A261" s="142" t="s">
        <v>20</v>
      </c>
      <c r="B261" s="195">
        <v>5793</v>
      </c>
      <c r="C261" s="196">
        <v>1065</v>
      </c>
      <c r="D261" s="197">
        <v>1941</v>
      </c>
      <c r="E261" s="198">
        <v>1194</v>
      </c>
      <c r="F261" s="195">
        <v>729</v>
      </c>
      <c r="G261" s="199">
        <v>639</v>
      </c>
      <c r="H261" s="197">
        <v>1457</v>
      </c>
      <c r="I261" s="198">
        <v>1326</v>
      </c>
      <c r="J261" s="195">
        <v>360</v>
      </c>
      <c r="K261" s="199">
        <v>914</v>
      </c>
      <c r="L261" s="197">
        <v>473</v>
      </c>
      <c r="M261" s="195">
        <v>2149</v>
      </c>
      <c r="N261" s="200">
        <v>1703</v>
      </c>
      <c r="O261" s="201">
        <v>2841</v>
      </c>
      <c r="P261" s="195">
        <v>1381</v>
      </c>
      <c r="Q261" s="199">
        <v>1601</v>
      </c>
      <c r="R261" s="197">
        <v>1652</v>
      </c>
      <c r="S261" s="198">
        <v>1643</v>
      </c>
      <c r="T261" s="195">
        <v>315</v>
      </c>
      <c r="U261" s="199">
        <v>1588</v>
      </c>
      <c r="V261" s="197">
        <v>950</v>
      </c>
      <c r="W261" s="198">
        <v>2617</v>
      </c>
      <c r="X261" s="195">
        <v>1258</v>
      </c>
      <c r="Y261" s="199">
        <v>1663</v>
      </c>
      <c r="Z261" s="197">
        <v>4801</v>
      </c>
      <c r="AA261" s="195">
        <v>2172</v>
      </c>
      <c r="AB261" s="168">
        <f t="shared" ref="AB261:AB277" si="3765">B261+D261+F261+H261+J261+L261+N261+P261+R261+T261+V261+X261+Z261</f>
        <v>22813</v>
      </c>
      <c r="AC261" s="169">
        <f t="shared" si="3682"/>
        <v>21412</v>
      </c>
      <c r="BI261" s="142" t="s">
        <v>20</v>
      </c>
      <c r="BJ261" s="125">
        <f>B261/B281</f>
        <v>0.10883778604441438</v>
      </c>
      <c r="BK261" s="126">
        <f t="shared" ref="BK261" si="3766">C261/C281</f>
        <v>3.2448737089058835E-2</v>
      </c>
      <c r="BL261" s="127">
        <f t="shared" ref="BL261" si="3767">D261/D281</f>
        <v>8.8983633612983087E-2</v>
      </c>
      <c r="BM261" s="128">
        <f t="shared" ref="BM261" si="3768">E261/E281</f>
        <v>6.2914954157445468E-2</v>
      </c>
      <c r="BN261" s="125">
        <f t="shared" ref="BN261" si="3769">F261/F281</f>
        <v>7.4930619796484743E-2</v>
      </c>
      <c r="BO261" s="126">
        <f t="shared" ref="BO261" si="3770">G261/G281</f>
        <v>8.4378713851842077E-2</v>
      </c>
      <c r="BP261" s="127">
        <f t="shared" ref="BP261" si="3771">H261/H281</f>
        <v>5.1067260173145002E-2</v>
      </c>
      <c r="BQ261" s="128">
        <f t="shared" ref="BQ261" si="3772">I261/I281</f>
        <v>3.4418314904220523E-2</v>
      </c>
      <c r="BR261" s="125">
        <f t="shared" ref="BR261" si="3773">J261/J281</f>
        <v>6.2849162011173187E-2</v>
      </c>
      <c r="BS261" s="126">
        <f t="shared" ref="BS261" si="3774">K261/K281</f>
        <v>0.12713868410070941</v>
      </c>
      <c r="BT261" s="127">
        <f t="shared" ref="BT261" si="3775">L261/L281</f>
        <v>4.0101738024586692E-2</v>
      </c>
      <c r="BU261" s="125">
        <f t="shared" ref="BU261" si="3776">M261/M281</f>
        <v>0.1020708653937494</v>
      </c>
      <c r="BV261" s="129">
        <f t="shared" ref="BV261" si="3777">N261/N281</f>
        <v>6.6695386543432281E-2</v>
      </c>
      <c r="BW261" s="130">
        <f t="shared" ref="BW261" si="3778">O261/O281</f>
        <v>8.3194237020117717E-2</v>
      </c>
      <c r="BX261" s="125">
        <f t="shared" ref="BX261" si="3779">P261/P281</f>
        <v>8.7085382772102413E-2</v>
      </c>
      <c r="BY261" s="126">
        <f t="shared" ref="BY261" si="3780">Q261/Q281</f>
        <v>8.2288240131578941E-2</v>
      </c>
      <c r="BZ261" s="127">
        <f t="shared" ref="BZ261" si="3781">R261/R281</f>
        <v>8.182268449727588E-2</v>
      </c>
      <c r="CA261" s="128">
        <f t="shared" ref="CA261" si="3782">S261/S281</f>
        <v>7.3479427549194995E-2</v>
      </c>
      <c r="CB261" s="125">
        <f t="shared" ref="CB261" si="3783">T261/T281</f>
        <v>3.4183396635919697E-2</v>
      </c>
      <c r="CC261" s="126">
        <f t="shared" ref="CC261" si="3784">U261/U281</f>
        <v>0.14271591623977711</v>
      </c>
      <c r="CD261" s="127">
        <f t="shared" ref="CD261" si="3785">V261/V281</f>
        <v>3.7672998374112698E-2</v>
      </c>
      <c r="CE261" s="128">
        <f t="shared" ref="CE261" si="3786">W261/W281</f>
        <v>9.1064096318463364E-2</v>
      </c>
      <c r="CF261" s="125">
        <f t="shared" ref="CF261" si="3787">X261/X281</f>
        <v>5.4560437177429845E-2</v>
      </c>
      <c r="CG261" s="126">
        <f t="shared" ref="CG261" si="3788">Y261/Y281</f>
        <v>0.10974000263956711</v>
      </c>
      <c r="CH261" s="127">
        <f t="shared" ref="CH261" si="3789">Z261/Z281</f>
        <v>9.003112928027604E-2</v>
      </c>
      <c r="CI261" s="125">
        <f t="shared" ref="CI261" si="3790">AA261/AA281</f>
        <v>4.7538794895926807E-2</v>
      </c>
      <c r="CJ261" s="131">
        <f t="shared" ref="CJ261" si="3791">AB261/AB281</f>
        <v>7.5236050511346589E-2</v>
      </c>
      <c r="CK261" s="132">
        <f t="shared" ref="CK261" si="3792">AC261/AC281</f>
        <v>7.0710072850000333E-2</v>
      </c>
    </row>
    <row r="262" spans="1:89" ht="14.1" thickBot="1">
      <c r="A262" s="133" t="s">
        <v>22</v>
      </c>
      <c r="B262" s="188">
        <v>5056</v>
      </c>
      <c r="C262" s="189">
        <v>1020</v>
      </c>
      <c r="D262" s="190">
        <v>1583</v>
      </c>
      <c r="E262" s="191">
        <v>1313</v>
      </c>
      <c r="F262" s="188">
        <v>663</v>
      </c>
      <c r="G262" s="192">
        <v>657</v>
      </c>
      <c r="H262" s="190">
        <v>1474</v>
      </c>
      <c r="I262" s="191">
        <v>2022</v>
      </c>
      <c r="J262" s="188">
        <v>328</v>
      </c>
      <c r="K262" s="192">
        <v>967</v>
      </c>
      <c r="L262" s="190">
        <v>403</v>
      </c>
      <c r="M262" s="188">
        <v>2516</v>
      </c>
      <c r="N262" s="193">
        <v>1431</v>
      </c>
      <c r="O262" s="194">
        <v>3101</v>
      </c>
      <c r="P262" s="188">
        <v>1180</v>
      </c>
      <c r="Q262" s="192">
        <v>1410</v>
      </c>
      <c r="R262" s="190">
        <v>1612</v>
      </c>
      <c r="S262" s="191">
        <v>1361</v>
      </c>
      <c r="T262" s="188">
        <v>324</v>
      </c>
      <c r="U262" s="192">
        <v>1592</v>
      </c>
      <c r="V262" s="190">
        <v>816</v>
      </c>
      <c r="W262" s="191">
        <v>2449</v>
      </c>
      <c r="X262" s="188">
        <v>1214</v>
      </c>
      <c r="Y262" s="192">
        <v>1707</v>
      </c>
      <c r="Z262" s="190">
        <v>4689</v>
      </c>
      <c r="AA262" s="188">
        <v>2227</v>
      </c>
      <c r="AB262" s="168">
        <f t="shared" si="3765"/>
        <v>20773</v>
      </c>
      <c r="AC262" s="169">
        <f t="shared" si="3682"/>
        <v>22342</v>
      </c>
      <c r="AE262" t="s">
        <v>27</v>
      </c>
      <c r="BI262" s="133" t="s">
        <v>22</v>
      </c>
      <c r="BJ262" s="125">
        <f>B262/B281</f>
        <v>9.4991169729079769E-2</v>
      </c>
      <c r="BK262" s="126">
        <f t="shared" ref="BK262" si="3793">C262/C281</f>
        <v>3.1077663690929586E-2</v>
      </c>
      <c r="BL262" s="127">
        <f t="shared" ref="BL262" si="3794">D262/D281</f>
        <v>7.257140237473067E-2</v>
      </c>
      <c r="BM262" s="128">
        <f t="shared" ref="BM262" si="3795">E262/E281</f>
        <v>6.9185372536621353E-2</v>
      </c>
      <c r="BN262" s="125">
        <f t="shared" ref="BN262" si="3796">F262/F281</f>
        <v>6.814677767499229E-2</v>
      </c>
      <c r="BO262" s="126">
        <f t="shared" ref="BO262" si="3797">G262/G281</f>
        <v>8.6755579030767194E-2</v>
      </c>
      <c r="BP262" s="127">
        <f t="shared" ref="BP262" si="3798">H262/H281</f>
        <v>5.1663103291156989E-2</v>
      </c>
      <c r="BQ262" s="128">
        <f t="shared" ref="BQ262" si="3799">I262/I281</f>
        <v>5.2484036754399624E-2</v>
      </c>
      <c r="BR262" s="125">
        <f t="shared" ref="BR262" si="3800">J262/J281</f>
        <v>5.7262569832402237E-2</v>
      </c>
      <c r="BS262" s="126">
        <f t="shared" ref="BS262" si="3801">K262/K281</f>
        <v>0.13451105856169146</v>
      </c>
      <c r="BT262" s="127">
        <f t="shared" ref="BT262" si="3802">L262/L281</f>
        <v>3.416701992369648E-2</v>
      </c>
      <c r="BU262" s="125">
        <f t="shared" ref="BU262" si="3803">M262/M281</f>
        <v>0.11950223235489693</v>
      </c>
      <c r="BV262" s="129">
        <f t="shared" ref="BV262" si="3804">N262/N281</f>
        <v>5.6042923161275161E-2</v>
      </c>
      <c r="BW262" s="130">
        <f t="shared" ref="BW262" si="3805">O262/O281</f>
        <v>9.0807929954025007E-2</v>
      </c>
      <c r="BX262" s="125">
        <f t="shared" ref="BX262" si="3806">P262/P281</f>
        <v>7.4410392231050573E-2</v>
      </c>
      <c r="BY262" s="126">
        <f t="shared" ref="BY262" si="3807">Q262/Q281</f>
        <v>7.2471217105263164E-2</v>
      </c>
      <c r="BZ262" s="127">
        <f t="shared" ref="BZ262" si="3808">R262/R281</f>
        <v>7.9841505695889048E-2</v>
      </c>
      <c r="CA262" s="128">
        <f t="shared" ref="CA262" si="3809">S262/S281</f>
        <v>6.0867620751341681E-2</v>
      </c>
      <c r="CB262" s="125">
        <f t="shared" ref="CB262" si="3810">T262/T281</f>
        <v>3.5160065111231688E-2</v>
      </c>
      <c r="CC262" s="126">
        <f t="shared" ref="CC262" si="3811">U262/U281</f>
        <v>0.1430754021748899</v>
      </c>
      <c r="CD262" s="127">
        <f t="shared" ref="CD262" si="3812">V262/V281</f>
        <v>3.2359122813974697E-2</v>
      </c>
      <c r="CE262" s="128">
        <f t="shared" ref="CE262" si="3813">W262/W281</f>
        <v>8.5218178022130983E-2</v>
      </c>
      <c r="CF262" s="125">
        <f t="shared" ref="CF262" si="3814">X262/X281</f>
        <v>5.2652122999522918E-2</v>
      </c>
      <c r="CG262" s="126">
        <f t="shared" ref="CG262" si="3815">Y262/Y281</f>
        <v>0.11264352646166029</v>
      </c>
      <c r="CH262" s="127">
        <f t="shared" ref="CH262" si="3816">Z262/Z281</f>
        <v>8.7930840490567458E-2</v>
      </c>
      <c r="CI262" s="125">
        <f t="shared" ref="CI262" si="3817">AA262/AA281</f>
        <v>4.8742585742738952E-2</v>
      </c>
      <c r="CJ262" s="131">
        <f t="shared" ref="CJ262" si="3818">AB262/AB281</f>
        <v>6.8508239919002442E-2</v>
      </c>
      <c r="CK262" s="132">
        <f t="shared" ref="CK262" si="3819">AC262/AC281</f>
        <v>7.3781265067004831E-2</v>
      </c>
    </row>
    <row r="263" spans="1:89" ht="15" thickTop="1" thickBot="1">
      <c r="A263" s="142" t="s">
        <v>24</v>
      </c>
      <c r="B263" s="195">
        <v>4406</v>
      </c>
      <c r="C263" s="196">
        <v>1170</v>
      </c>
      <c r="D263" s="197">
        <v>1465</v>
      </c>
      <c r="E263" s="198">
        <v>1023</v>
      </c>
      <c r="F263" s="195">
        <v>613</v>
      </c>
      <c r="G263" s="199">
        <v>552</v>
      </c>
      <c r="H263" s="197">
        <v>1751</v>
      </c>
      <c r="I263" s="198">
        <v>1827</v>
      </c>
      <c r="J263" s="195">
        <v>302</v>
      </c>
      <c r="K263" s="199">
        <v>849</v>
      </c>
      <c r="L263" s="197">
        <v>404</v>
      </c>
      <c r="M263" s="195">
        <v>2327</v>
      </c>
      <c r="N263" s="200">
        <v>1360</v>
      </c>
      <c r="O263" s="201">
        <v>2909</v>
      </c>
      <c r="P263" s="195">
        <v>983</v>
      </c>
      <c r="Q263" s="199">
        <v>1356</v>
      </c>
      <c r="R263" s="197">
        <v>1441</v>
      </c>
      <c r="S263" s="198">
        <v>1205</v>
      </c>
      <c r="T263" s="195">
        <v>291</v>
      </c>
      <c r="U263" s="199">
        <v>1002</v>
      </c>
      <c r="V263" s="197">
        <v>734</v>
      </c>
      <c r="W263" s="198">
        <v>2654</v>
      </c>
      <c r="X263" s="195">
        <v>1155</v>
      </c>
      <c r="Y263" s="199">
        <v>1446</v>
      </c>
      <c r="Z263" s="197">
        <v>3757</v>
      </c>
      <c r="AA263" s="195">
        <v>2278</v>
      </c>
      <c r="AB263" s="168">
        <f t="shared" si="3765"/>
        <v>18662</v>
      </c>
      <c r="AC263" s="169">
        <f t="shared" si="3682"/>
        <v>20598</v>
      </c>
      <c r="AE263" s="309" t="s">
        <v>2</v>
      </c>
      <c r="AF263" s="303" t="s">
        <v>3</v>
      </c>
      <c r="AG263" s="304"/>
      <c r="AH263" s="303" t="s">
        <v>4</v>
      </c>
      <c r="AI263" s="304"/>
      <c r="AJ263" s="303" t="s">
        <v>5</v>
      </c>
      <c r="AK263" s="304"/>
      <c r="AL263" s="303" t="s">
        <v>6</v>
      </c>
      <c r="AM263" s="304"/>
      <c r="AN263" s="303" t="s">
        <v>7</v>
      </c>
      <c r="AO263" s="304"/>
      <c r="AP263" s="303" t="s">
        <v>8</v>
      </c>
      <c r="AQ263" s="304"/>
      <c r="AR263" s="303" t="s">
        <v>9</v>
      </c>
      <c r="AS263" s="304"/>
      <c r="AT263" s="303" t="s">
        <v>10</v>
      </c>
      <c r="AU263" s="304"/>
      <c r="AV263" s="303" t="s">
        <v>11</v>
      </c>
      <c r="AW263" s="304"/>
      <c r="AX263" s="303" t="s">
        <v>12</v>
      </c>
      <c r="AY263" s="304"/>
      <c r="AZ263" s="303" t="s">
        <v>13</v>
      </c>
      <c r="BA263" s="304"/>
      <c r="BB263" s="303" t="s">
        <v>14</v>
      </c>
      <c r="BC263" s="304"/>
      <c r="BD263" s="305" t="s">
        <v>15</v>
      </c>
      <c r="BE263" s="306"/>
      <c r="BF263" s="307" t="s">
        <v>16</v>
      </c>
      <c r="BG263" s="308"/>
      <c r="BH263" s="286"/>
      <c r="BI263" s="142" t="s">
        <v>24</v>
      </c>
      <c r="BJ263" s="125">
        <f>B263/B281</f>
        <v>8.2779092924510578E-2</v>
      </c>
      <c r="BK263" s="126">
        <f t="shared" ref="BK263" si="3820">C263/C281</f>
        <v>3.5647908351360412E-2</v>
      </c>
      <c r="BL263" s="127">
        <f t="shared" ref="BL263" si="3821">D263/D281</f>
        <v>6.716178425709439E-2</v>
      </c>
      <c r="BM263" s="128">
        <f t="shared" ref="BM263" si="3822">E263/E281</f>
        <v>5.3904521024343975E-2</v>
      </c>
      <c r="BN263" s="125">
        <f t="shared" ref="BN263" si="3823">F263/F281</f>
        <v>6.300750334052832E-2</v>
      </c>
      <c r="BO263" s="126">
        <f t="shared" ref="BO263" si="3824">G263/G281</f>
        <v>7.2890532153703946E-2</v>
      </c>
      <c r="BP263" s="127">
        <f t="shared" ref="BP263" si="3825">H263/H281</f>
        <v>6.1371841155234655E-2</v>
      </c>
      <c r="BQ263" s="128">
        <f t="shared" ref="BQ263" si="3826">I263/I281</f>
        <v>4.7422519856720136E-2</v>
      </c>
      <c r="BR263" s="125">
        <f t="shared" ref="BR263" si="3827">J263/J281</f>
        <v>5.2723463687150841E-2</v>
      </c>
      <c r="BS263" s="126">
        <f t="shared" ref="BS263" si="3828">K263/K281</f>
        <v>0.11809709278063708</v>
      </c>
      <c r="BT263" s="127">
        <f t="shared" ref="BT263" si="3829">L263/L281</f>
        <v>3.4251801610852055E-2</v>
      </c>
      <c r="BU263" s="125">
        <f t="shared" ref="BU263" si="3830">M263/M281</f>
        <v>0.11052531585446947</v>
      </c>
      <c r="BV263" s="129">
        <f t="shared" ref="BV263" si="3831">N263/N281</f>
        <v>5.3262316910785618E-2</v>
      </c>
      <c r="BW263" s="130">
        <f t="shared" ref="BW263" si="3832">O263/O281</f>
        <v>8.5185510556678085E-2</v>
      </c>
      <c r="BX263" s="125">
        <f t="shared" ref="BX263" si="3833">P263/P281</f>
        <v>6.1987640307731115E-2</v>
      </c>
      <c r="BY263" s="126">
        <f t="shared" ref="BY263" si="3834">Q263/Q281</f>
        <v>6.9695723684210523E-2</v>
      </c>
      <c r="BZ263" s="127">
        <f t="shared" ref="BZ263" si="3835">R263/R281</f>
        <v>7.1371966319960373E-2</v>
      </c>
      <c r="CA263" s="128">
        <f t="shared" ref="CA263" si="3836">S263/S281</f>
        <v>5.3890876565295169E-2</v>
      </c>
      <c r="CB263" s="125">
        <f t="shared" ref="CB263" si="3837">T263/T281</f>
        <v>3.1578947368421054E-2</v>
      </c>
      <c r="CC263" s="126">
        <f t="shared" ref="CC263" si="3838">U263/U281</f>
        <v>9.0051226745753568E-2</v>
      </c>
      <c r="CD263" s="127">
        <f t="shared" ref="CD263" si="3839">V263/V281</f>
        <v>2.910734821747234E-2</v>
      </c>
      <c r="CE263" s="128">
        <f t="shared" ref="CE263" si="3840">W263/W281</f>
        <v>9.2351590228965136E-2</v>
      </c>
      <c r="CF263" s="125">
        <f t="shared" ref="CF263" si="3841">X263/X281</f>
        <v>5.0093247170056816E-2</v>
      </c>
      <c r="CG263" s="126">
        <f t="shared" ref="CG263" si="3842">Y263/Y281</f>
        <v>9.5420351062425759E-2</v>
      </c>
      <c r="CH263" s="127">
        <f t="shared" ref="CH263" si="3843">Z263/Z281</f>
        <v>7.0453437347635303E-2</v>
      </c>
      <c r="CI263" s="125">
        <f t="shared" ref="CI263" si="3844">AA263/AA281</f>
        <v>4.9858828164328392E-2</v>
      </c>
      <c r="CJ263" s="131">
        <f t="shared" ref="CJ263" si="3845">AB263/AB281</f>
        <v>6.1546275134473763E-2</v>
      </c>
      <c r="CK263" s="132">
        <f t="shared" ref="CK263" si="3846">AC263/AC281</f>
        <v>6.8021954070815752E-2</v>
      </c>
    </row>
    <row r="264" spans="1:89" ht="15" thickTop="1" thickBot="1">
      <c r="A264" s="133" t="s">
        <v>28</v>
      </c>
      <c r="B264" s="188">
        <v>3477</v>
      </c>
      <c r="C264" s="189">
        <v>1111</v>
      </c>
      <c r="D264" s="190">
        <v>1284</v>
      </c>
      <c r="E264" s="191">
        <v>823</v>
      </c>
      <c r="F264" s="188">
        <v>562</v>
      </c>
      <c r="G264" s="192">
        <v>514</v>
      </c>
      <c r="H264" s="190">
        <v>1740</v>
      </c>
      <c r="I264" s="191">
        <v>1778</v>
      </c>
      <c r="J264" s="188">
        <v>285</v>
      </c>
      <c r="K264" s="192">
        <v>643</v>
      </c>
      <c r="L264" s="190">
        <v>401</v>
      </c>
      <c r="M264" s="188">
        <v>1533</v>
      </c>
      <c r="N264" s="193">
        <v>1256</v>
      </c>
      <c r="O264" s="194">
        <v>2367</v>
      </c>
      <c r="P264" s="188">
        <v>842</v>
      </c>
      <c r="Q264" s="192">
        <v>1147</v>
      </c>
      <c r="R264" s="190">
        <v>1302</v>
      </c>
      <c r="S264" s="191">
        <v>1264</v>
      </c>
      <c r="T264" s="188">
        <v>427</v>
      </c>
      <c r="U264" s="192">
        <v>725</v>
      </c>
      <c r="V264" s="190">
        <v>824</v>
      </c>
      <c r="W264" s="191">
        <v>2054</v>
      </c>
      <c r="X264" s="188">
        <v>980</v>
      </c>
      <c r="Y264" s="192">
        <v>972</v>
      </c>
      <c r="Z264" s="190">
        <v>2879</v>
      </c>
      <c r="AA264" s="188">
        <v>2084</v>
      </c>
      <c r="AB264" s="168">
        <f t="shared" si="3765"/>
        <v>16259</v>
      </c>
      <c r="AC264" s="169">
        <f t="shared" si="3682"/>
        <v>17015</v>
      </c>
      <c r="AE264" s="310"/>
      <c r="AF264" s="242" t="s">
        <v>17</v>
      </c>
      <c r="AG264" s="243" t="s">
        <v>18</v>
      </c>
      <c r="AH264" s="244" t="s">
        <v>17</v>
      </c>
      <c r="AI264" s="245" t="s">
        <v>18</v>
      </c>
      <c r="AJ264" s="242" t="s">
        <v>17</v>
      </c>
      <c r="AK264" s="243" t="s">
        <v>18</v>
      </c>
      <c r="AL264" s="244" t="s">
        <v>17</v>
      </c>
      <c r="AM264" s="245" t="s">
        <v>18</v>
      </c>
      <c r="AN264" s="242" t="s">
        <v>17</v>
      </c>
      <c r="AO264" s="243" t="s">
        <v>18</v>
      </c>
      <c r="AP264" s="244" t="s">
        <v>17</v>
      </c>
      <c r="AQ264" s="242" t="s">
        <v>18</v>
      </c>
      <c r="AR264" s="246" t="s">
        <v>17</v>
      </c>
      <c r="AS264" s="247" t="s">
        <v>18</v>
      </c>
      <c r="AT264" s="242" t="s">
        <v>17</v>
      </c>
      <c r="AU264" s="243" t="s">
        <v>18</v>
      </c>
      <c r="AV264" s="244" t="s">
        <v>17</v>
      </c>
      <c r="AW264" s="245" t="s">
        <v>18</v>
      </c>
      <c r="AX264" s="242" t="s">
        <v>17</v>
      </c>
      <c r="AY264" s="243" t="s">
        <v>18</v>
      </c>
      <c r="AZ264" s="244" t="s">
        <v>17</v>
      </c>
      <c r="BA264" s="245" t="s">
        <v>18</v>
      </c>
      <c r="BB264" s="242" t="s">
        <v>17</v>
      </c>
      <c r="BC264" s="243" t="s">
        <v>18</v>
      </c>
      <c r="BD264" s="248" t="s">
        <v>17</v>
      </c>
      <c r="BE264" s="249" t="s">
        <v>18</v>
      </c>
      <c r="BF264" s="250" t="s">
        <v>17</v>
      </c>
      <c r="BG264" s="251" t="s">
        <v>18</v>
      </c>
      <c r="BH264" s="287"/>
      <c r="BI264" s="133" t="s">
        <v>28</v>
      </c>
      <c r="BJ264" s="125">
        <f>B264/B281</f>
        <v>6.5325216999210914E-2</v>
      </c>
      <c r="BK264" s="126">
        <f t="shared" ref="BK264" si="3847">C264/C281</f>
        <v>3.3850278784924283E-2</v>
      </c>
      <c r="BL264" s="127">
        <f t="shared" ref="BL264" si="3848">D264/D281</f>
        <v>5.886398019529638E-2</v>
      </c>
      <c r="BM264" s="128">
        <f t="shared" ref="BM264" si="3849">E264/E281</f>
        <v>4.3366002740014752E-2</v>
      </c>
      <c r="BN264" s="125">
        <f t="shared" ref="BN264" si="3850">F264/F281</f>
        <v>5.7765443519375063E-2</v>
      </c>
      <c r="BO264" s="126">
        <f t="shared" ref="BO264" si="3851">G264/G281</f>
        <v>6.7872705664862004E-2</v>
      </c>
      <c r="BP264" s="127">
        <f t="shared" ref="BP264" si="3852">H264/H281</f>
        <v>6.0986295608285723E-2</v>
      </c>
      <c r="BQ264" s="128">
        <f t="shared" ref="BQ264" si="3853">I264/I281</f>
        <v>4.6150651508072474E-2</v>
      </c>
      <c r="BR264" s="125">
        <f t="shared" ref="BR264" si="3854">J264/J281</f>
        <v>4.9755586592178769E-2</v>
      </c>
      <c r="BS264" s="126">
        <f t="shared" ref="BS264" si="3855">K264/K281</f>
        <v>8.9442203366253997E-2</v>
      </c>
      <c r="BT264" s="127">
        <f t="shared" ref="BT264" si="3856">L264/L281</f>
        <v>3.3997456549385331E-2</v>
      </c>
      <c r="BU264" s="125">
        <f t="shared" ref="BU264" si="3857">M264/M281</f>
        <v>7.2812767170133935E-2</v>
      </c>
      <c r="BV264" s="129">
        <f t="shared" ref="BV264" si="3858">N264/N281</f>
        <v>4.9189316205843187E-2</v>
      </c>
      <c r="BW264" s="130">
        <f t="shared" ref="BW264" si="3859">O264/O281</f>
        <v>6.9313889132917514E-2</v>
      </c>
      <c r="BX264" s="125">
        <f t="shared" ref="BX264" si="3860">P264/P281</f>
        <v>5.30962290326649E-2</v>
      </c>
      <c r="BY264" s="126">
        <f t="shared" ref="BY264" si="3861">Q264/Q281</f>
        <v>5.895353618421053E-2</v>
      </c>
      <c r="BZ264" s="127">
        <f t="shared" ref="BZ264" si="3862">R264/R281</f>
        <v>6.4487369985141166E-2</v>
      </c>
      <c r="CA264" s="128">
        <f t="shared" ref="CA264" si="3863">S264/S281</f>
        <v>5.6529516994633273E-2</v>
      </c>
      <c r="CB264" s="125">
        <f t="shared" ref="CB264" si="3864">T264/T281</f>
        <v>4.6337493217580031E-2</v>
      </c>
      <c r="CC264" s="126">
        <f t="shared" ref="CC264" si="3865">U264/U281</f>
        <v>6.5156825739192958E-2</v>
      </c>
      <c r="CD264" s="127">
        <f t="shared" ref="CD264" si="3866">V264/V281</f>
        <v>3.2676369116072489E-2</v>
      </c>
      <c r="CE264" s="128">
        <f t="shared" ref="CE264" si="3867">W264/W281</f>
        <v>7.1473310599206627E-2</v>
      </c>
      <c r="CF264" s="125">
        <f t="shared" ref="CF264" si="3868">X264/X281</f>
        <v>4.2503361235199724E-2</v>
      </c>
      <c r="CG264" s="126">
        <f t="shared" ref="CG264" si="3869">Y264/Y281</f>
        <v>6.4141480797149264E-2</v>
      </c>
      <c r="CH264" s="127">
        <f t="shared" ref="CH264" si="3870">Z264/Z281</f>
        <v>5.3988673442598355E-2</v>
      </c>
      <c r="CI264" s="125">
        <f t="shared" ref="CI264" si="3871">AA264/AA281</f>
        <v>4.561272954102738E-2</v>
      </c>
      <c r="CJ264" s="131">
        <f t="shared" ref="CJ264" si="3872">AB264/AB281</f>
        <v>5.3621310010256613E-2</v>
      </c>
      <c r="CK264" s="132">
        <f t="shared" ref="CK264" si="3873">AC264/AC281</f>
        <v>5.6189608142291965E-2</v>
      </c>
    </row>
    <row r="265" spans="1:89" ht="14.1" thickTop="1">
      <c r="A265" s="142" t="s">
        <v>29</v>
      </c>
      <c r="B265" s="202">
        <v>3492</v>
      </c>
      <c r="C265" s="196">
        <v>1203</v>
      </c>
      <c r="D265" s="197">
        <v>1425</v>
      </c>
      <c r="E265" s="198">
        <v>773</v>
      </c>
      <c r="F265" s="195">
        <v>528</v>
      </c>
      <c r="G265" s="199">
        <v>326</v>
      </c>
      <c r="H265" s="197">
        <v>1953</v>
      </c>
      <c r="I265" s="198">
        <v>1776</v>
      </c>
      <c r="J265" s="195">
        <v>310</v>
      </c>
      <c r="K265" s="199">
        <v>537</v>
      </c>
      <c r="L265" s="197">
        <v>453</v>
      </c>
      <c r="M265" s="195">
        <v>1349</v>
      </c>
      <c r="N265" s="200">
        <v>1301</v>
      </c>
      <c r="O265" s="203">
        <v>1869</v>
      </c>
      <c r="P265" s="195">
        <v>784</v>
      </c>
      <c r="Q265" s="199">
        <v>886</v>
      </c>
      <c r="R265" s="197">
        <v>1172</v>
      </c>
      <c r="S265" s="198">
        <v>1151</v>
      </c>
      <c r="T265" s="195">
        <v>369</v>
      </c>
      <c r="U265" s="199">
        <v>567</v>
      </c>
      <c r="V265" s="197">
        <v>804</v>
      </c>
      <c r="W265" s="204">
        <v>1953</v>
      </c>
      <c r="X265" s="195">
        <v>973</v>
      </c>
      <c r="Y265" s="199">
        <v>724</v>
      </c>
      <c r="Z265" s="197">
        <v>2779</v>
      </c>
      <c r="AA265" s="195">
        <v>2153</v>
      </c>
      <c r="AB265" s="168">
        <f t="shared" si="3765"/>
        <v>16343</v>
      </c>
      <c r="AC265" s="169">
        <f t="shared" si="3682"/>
        <v>15267</v>
      </c>
      <c r="AE265" s="252" t="str">
        <f>$AE$17</f>
        <v>17:00 - 17:59</v>
      </c>
      <c r="AF265" s="253">
        <f t="shared" ref="AF265:AU267" si="3874">SUMIF($A$9:$A$32,$AE265,B$257:B$280)</f>
        <v>2505</v>
      </c>
      <c r="AG265" s="254">
        <f t="shared" si="3874"/>
        <v>3428</v>
      </c>
      <c r="AH265" s="255">
        <f t="shared" si="3874"/>
        <v>1690</v>
      </c>
      <c r="AI265" s="256">
        <f t="shared" si="3874"/>
        <v>1760</v>
      </c>
      <c r="AJ265" s="253">
        <f t="shared" si="3874"/>
        <v>1046</v>
      </c>
      <c r="AK265" s="257">
        <f t="shared" si="3874"/>
        <v>557</v>
      </c>
      <c r="AL265" s="255">
        <f t="shared" si="3874"/>
        <v>2134</v>
      </c>
      <c r="AM265" s="256">
        <f t="shared" si="3874"/>
        <v>3767</v>
      </c>
      <c r="AN265" s="253">
        <f t="shared" si="3874"/>
        <v>715</v>
      </c>
      <c r="AO265" s="257">
        <f t="shared" si="3874"/>
        <v>279</v>
      </c>
      <c r="AP265" s="255">
        <f t="shared" si="3874"/>
        <v>1593</v>
      </c>
      <c r="AQ265" s="253">
        <f t="shared" si="3874"/>
        <v>990</v>
      </c>
      <c r="AR265" s="258">
        <f t="shared" si="3874"/>
        <v>2161</v>
      </c>
      <c r="AS265" s="259">
        <f t="shared" si="3874"/>
        <v>1860</v>
      </c>
      <c r="AT265" s="253">
        <f t="shared" si="3874"/>
        <v>1303</v>
      </c>
      <c r="AU265" s="257">
        <f t="shared" si="3874"/>
        <v>1236</v>
      </c>
      <c r="AV265" s="255">
        <f t="shared" ref="AP265:BE267" si="3875">SUMIF($A$9:$A$32,$AE265,R$257:R$280)</f>
        <v>1354</v>
      </c>
      <c r="AW265" s="256">
        <f t="shared" si="3875"/>
        <v>1717</v>
      </c>
      <c r="AX265" s="253">
        <f t="shared" si="3875"/>
        <v>1199</v>
      </c>
      <c r="AY265" s="257">
        <f t="shared" si="3875"/>
        <v>322</v>
      </c>
      <c r="AZ265" s="255">
        <f t="shared" si="3875"/>
        <v>2544</v>
      </c>
      <c r="BA265" s="256">
        <f t="shared" si="3875"/>
        <v>1333</v>
      </c>
      <c r="BB265" s="253">
        <f t="shared" si="3875"/>
        <v>2572</v>
      </c>
      <c r="BC265" s="257">
        <f t="shared" si="3875"/>
        <v>649</v>
      </c>
      <c r="BD265" s="20">
        <f t="shared" si="3875"/>
        <v>3902</v>
      </c>
      <c r="BE265" s="260">
        <f t="shared" si="3875"/>
        <v>3594</v>
      </c>
      <c r="BF265" s="261">
        <f>AF265+AH265+AJ265+AL265+AN265+AP265+AR265+AT265+AV265+AX265+AZ265+BB265+BD265</f>
        <v>24718</v>
      </c>
      <c r="BG265" s="262">
        <f>AG265+AI265+AK265+AM265+AO265+AQ265+AS265+AU265+AW265+AY265+BA265+BC265+BE265</f>
        <v>21492</v>
      </c>
      <c r="BH265" s="283"/>
      <c r="BI265" s="142" t="s">
        <v>29</v>
      </c>
      <c r="BJ265" s="125">
        <f>B265/B281</f>
        <v>6.5607034156239433E-2</v>
      </c>
      <c r="BK265" s="126">
        <f t="shared" ref="BK265" si="3876">C265/C281</f>
        <v>3.6653362176655192E-2</v>
      </c>
      <c r="BL265" s="127">
        <f t="shared" ref="BL265" si="3877">D265/D281</f>
        <v>6.5328015403658374E-2</v>
      </c>
      <c r="BM265" s="128">
        <f t="shared" ref="BM265" si="3878">E265/E281</f>
        <v>4.0731373168932446E-2</v>
      </c>
      <c r="BN265" s="125">
        <f t="shared" ref="BN265" si="3879">F265/F281</f>
        <v>5.4270736971939564E-2</v>
      </c>
      <c r="BO265" s="126">
        <f t="shared" ref="BO265" si="3880">G265/G281</f>
        <v>4.3047669351643995E-2</v>
      </c>
      <c r="BP265" s="127">
        <f t="shared" ref="BP265" si="3881">H265/H281</f>
        <v>6.8451859381024147E-2</v>
      </c>
      <c r="BQ265" s="128">
        <f t="shared" ref="BQ265" si="3882">I265/I281</f>
        <v>4.6098738514250115E-2</v>
      </c>
      <c r="BR265" s="125">
        <f t="shared" ref="BR265" si="3883">J265/J281</f>
        <v>5.4120111731843577E-2</v>
      </c>
      <c r="BS265" s="126">
        <f t="shared" ref="BS265" si="3884">K265/K281</f>
        <v>7.4697454444289893E-2</v>
      </c>
      <c r="BT265" s="127">
        <f t="shared" ref="BT265" si="3885">L265/L281</f>
        <v>3.8406104281475201E-2</v>
      </c>
      <c r="BU265" s="125">
        <f t="shared" ref="BU265" si="3886">M265/M281</f>
        <v>6.4073335233209835E-2</v>
      </c>
      <c r="BV265" s="129">
        <f t="shared" ref="BV265" si="3887">N265/N281</f>
        <v>5.0951672280097123E-2</v>
      </c>
      <c r="BW265" s="130">
        <f t="shared" ref="BW265" si="3888">O265/O281</f>
        <v>5.4730738821048931E-2</v>
      </c>
      <c r="BX265" s="125">
        <f t="shared" ref="BX265" si="3889">P265/P281</f>
        <v>4.9438769075545466E-2</v>
      </c>
      <c r="BY265" s="126">
        <f t="shared" ref="BY265" si="3890">Q265/Q281</f>
        <v>4.553865131578947E-2</v>
      </c>
      <c r="BZ265" s="127">
        <f t="shared" ref="BZ265" si="3891">R265/R281</f>
        <v>5.8048538880633979E-2</v>
      </c>
      <c r="CA265" s="128">
        <f t="shared" ref="CA265" si="3892">S265/S281</f>
        <v>5.1475849731663685E-2</v>
      </c>
      <c r="CB265" s="125">
        <f t="shared" ref="CB265" si="3893">T265/T281</f>
        <v>4.0043407487791643E-2</v>
      </c>
      <c r="CC265" s="126">
        <f t="shared" ref="CC265" si="3894">U265/U281</f>
        <v>5.09571313022378E-2</v>
      </c>
      <c r="CD265" s="127">
        <f t="shared" ref="CD265" si="3895">V265/V281</f>
        <v>3.1883253360828014E-2</v>
      </c>
      <c r="CE265" s="128">
        <f t="shared" ref="CE265" si="3896">W265/W281</f>
        <v>6.7958800194863944E-2</v>
      </c>
      <c r="CF265" s="125">
        <f t="shared" ref="CF265" si="3897">X265/X281</f>
        <v>4.219976579780544E-2</v>
      </c>
      <c r="CG265" s="126">
        <f t="shared" ref="CG265" si="3898">Y265/Y281</f>
        <v>4.7776164708987726E-2</v>
      </c>
      <c r="CH265" s="127">
        <f t="shared" ref="CH265" si="3899">Z265/Z281</f>
        <v>5.2113415594644261E-2</v>
      </c>
      <c r="CI265" s="125">
        <f t="shared" ref="CI265" si="3900">AA265/AA281</f>
        <v>4.7122939876118979E-2</v>
      </c>
      <c r="CJ265" s="131">
        <f t="shared" ref="CJ265" si="3901">AB265/AB281</f>
        <v>5.389833750523549E-2</v>
      </c>
      <c r="CK265" s="132">
        <f t="shared" ref="CK265" si="3902">AC265/AC281</f>
        <v>5.0417087717212546E-2</v>
      </c>
    </row>
    <row r="266" spans="1:89">
      <c r="A266" s="133" t="s">
        <v>31</v>
      </c>
      <c r="B266" s="205">
        <v>3206</v>
      </c>
      <c r="C266" s="189">
        <v>1269</v>
      </c>
      <c r="D266" s="190">
        <v>1265</v>
      </c>
      <c r="E266" s="191">
        <v>866</v>
      </c>
      <c r="F266" s="188">
        <v>498</v>
      </c>
      <c r="G266" s="192">
        <v>423</v>
      </c>
      <c r="H266" s="190">
        <v>1926</v>
      </c>
      <c r="I266" s="191">
        <v>2068</v>
      </c>
      <c r="J266" s="188">
        <v>333</v>
      </c>
      <c r="K266" s="189">
        <v>368</v>
      </c>
      <c r="L266" s="190">
        <v>480</v>
      </c>
      <c r="M266" s="188">
        <v>1552</v>
      </c>
      <c r="N266" s="193">
        <v>1434</v>
      </c>
      <c r="O266" s="206">
        <v>2323</v>
      </c>
      <c r="P266" s="188">
        <v>823</v>
      </c>
      <c r="Q266" s="189">
        <v>1040</v>
      </c>
      <c r="R266" s="190">
        <v>1091</v>
      </c>
      <c r="S266" s="191">
        <v>1227</v>
      </c>
      <c r="T266" s="197">
        <v>401</v>
      </c>
      <c r="U266" s="188">
        <v>726</v>
      </c>
      <c r="V266" s="190">
        <v>1005</v>
      </c>
      <c r="W266" s="207">
        <v>2104</v>
      </c>
      <c r="X266" s="188">
        <v>1010</v>
      </c>
      <c r="Y266" s="192">
        <v>805</v>
      </c>
      <c r="Z266" s="190">
        <v>2873</v>
      </c>
      <c r="AA266" s="188">
        <v>2935</v>
      </c>
      <c r="AB266" s="168">
        <f t="shared" si="3765"/>
        <v>16345</v>
      </c>
      <c r="AC266" s="169">
        <f t="shared" si="3682"/>
        <v>17706</v>
      </c>
      <c r="AE266" s="263" t="str">
        <f>$AE$18</f>
        <v>18:00 - 18:59</v>
      </c>
      <c r="AF266" s="253">
        <f t="shared" si="3874"/>
        <v>2632</v>
      </c>
      <c r="AG266" s="264">
        <f t="shared" si="3874"/>
        <v>4634</v>
      </c>
      <c r="AH266" s="265">
        <f t="shared" si="3874"/>
        <v>1650</v>
      </c>
      <c r="AI266" s="266">
        <f t="shared" si="3874"/>
        <v>1672</v>
      </c>
      <c r="AJ266" s="267">
        <f t="shared" si="3874"/>
        <v>800</v>
      </c>
      <c r="AK266" s="268">
        <f t="shared" si="3874"/>
        <v>420</v>
      </c>
      <c r="AL266" s="265">
        <f t="shared" si="3874"/>
        <v>2312</v>
      </c>
      <c r="AM266" s="266">
        <f t="shared" si="3874"/>
        <v>3146</v>
      </c>
      <c r="AN266" s="267">
        <f t="shared" si="3874"/>
        <v>628</v>
      </c>
      <c r="AO266" s="268">
        <f t="shared" si="3874"/>
        <v>227</v>
      </c>
      <c r="AP266" s="265">
        <f t="shared" si="3875"/>
        <v>1670</v>
      </c>
      <c r="AQ266" s="267">
        <f t="shared" si="3875"/>
        <v>872</v>
      </c>
      <c r="AR266" s="269">
        <f t="shared" si="3875"/>
        <v>2261</v>
      </c>
      <c r="AS266" s="270">
        <f t="shared" si="3875"/>
        <v>2400</v>
      </c>
      <c r="AT266" s="267">
        <f t="shared" si="3875"/>
        <v>1232</v>
      </c>
      <c r="AU266" s="268">
        <f t="shared" si="3875"/>
        <v>1437</v>
      </c>
      <c r="AV266" s="265">
        <f t="shared" si="3875"/>
        <v>1458</v>
      </c>
      <c r="AW266" s="266">
        <f t="shared" si="3875"/>
        <v>1930</v>
      </c>
      <c r="AX266" s="267">
        <f t="shared" si="3875"/>
        <v>980</v>
      </c>
      <c r="AY266" s="268">
        <f t="shared" si="3875"/>
        <v>441</v>
      </c>
      <c r="AZ266" s="265">
        <f t="shared" si="3875"/>
        <v>2628</v>
      </c>
      <c r="BA266" s="266">
        <f t="shared" si="3875"/>
        <v>1658</v>
      </c>
      <c r="BB266" s="267">
        <f t="shared" si="3875"/>
        <v>2504</v>
      </c>
      <c r="BC266" s="268">
        <f t="shared" si="3875"/>
        <v>913</v>
      </c>
      <c r="BD266" s="265">
        <f t="shared" si="3875"/>
        <v>3765</v>
      </c>
      <c r="BE266" s="267">
        <f t="shared" si="3875"/>
        <v>4075</v>
      </c>
      <c r="BF266" s="271">
        <f>SUM(AF266,AH266,AJ266,AL266,AN266,AP266,AR266,AT266,AV266,AX266,AZ266,BB266,BD266)</f>
        <v>24520</v>
      </c>
      <c r="BG266" s="16">
        <f>SUM(AG266,AI266,AK266,AM266,AO266,AQ266,AS266,AU266,AW266,AY266,BA266,BC266,BE266)</f>
        <v>23825</v>
      </c>
      <c r="BH266" s="284"/>
      <c r="BI266" s="133" t="s">
        <v>31</v>
      </c>
      <c r="BJ266" s="125">
        <f>B266/B281</f>
        <v>6.0233720362228987E-2</v>
      </c>
      <c r="BK266" s="126">
        <f t="shared" ref="BK266" si="3903">C266/C281</f>
        <v>3.8664269827244753E-2</v>
      </c>
      <c r="BL266" s="127">
        <f t="shared" ref="BL266" si="3904">D266/D281</f>
        <v>5.7992939989914269E-2</v>
      </c>
      <c r="BM266" s="128">
        <f t="shared" ref="BM266" si="3905">E266/E281</f>
        <v>4.5631784171145537E-2</v>
      </c>
      <c r="BN266" s="125">
        <f t="shared" ref="BN266" si="3906">F266/F281</f>
        <v>5.1187172371261178E-2</v>
      </c>
      <c r="BO266" s="126">
        <f t="shared" ref="BO266" si="3907">G266/G281</f>
        <v>5.5856331704740525E-2</v>
      </c>
      <c r="BP266" s="127">
        <f t="shared" ref="BP266" si="3908">H266/H281</f>
        <v>6.7505520311240408E-2</v>
      </c>
      <c r="BQ266" s="128">
        <f t="shared" ref="BQ266" si="3909">I266/I281</f>
        <v>5.3678035612313761E-2</v>
      </c>
      <c r="BR266" s="125">
        <f t="shared" ref="BR266" si="3910">J266/J281</f>
        <v>5.8135474860335198E-2</v>
      </c>
      <c r="BS266" s="126">
        <f t="shared" ref="BS266" si="3911">K266/K281</f>
        <v>5.1189317012101825E-2</v>
      </c>
      <c r="BT266" s="127">
        <f t="shared" ref="BT266" si="3912">L266/L281</f>
        <v>4.0695209834675714E-2</v>
      </c>
      <c r="BU266" s="125">
        <f t="shared" ref="BU266" si="3913">M266/M281</f>
        <v>7.371520851144675E-2</v>
      </c>
      <c r="BV266" s="129">
        <f t="shared" ref="BV266" si="3914">N266/N281</f>
        <v>5.6160413566225427E-2</v>
      </c>
      <c r="BW266" s="130">
        <f t="shared" ref="BW266" si="3915">O266/O281</f>
        <v>6.8025418021025505E-2</v>
      </c>
      <c r="BX266" s="125">
        <f t="shared" ref="BX266" si="3916">P266/P281</f>
        <v>5.1898095598436118E-2</v>
      </c>
      <c r="BY266" s="126">
        <f t="shared" ref="BY266" si="3917">Q266/Q281</f>
        <v>5.3453947368421052E-2</v>
      </c>
      <c r="BZ266" s="127">
        <f t="shared" ref="BZ266" si="3918">R266/R281</f>
        <v>5.4036651807825659E-2</v>
      </c>
      <c r="CA266" s="128">
        <f t="shared" ref="CA266" si="3919">S266/S281</f>
        <v>5.4874776386404291E-2</v>
      </c>
      <c r="CB266" s="125">
        <f t="shared" ref="CB266" si="3920">T266/T281</f>
        <v>4.3516006511123168E-2</v>
      </c>
      <c r="CC266" s="126">
        <f t="shared" ref="CC266" si="3921">U266/U281</f>
        <v>6.5246697222971148E-2</v>
      </c>
      <c r="CD266" s="127">
        <f t="shared" ref="CD266" si="3922">V266/V281</f>
        <v>3.9854066701035015E-2</v>
      </c>
      <c r="CE266" s="128">
        <f t="shared" ref="CE266" si="3923">W266/W281</f>
        <v>7.3213167235019833E-2</v>
      </c>
      <c r="CF266" s="125">
        <f t="shared" ref="CF266" si="3924">X266/X281</f>
        <v>4.3804484538318082E-2</v>
      </c>
      <c r="CG266" s="126">
        <f t="shared" ref="CG266" si="3925">Y266/Y281</f>
        <v>5.3121288108750164E-2</v>
      </c>
      <c r="CH266" s="127">
        <f t="shared" ref="CH266" si="3926">Z266/Z281</f>
        <v>5.3876157971721114E-2</v>
      </c>
      <c r="CI266" s="125">
        <f t="shared" ref="CI266" si="3927">AA266/AA281</f>
        <v>6.4238657007157085E-2</v>
      </c>
      <c r="CJ266" s="131">
        <f t="shared" ref="CJ266" si="3928">AB266/AB281</f>
        <v>5.390493339797308E-2</v>
      </c>
      <c r="CK266" s="132">
        <f t="shared" ref="CK266" si="3929">AC266/AC281</f>
        <v>5.8471536983098538E-2</v>
      </c>
    </row>
    <row r="267" spans="1:89" ht="14.1" thickBot="1">
      <c r="A267" s="142" t="s">
        <v>33</v>
      </c>
      <c r="B267" s="202">
        <v>2677</v>
      </c>
      <c r="C267" s="196">
        <v>1388</v>
      </c>
      <c r="D267" s="197">
        <v>1191</v>
      </c>
      <c r="E267" s="198">
        <v>872</v>
      </c>
      <c r="F267" s="195">
        <v>534</v>
      </c>
      <c r="G267" s="199">
        <v>398</v>
      </c>
      <c r="H267" s="197">
        <v>1937</v>
      </c>
      <c r="I267" s="198">
        <v>2012</v>
      </c>
      <c r="J267" s="195">
        <v>269</v>
      </c>
      <c r="K267" s="196">
        <v>378</v>
      </c>
      <c r="L267" s="197">
        <v>505</v>
      </c>
      <c r="M267" s="195">
        <v>1298</v>
      </c>
      <c r="N267" s="200">
        <v>1340</v>
      </c>
      <c r="O267" s="203">
        <v>1820</v>
      </c>
      <c r="P267" s="195">
        <v>822</v>
      </c>
      <c r="Q267" s="196">
        <v>970</v>
      </c>
      <c r="R267" s="197">
        <v>989</v>
      </c>
      <c r="S267" s="198">
        <v>1266</v>
      </c>
      <c r="T267" s="195">
        <v>430</v>
      </c>
      <c r="U267" s="199">
        <v>549</v>
      </c>
      <c r="V267" s="197">
        <v>1034</v>
      </c>
      <c r="W267" s="204">
        <v>1870</v>
      </c>
      <c r="X267" s="195">
        <v>997</v>
      </c>
      <c r="Y267" s="199">
        <v>689</v>
      </c>
      <c r="Z267" s="197">
        <v>2884</v>
      </c>
      <c r="AA267" s="195">
        <v>2416</v>
      </c>
      <c r="AB267" s="168">
        <f t="shared" si="3765"/>
        <v>15609</v>
      </c>
      <c r="AC267" s="169">
        <f t="shared" si="3682"/>
        <v>15926</v>
      </c>
      <c r="AE267" s="252" t="str">
        <f>$AE$19</f>
        <v>19:00 - 19:59</v>
      </c>
      <c r="AF267" s="253">
        <f t="shared" si="3874"/>
        <v>2499</v>
      </c>
      <c r="AG267" s="272">
        <f t="shared" si="3874"/>
        <v>4275</v>
      </c>
      <c r="AH267" s="273">
        <f t="shared" si="3874"/>
        <v>1091</v>
      </c>
      <c r="AI267" s="274">
        <f t="shared" si="3874"/>
        <v>1833</v>
      </c>
      <c r="AJ267" s="275">
        <f t="shared" si="3874"/>
        <v>523</v>
      </c>
      <c r="AK267" s="276">
        <f t="shared" si="3874"/>
        <v>589</v>
      </c>
      <c r="AL267" s="273">
        <f t="shared" si="3874"/>
        <v>1834</v>
      </c>
      <c r="AM267" s="274">
        <f t="shared" si="3874"/>
        <v>4246</v>
      </c>
      <c r="AN267" s="275">
        <f t="shared" si="3874"/>
        <v>384</v>
      </c>
      <c r="AO267" s="276">
        <f t="shared" si="3874"/>
        <v>232</v>
      </c>
      <c r="AP267" s="273">
        <f t="shared" si="3875"/>
        <v>1125</v>
      </c>
      <c r="AQ267" s="275">
        <f t="shared" si="3875"/>
        <v>889</v>
      </c>
      <c r="AR267" s="277">
        <f t="shared" si="3875"/>
        <v>2023</v>
      </c>
      <c r="AS267" s="278">
        <f t="shared" si="3875"/>
        <v>2015</v>
      </c>
      <c r="AT267" s="275">
        <f t="shared" si="3875"/>
        <v>1078</v>
      </c>
      <c r="AU267" s="276">
        <f t="shared" si="3875"/>
        <v>1696</v>
      </c>
      <c r="AV267" s="273">
        <f t="shared" si="3875"/>
        <v>1117</v>
      </c>
      <c r="AW267" s="274">
        <f t="shared" si="3875"/>
        <v>1825</v>
      </c>
      <c r="AX267" s="275">
        <f t="shared" si="3875"/>
        <v>825</v>
      </c>
      <c r="AY267" s="276">
        <f t="shared" si="3875"/>
        <v>453</v>
      </c>
      <c r="AZ267" s="273">
        <f t="shared" si="3875"/>
        <v>2538</v>
      </c>
      <c r="BA267" s="274">
        <f t="shared" si="3875"/>
        <v>1549</v>
      </c>
      <c r="BB267" s="275">
        <f t="shared" si="3875"/>
        <v>1932</v>
      </c>
      <c r="BC267" s="276">
        <f t="shared" si="3875"/>
        <v>861</v>
      </c>
      <c r="BD267" s="273">
        <f t="shared" si="3875"/>
        <v>3120</v>
      </c>
      <c r="BE267" s="275">
        <f t="shared" si="3875"/>
        <v>4973</v>
      </c>
      <c r="BF267" s="271">
        <f>SUM(AF267,AH267,AJ267,AL267,AN267,AP267,AR267,AT267,AV267,AX267,AZ267,BB267,BD267)</f>
        <v>20089</v>
      </c>
      <c r="BG267" s="16">
        <f>SUM(AG267,AI267,AK267,AM267,AO267,AQ267,AS267,AU267,AW267,AY267,BA267,BC267,BE267)</f>
        <v>25436</v>
      </c>
      <c r="BH267" s="285"/>
      <c r="BI267" s="142" t="s">
        <v>33</v>
      </c>
      <c r="BJ267" s="125">
        <f>B267/B281</f>
        <v>5.029496862435652E-2</v>
      </c>
      <c r="BK267" s="126">
        <f t="shared" ref="BK267" si="3930">C267/C281</f>
        <v>4.2289997257853207E-2</v>
      </c>
      <c r="BL267" s="127">
        <f t="shared" ref="BL267" si="3931">D267/D281</f>
        <v>5.4600467611057628E-2</v>
      </c>
      <c r="BM267" s="128">
        <f t="shared" ref="BM267" si="3932">E267/E281</f>
        <v>4.5947939719675417E-2</v>
      </c>
      <c r="BN267" s="125">
        <f t="shared" ref="BN267" si="3933">F267/F281</f>
        <v>5.4887449892075238E-2</v>
      </c>
      <c r="BO267" s="126">
        <f t="shared" ref="BO267" si="3934">G267/G281</f>
        <v>5.255513006734451E-2</v>
      </c>
      <c r="BP267" s="127">
        <f t="shared" ref="BP267" si="3935">H267/H281</f>
        <v>6.7891065858189339E-2</v>
      </c>
      <c r="BQ267" s="128">
        <f t="shared" ref="BQ267" si="3936">I267/I281</f>
        <v>5.2224471785287857E-2</v>
      </c>
      <c r="BR267" s="125">
        <f t="shared" ref="BR267" si="3937">J267/J281</f>
        <v>4.6962290502793297E-2</v>
      </c>
      <c r="BS267" s="126">
        <f t="shared" ref="BS267" si="3938">K267/K281</f>
        <v>5.2580331061343723E-2</v>
      </c>
      <c r="BT267" s="127">
        <f t="shared" ref="BT267" si="3939">L267/L281</f>
        <v>4.281475201356507E-2</v>
      </c>
      <c r="BU267" s="125">
        <f t="shared" ref="BU267" si="3940">M267/M281</f>
        <v>6.1650992685475442E-2</v>
      </c>
      <c r="BV267" s="129">
        <f t="shared" ref="BV267" si="3941">N267/N281</f>
        <v>5.2479047544450534E-2</v>
      </c>
      <c r="BW267" s="130">
        <f t="shared" ref="BW267" si="3942">O267/O281</f>
        <v>5.3295850537351024E-2</v>
      </c>
      <c r="BX267" s="125">
        <f t="shared" ref="BX267" si="3943">P267/P281</f>
        <v>5.183503594400303E-2</v>
      </c>
      <c r="BY267" s="126">
        <f t="shared" ref="BY267" si="3944">Q267/Q281</f>
        <v>4.9856085526315791E-2</v>
      </c>
      <c r="BZ267" s="127">
        <f t="shared" ref="BZ267" si="3945">R267/R281</f>
        <v>4.8984645864289252E-2</v>
      </c>
      <c r="CA267" s="128">
        <f t="shared" ref="CA267" si="3946">S267/S281</f>
        <v>5.661896243291592E-2</v>
      </c>
      <c r="CB267" s="125">
        <f t="shared" ref="CB267" si="3947">T267/T281</f>
        <v>4.6663049376017361E-2</v>
      </c>
      <c r="CC267" s="126">
        <f t="shared" ref="CC267" si="3948">U267/U281</f>
        <v>4.9339444594230251E-2</v>
      </c>
      <c r="CD267" s="127">
        <f t="shared" ref="CD267" si="3949">V267/V281</f>
        <v>4.1004084546139512E-2</v>
      </c>
      <c r="CE267" s="128">
        <f t="shared" ref="CE267" si="3950">W267/W281</f>
        <v>6.5070638179414012E-2</v>
      </c>
      <c r="CF267" s="125">
        <f t="shared" ref="CF267" si="3951">X267/X281</f>
        <v>4.3240664440300128E-2</v>
      </c>
      <c r="CG267" s="126">
        <f t="shared" ref="CG267" si="3952">Y267/Y281</f>
        <v>4.5466543486868155E-2</v>
      </c>
      <c r="CH267" s="127">
        <f t="shared" ref="CH267" si="3953">Z267/Z281</f>
        <v>5.4082436334996063E-2</v>
      </c>
      <c r="CI267" s="125">
        <f t="shared" ref="CI267" si="3954">AA267/AA281</f>
        <v>5.2879248834511589E-2</v>
      </c>
      <c r="CJ267" s="131">
        <f t="shared" ref="CJ267" si="3955">AB267/AB281</f>
        <v>5.1477644870539116E-2</v>
      </c>
      <c r="CK267" s="132">
        <f t="shared" ref="CK267" si="3956">AC267/AC281</f>
        <v>5.2593341126896377E-2</v>
      </c>
    </row>
    <row r="268" spans="1:89" ht="15" thickTop="1" thickBot="1">
      <c r="A268" s="133" t="s">
        <v>35</v>
      </c>
      <c r="B268" s="205">
        <v>2167</v>
      </c>
      <c r="C268" s="189">
        <v>1621</v>
      </c>
      <c r="D268" s="190">
        <v>982</v>
      </c>
      <c r="E268" s="191">
        <v>860</v>
      </c>
      <c r="F268" s="188">
        <v>522</v>
      </c>
      <c r="G268" s="192">
        <v>383</v>
      </c>
      <c r="H268" s="190">
        <v>1823</v>
      </c>
      <c r="I268" s="191">
        <v>2114</v>
      </c>
      <c r="J268" s="188">
        <v>305</v>
      </c>
      <c r="K268" s="189">
        <v>341</v>
      </c>
      <c r="L268" s="190">
        <v>638</v>
      </c>
      <c r="M268" s="188">
        <v>1052</v>
      </c>
      <c r="N268" s="193">
        <v>1411</v>
      </c>
      <c r="O268" s="206">
        <v>1869</v>
      </c>
      <c r="P268" s="188">
        <v>791</v>
      </c>
      <c r="Q268" s="189">
        <v>974</v>
      </c>
      <c r="R268" s="190">
        <v>1060</v>
      </c>
      <c r="S268" s="191">
        <v>1166</v>
      </c>
      <c r="T268" s="188">
        <v>504</v>
      </c>
      <c r="U268" s="192">
        <v>485</v>
      </c>
      <c r="V268" s="190">
        <v>1254</v>
      </c>
      <c r="W268" s="207">
        <v>1498</v>
      </c>
      <c r="X268" s="188">
        <v>1123</v>
      </c>
      <c r="Y268" s="192">
        <v>597</v>
      </c>
      <c r="Z268" s="190">
        <v>2820</v>
      </c>
      <c r="AA268" s="188">
        <v>2510</v>
      </c>
      <c r="AB268" s="168">
        <f t="shared" si="3765"/>
        <v>15400</v>
      </c>
      <c r="AC268" s="169">
        <f t="shared" si="3682"/>
        <v>15470</v>
      </c>
      <c r="AE268" s="288" t="s">
        <v>26</v>
      </c>
      <c r="AF268" s="12">
        <f t="shared" ref="AF268:BG268" si="3957">SUM(AF265:AF267)</f>
        <v>7636</v>
      </c>
      <c r="AG268" s="1">
        <f t="shared" si="3957"/>
        <v>12337</v>
      </c>
      <c r="AH268" s="12">
        <f t="shared" si="3957"/>
        <v>4431</v>
      </c>
      <c r="AI268" s="1">
        <f t="shared" si="3957"/>
        <v>5265</v>
      </c>
      <c r="AJ268" s="12">
        <f t="shared" si="3957"/>
        <v>2369</v>
      </c>
      <c r="AK268" s="1">
        <f t="shared" si="3957"/>
        <v>1566</v>
      </c>
      <c r="AL268" s="12">
        <f t="shared" si="3957"/>
        <v>6280</v>
      </c>
      <c r="AM268" s="1">
        <f t="shared" si="3957"/>
        <v>11159</v>
      </c>
      <c r="AN268" s="12">
        <f t="shared" si="3957"/>
        <v>1727</v>
      </c>
      <c r="AO268" s="1">
        <f t="shared" si="3957"/>
        <v>738</v>
      </c>
      <c r="AP268" s="12">
        <f t="shared" si="3957"/>
        <v>4388</v>
      </c>
      <c r="AQ268" s="1">
        <f t="shared" si="3957"/>
        <v>2751</v>
      </c>
      <c r="AR268" s="12">
        <f t="shared" si="3957"/>
        <v>6445</v>
      </c>
      <c r="AS268" s="1">
        <f t="shared" si="3957"/>
        <v>6275</v>
      </c>
      <c r="AT268" s="12">
        <f t="shared" si="3957"/>
        <v>3613</v>
      </c>
      <c r="AU268" s="1">
        <f t="shared" si="3957"/>
        <v>4369</v>
      </c>
      <c r="AV268" s="12">
        <f t="shared" si="3957"/>
        <v>3929</v>
      </c>
      <c r="AW268" s="1">
        <f t="shared" si="3957"/>
        <v>5472</v>
      </c>
      <c r="AX268" s="12">
        <f t="shared" si="3957"/>
        <v>3004</v>
      </c>
      <c r="AY268" s="1">
        <f t="shared" si="3957"/>
        <v>1216</v>
      </c>
      <c r="AZ268" s="12">
        <f t="shared" si="3957"/>
        <v>7710</v>
      </c>
      <c r="BA268" s="1">
        <f t="shared" si="3957"/>
        <v>4540</v>
      </c>
      <c r="BB268" s="12">
        <f t="shared" si="3957"/>
        <v>7008</v>
      </c>
      <c r="BC268" s="1">
        <f t="shared" si="3957"/>
        <v>2423</v>
      </c>
      <c r="BD268" s="12">
        <f t="shared" si="3957"/>
        <v>10787</v>
      </c>
      <c r="BE268" s="1">
        <f t="shared" si="3957"/>
        <v>12642</v>
      </c>
      <c r="BF268" s="51">
        <f t="shared" si="3957"/>
        <v>69327</v>
      </c>
      <c r="BG268" s="47">
        <f t="shared" si="3957"/>
        <v>70753</v>
      </c>
      <c r="BH268" s="284"/>
      <c r="BI268" s="133" t="s">
        <v>35</v>
      </c>
      <c r="BJ268" s="125">
        <f>B268/B281</f>
        <v>4.0713185285386838E-2</v>
      </c>
      <c r="BK268" s="126">
        <f t="shared" ref="BK268" si="3958">C268/C281</f>
        <v>4.9389110630389081E-2</v>
      </c>
      <c r="BL268" s="127">
        <f t="shared" ref="BL268" si="3959">D268/D281</f>
        <v>4.5019025351854397E-2</v>
      </c>
      <c r="BM268" s="128">
        <f t="shared" ref="BM268" si="3960">E268/E281</f>
        <v>4.5315628622615657E-2</v>
      </c>
      <c r="BN268" s="125">
        <f t="shared" ref="BN268" si="3961">F268/F281</f>
        <v>5.3654024051803882E-2</v>
      </c>
      <c r="BO268" s="126">
        <f t="shared" ref="BO268" si="3962">G268/G281</f>
        <v>5.0574409084906909E-2</v>
      </c>
      <c r="BP268" s="127">
        <f t="shared" ref="BP268" si="3963">H268/H281</f>
        <v>6.3895412007991315E-2</v>
      </c>
      <c r="BQ268" s="128">
        <f t="shared" ref="BQ268" si="3964">I268/I281</f>
        <v>5.4872034470227898E-2</v>
      </c>
      <c r="BR268" s="125">
        <f t="shared" ref="BR268" si="3965">J268/J281</f>
        <v>5.3247206703910616E-2</v>
      </c>
      <c r="BS268" s="126">
        <f t="shared" ref="BS268" si="3966">K268/K281</f>
        <v>4.7433579079148698E-2</v>
      </c>
      <c r="BT268" s="127">
        <f t="shared" ref="BT268" si="3967">L268/L281</f>
        <v>5.4090716405256464E-2</v>
      </c>
      <c r="BU268" s="125">
        <f t="shared" ref="BU268" si="3968">M268/M281</f>
        <v>4.9966752161109525E-2</v>
      </c>
      <c r="BV268" s="129">
        <f t="shared" ref="BV268" si="3969">N268/N281</f>
        <v>5.5259653794940078E-2</v>
      </c>
      <c r="BW268" s="130">
        <f t="shared" ref="BW268" si="3970">O268/O281</f>
        <v>5.4730738821048931E-2</v>
      </c>
      <c r="BX268" s="125">
        <f t="shared" ref="BX268" si="3971">P268/P281</f>
        <v>4.9880186656577119E-2</v>
      </c>
      <c r="BY268" s="126">
        <f t="shared" ref="BY268" si="3972">Q268/Q281</f>
        <v>5.0061677631578948E-2</v>
      </c>
      <c r="BZ268" s="127">
        <f t="shared" ref="BZ268" si="3973">R268/R281</f>
        <v>5.2501238236750868E-2</v>
      </c>
      <c r="CA268" s="128">
        <f t="shared" ref="CA268" si="3974">S268/S281</f>
        <v>5.2146690518783539E-2</v>
      </c>
      <c r="CB268" s="125">
        <f t="shared" ref="CB268" si="3975">T268/T281</f>
        <v>5.4693434617471511E-2</v>
      </c>
      <c r="CC268" s="126">
        <f t="shared" ref="CC268" si="3976">U268/U281</f>
        <v>4.3587669632425628E-2</v>
      </c>
      <c r="CD268" s="127">
        <f t="shared" ref="CD268" si="3977">V268/V281</f>
        <v>4.9728357853828765E-2</v>
      </c>
      <c r="CE268" s="128">
        <f t="shared" ref="CE268" si="3978">W268/W281</f>
        <v>5.2126104808963743E-2</v>
      </c>
      <c r="CF268" s="125">
        <f t="shared" ref="CF268" si="3979">X268/X281</f>
        <v>4.870538231339723E-2</v>
      </c>
      <c r="CG268" s="126">
        <f t="shared" ref="CG268" si="3980">Y268/Y281</f>
        <v>3.9395539131582419E-2</v>
      </c>
      <c r="CH268" s="127">
        <f t="shared" ref="CH268" si="3981">Z268/Z281</f>
        <v>5.288227131230544E-2</v>
      </c>
      <c r="CI268" s="125">
        <f t="shared" ref="CI268" si="3982">AA268/AA281</f>
        <v>5.4936636827245068E-2</v>
      </c>
      <c r="CJ268" s="131">
        <f t="shared" ref="CJ268" si="3983">AB268/AB281</f>
        <v>5.078837407946072E-2</v>
      </c>
      <c r="CK268" s="132">
        <f t="shared" ref="CK268" si="3984">AC268/AC281</f>
        <v>5.1087466233397397E-2</v>
      </c>
    </row>
    <row r="269" spans="1:89" ht="14.1" thickTop="1">
      <c r="A269" s="142" t="s">
        <v>36</v>
      </c>
      <c r="B269" s="202">
        <v>1917</v>
      </c>
      <c r="C269" s="196">
        <v>1935</v>
      </c>
      <c r="D269" s="197">
        <v>979</v>
      </c>
      <c r="E269" s="198">
        <v>904</v>
      </c>
      <c r="F269" s="195">
        <v>444</v>
      </c>
      <c r="G269" s="199">
        <v>403</v>
      </c>
      <c r="H269" s="197">
        <v>1776</v>
      </c>
      <c r="I269" s="198">
        <v>2481</v>
      </c>
      <c r="J269" s="195">
        <v>379</v>
      </c>
      <c r="K269" s="196">
        <v>291</v>
      </c>
      <c r="L269" s="197">
        <v>822</v>
      </c>
      <c r="M269" s="195">
        <v>819</v>
      </c>
      <c r="N269" s="200">
        <v>1568</v>
      </c>
      <c r="O269" s="203">
        <v>1611</v>
      </c>
      <c r="P269" s="195">
        <v>868</v>
      </c>
      <c r="Q269" s="196">
        <v>862</v>
      </c>
      <c r="R269" s="197">
        <v>1064</v>
      </c>
      <c r="S269" s="198">
        <v>1221</v>
      </c>
      <c r="T269" s="195">
        <v>634</v>
      </c>
      <c r="U269" s="199">
        <v>389</v>
      </c>
      <c r="V269" s="197">
        <v>1801</v>
      </c>
      <c r="W269" s="204">
        <v>1292</v>
      </c>
      <c r="X269" s="195">
        <v>1332</v>
      </c>
      <c r="Y269" s="199">
        <v>528</v>
      </c>
      <c r="Z269" s="197">
        <v>3027</v>
      </c>
      <c r="AA269" s="195">
        <v>2974</v>
      </c>
      <c r="AB269" s="168">
        <f t="shared" si="3765"/>
        <v>16611</v>
      </c>
      <c r="AC269" s="169">
        <f t="shared" si="3682"/>
        <v>15710</v>
      </c>
      <c r="BI269" s="142" t="s">
        <v>36</v>
      </c>
      <c r="BJ269" s="125">
        <f>B269/B281</f>
        <v>3.6016232668244844E-2</v>
      </c>
      <c r="BK269" s="126">
        <f t="shared" ref="BK269" si="3985">C269/C281</f>
        <v>5.8956156119557603E-2</v>
      </c>
      <c r="BL269" s="127">
        <f t="shared" ref="BL269" si="3986">D269/D281</f>
        <v>4.4881492687846698E-2</v>
      </c>
      <c r="BM269" s="128">
        <f t="shared" ref="BM269" si="3987">E269/E281</f>
        <v>4.763410264516809E-2</v>
      </c>
      <c r="BN269" s="125">
        <f t="shared" ref="BN269" si="3988">F269/F281</f>
        <v>4.5636756090040087E-2</v>
      </c>
      <c r="BO269" s="126">
        <f t="shared" ref="BO269" si="3989">G269/G281</f>
        <v>5.3215370394823713E-2</v>
      </c>
      <c r="BP269" s="127">
        <f t="shared" ref="BP269" si="3990">H269/H281</f>
        <v>6.2248081034664046E-2</v>
      </c>
      <c r="BQ269" s="128">
        <f t="shared" ref="BQ269" si="3991">I269/I281</f>
        <v>6.439806883662981E-2</v>
      </c>
      <c r="BR269" s="125">
        <f t="shared" ref="BR269" si="3992">J269/J281</f>
        <v>6.6166201117318441E-2</v>
      </c>
      <c r="BS269" s="126">
        <f t="shared" ref="BS269" si="3993">K269/K281</f>
        <v>4.0478508832939214E-2</v>
      </c>
      <c r="BT269" s="127">
        <f t="shared" ref="BT269" si="3994">L269/L281</f>
        <v>6.9690546841882153E-2</v>
      </c>
      <c r="BU269" s="125">
        <f t="shared" ref="BU269" si="3995">M269/M281</f>
        <v>3.8899971501852378E-2</v>
      </c>
      <c r="BV269" s="129">
        <f t="shared" ref="BV269" si="3996">N269/N281</f>
        <v>6.140831832067048E-2</v>
      </c>
      <c r="BW269" s="130">
        <f t="shared" ref="BW269" si="3997">O269/O281</f>
        <v>4.7175612755864009E-2</v>
      </c>
      <c r="BX269" s="125">
        <f t="shared" ref="BX269" si="3998">P269/P281</f>
        <v>5.4735780047925335E-2</v>
      </c>
      <c r="BY269" s="126">
        <f t="shared" ref="BY269" si="3999">Q269/Q281</f>
        <v>4.430509868421053E-2</v>
      </c>
      <c r="BZ269" s="127">
        <f t="shared" ref="BZ269" si="4000">R269/R281</f>
        <v>5.2699356116889549E-2</v>
      </c>
      <c r="CA269" s="128">
        <f t="shared" ref="CA269" si="4001">S269/S281</f>
        <v>5.460644007155635E-2</v>
      </c>
      <c r="CB269" s="125">
        <f t="shared" ref="CB269" si="4002">T269/T281</f>
        <v>6.8800868149755834E-2</v>
      </c>
      <c r="CC269" s="126">
        <f t="shared" ref="CC269" si="4003">U269/U281</f>
        <v>3.49600071897187E-2</v>
      </c>
      <c r="CD269" s="127">
        <f t="shared" ref="CD269" si="4004">V269/V281</f>
        <v>7.1420073759765237E-2</v>
      </c>
      <c r="CE269" s="128">
        <f t="shared" ref="CE269" si="4005">W269/W281</f>
        <v>4.4957895469413318E-2</v>
      </c>
      <c r="CF269" s="125">
        <f t="shared" ref="CF269" si="4006">X269/X281</f>
        <v>5.776987465845513E-2</v>
      </c>
      <c r="CG269" s="126">
        <f t="shared" ref="CG269" si="4007">Y269/Y281</f>
        <v>3.4842285865118124E-2</v>
      </c>
      <c r="CH269" s="127">
        <f t="shared" ref="CH269" si="4008">Z269/Z281</f>
        <v>5.6764055057570414E-2</v>
      </c>
      <c r="CI269" s="125">
        <f t="shared" ref="CI269" si="4009">AA269/AA281</f>
        <v>6.5092254153078427E-2</v>
      </c>
      <c r="CJ269" s="131">
        <f t="shared" ref="CJ269" si="4010">AB269/AB281</f>
        <v>5.4782187132072856E-2</v>
      </c>
      <c r="CK269" s="132">
        <f t="shared" ref="CK269" si="4011">AC269/AC281</f>
        <v>5.1880031966817917E-2</v>
      </c>
    </row>
    <row r="270" spans="1:89">
      <c r="A270" s="133" t="s">
        <v>37</v>
      </c>
      <c r="B270" s="205">
        <v>2025</v>
      </c>
      <c r="C270" s="189">
        <v>2265</v>
      </c>
      <c r="D270" s="190">
        <v>1226</v>
      </c>
      <c r="E270" s="191">
        <v>1247</v>
      </c>
      <c r="F270" s="188">
        <v>779</v>
      </c>
      <c r="G270" s="192">
        <v>373</v>
      </c>
      <c r="H270" s="190">
        <v>1947</v>
      </c>
      <c r="I270" s="191">
        <v>2824</v>
      </c>
      <c r="J270" s="188">
        <v>458</v>
      </c>
      <c r="K270" s="189">
        <v>286</v>
      </c>
      <c r="L270" s="190">
        <v>1107</v>
      </c>
      <c r="M270" s="188">
        <v>929</v>
      </c>
      <c r="N270" s="193">
        <v>1885</v>
      </c>
      <c r="O270" s="206">
        <v>1682</v>
      </c>
      <c r="P270" s="188">
        <v>976</v>
      </c>
      <c r="Q270" s="189">
        <v>1045</v>
      </c>
      <c r="R270" s="190">
        <v>1384</v>
      </c>
      <c r="S270" s="191">
        <v>1561</v>
      </c>
      <c r="T270" s="188">
        <v>921</v>
      </c>
      <c r="U270" s="192">
        <v>336</v>
      </c>
      <c r="V270" s="190">
        <v>2422</v>
      </c>
      <c r="W270" s="207">
        <v>1201</v>
      </c>
      <c r="X270" s="188">
        <v>2033</v>
      </c>
      <c r="Y270" s="192">
        <v>571</v>
      </c>
      <c r="Z270" s="190">
        <v>3592</v>
      </c>
      <c r="AA270" s="188">
        <v>3074</v>
      </c>
      <c r="AB270" s="168">
        <f t="shared" si="3765"/>
        <v>20755</v>
      </c>
      <c r="AC270" s="169">
        <f t="shared" si="3682"/>
        <v>17394</v>
      </c>
      <c r="BI270" s="133" t="s">
        <v>37</v>
      </c>
      <c r="BJ270" s="125">
        <f>B270/B281</f>
        <v>3.8045316198850189E-2</v>
      </c>
      <c r="BK270" s="126">
        <f t="shared" ref="BK270" si="4012">C270/C281</f>
        <v>6.9010694372505413E-2</v>
      </c>
      <c r="BL270" s="127">
        <f t="shared" ref="BL270" si="4013">D270/D281</f>
        <v>5.620501535781415E-2</v>
      </c>
      <c r="BM270" s="128">
        <f t="shared" ref="BM270" si="4014">E270/E281</f>
        <v>6.5707661502792711E-2</v>
      </c>
      <c r="BN270" s="125">
        <f t="shared" ref="BN270" si="4015">F270/F281</f>
        <v>8.0069894130948713E-2</v>
      </c>
      <c r="BO270" s="126">
        <f t="shared" ref="BO270" si="4016">G270/G281</f>
        <v>4.9253928429948503E-2</v>
      </c>
      <c r="BP270" s="127">
        <f t="shared" ref="BP270" si="4017">H270/H281</f>
        <v>6.824156180996109E-2</v>
      </c>
      <c r="BQ270" s="128">
        <f t="shared" ref="BQ270" si="4018">I270/I281</f>
        <v>7.330114727716347E-2</v>
      </c>
      <c r="BR270" s="125">
        <f t="shared" ref="BR270" si="4019">J270/J281</f>
        <v>7.995810055865922E-2</v>
      </c>
      <c r="BS270" s="126">
        <f t="shared" ref="BS270" si="4020">K270/K281</f>
        <v>3.9783001808318265E-2</v>
      </c>
      <c r="BT270" s="127">
        <f t="shared" ref="BT270" si="4021">L270/L281</f>
        <v>9.3853327681220858E-2</v>
      </c>
      <c r="BU270" s="125">
        <f t="shared" ref="BU270" si="4022">M270/M281</f>
        <v>4.412463189892657E-2</v>
      </c>
      <c r="BV270" s="129">
        <f t="shared" ref="BV270" si="4023">N270/N281</f>
        <v>7.3823137777081535E-2</v>
      </c>
      <c r="BW270" s="130">
        <f t="shared" ref="BW270" si="4024">O270/O281</f>
        <v>4.9254736595507921E-2</v>
      </c>
      <c r="BX270" s="125">
        <f t="shared" ref="BX270" si="4025">P270/P281</f>
        <v>6.1546222726699455E-2</v>
      </c>
      <c r="BY270" s="126">
        <f t="shared" ref="BY270" si="4026">Q270/Q281</f>
        <v>5.37109375E-2</v>
      </c>
      <c r="BZ270" s="127">
        <f t="shared" ref="BZ270" si="4027">R270/R281</f>
        <v>6.8548786527984157E-2</v>
      </c>
      <c r="CA270" s="128">
        <f t="shared" ref="CA270" si="4028">S270/S281</f>
        <v>6.9812164579606442E-2</v>
      </c>
      <c r="CB270" s="125">
        <f t="shared" ref="CB270" si="4029">T270/T281</f>
        <v>9.9945740640260447E-2</v>
      </c>
      <c r="CC270" s="126">
        <f t="shared" ref="CC270" si="4030">U270/U281</f>
        <v>3.0196818549474251E-2</v>
      </c>
      <c r="CD270" s="127">
        <f t="shared" ref="CD270" si="4031">V270/V281</f>
        <v>9.6046317960106278E-2</v>
      </c>
      <c r="CE270" s="128">
        <f t="shared" ref="CE270" si="4032">W270/W281</f>
        <v>4.1791356392233282E-2</v>
      </c>
      <c r="CF270" s="125">
        <f t="shared" ref="CF270" si="4033">X270/X281</f>
        <v>8.8172789174654112E-2</v>
      </c>
      <c r="CG270" s="126">
        <f t="shared" ref="CG270" si="4034">Y270/Y281</f>
        <v>3.7679820509436454E-2</v>
      </c>
      <c r="CH270" s="127">
        <f t="shared" ref="CH270" si="4035">Z270/Z281</f>
        <v>6.7359261898511047E-2</v>
      </c>
      <c r="CI270" s="125">
        <f t="shared" ref="CI270" si="4036">AA270/AA281</f>
        <v>6.7280964783645952E-2</v>
      </c>
      <c r="CJ270" s="131">
        <f t="shared" ref="CJ270" si="4037">AB270/AB281</f>
        <v>6.8448876884364102E-2</v>
      </c>
      <c r="CK270" s="132">
        <f t="shared" ref="CK270" si="4038">AC270/AC281</f>
        <v>5.7441201529651868E-2</v>
      </c>
    </row>
    <row r="271" spans="1:89">
      <c r="A271" s="142" t="s">
        <v>30</v>
      </c>
      <c r="B271" s="202">
        <v>2505</v>
      </c>
      <c r="C271" s="196">
        <v>3428</v>
      </c>
      <c r="D271" s="197">
        <v>1690</v>
      </c>
      <c r="E271" s="198">
        <v>1760</v>
      </c>
      <c r="F271" s="195">
        <v>1046</v>
      </c>
      <c r="G271" s="199">
        <v>557</v>
      </c>
      <c r="H271" s="197">
        <v>2134</v>
      </c>
      <c r="I271" s="198">
        <v>3767</v>
      </c>
      <c r="J271" s="195">
        <v>715</v>
      </c>
      <c r="K271" s="196">
        <v>279</v>
      </c>
      <c r="L271" s="197">
        <v>1593</v>
      </c>
      <c r="M271" s="195">
        <v>990</v>
      </c>
      <c r="N271" s="200">
        <v>2161</v>
      </c>
      <c r="O271" s="203">
        <v>1860</v>
      </c>
      <c r="P271" s="195">
        <v>1303</v>
      </c>
      <c r="Q271" s="196">
        <v>1236</v>
      </c>
      <c r="R271" s="197">
        <v>1354</v>
      </c>
      <c r="S271" s="198">
        <v>1717</v>
      </c>
      <c r="T271" s="195">
        <v>1199</v>
      </c>
      <c r="U271" s="199">
        <v>322</v>
      </c>
      <c r="V271" s="197">
        <v>2544</v>
      </c>
      <c r="W271" s="204">
        <v>1333</v>
      </c>
      <c r="X271" s="195">
        <v>2572</v>
      </c>
      <c r="Y271" s="199">
        <v>649</v>
      </c>
      <c r="Z271" s="197">
        <v>3902</v>
      </c>
      <c r="AA271" s="195">
        <v>3594</v>
      </c>
      <c r="AB271" s="168">
        <f t="shared" si="3765"/>
        <v>24718</v>
      </c>
      <c r="AC271" s="169">
        <f t="shared" si="3682"/>
        <v>21492</v>
      </c>
      <c r="BI271" s="142" t="s">
        <v>30</v>
      </c>
      <c r="BJ271" s="125">
        <f>B271/B281</f>
        <v>4.706346522376282E-2</v>
      </c>
      <c r="BK271" s="126">
        <f t="shared" ref="BK271" si="4039">C271/C281</f>
        <v>0.10444532463971237</v>
      </c>
      <c r="BL271" s="127">
        <f t="shared" ref="BL271" si="4040">D271/D281</f>
        <v>7.7476734057672025E-2</v>
      </c>
      <c r="BM271" s="128">
        <f t="shared" ref="BM271" si="4041">E271/E281</f>
        <v>9.273896090209717E-2</v>
      </c>
      <c r="BN271" s="125">
        <f t="shared" ref="BN271" si="4042">F271/F281</f>
        <v>0.10751361907698632</v>
      </c>
      <c r="BO271" s="126">
        <f t="shared" ref="BO271" si="4043">G271/G281</f>
        <v>7.3550772481183149E-2</v>
      </c>
      <c r="BP271" s="127">
        <f t="shared" ref="BP271" si="4044">H271/H281</f>
        <v>7.4795836108092956E-2</v>
      </c>
      <c r="BQ271" s="128">
        <f t="shared" ref="BQ271" si="4045">I271/I281</f>
        <v>9.7778123864403266E-2</v>
      </c>
      <c r="BR271" s="125">
        <f t="shared" ref="BR271" si="4046">J271/J281</f>
        <v>0.12482541899441341</v>
      </c>
      <c r="BS271" s="126">
        <f t="shared" ref="BS271" si="4047">K271/K281</f>
        <v>3.8809291973848935E-2</v>
      </c>
      <c r="BT271" s="127">
        <f t="shared" ref="BT271" si="4048">L271/L281</f>
        <v>0.13505722763883002</v>
      </c>
      <c r="BU271" s="125">
        <f t="shared" ref="BU271" si="4049">M271/M281</f>
        <v>4.7021943573667714E-2</v>
      </c>
      <c r="BV271" s="129">
        <f t="shared" ref="BV271" si="4050">N271/N281</f>
        <v>8.4632255032505682E-2</v>
      </c>
      <c r="BW271" s="130">
        <f t="shared" ref="BW271" si="4051">O271/O281</f>
        <v>5.4467187911798297E-2</v>
      </c>
      <c r="BX271" s="125">
        <f t="shared" ref="BX271" si="4052">P271/P281</f>
        <v>8.2166729726321094E-2</v>
      </c>
      <c r="BY271" s="126">
        <f t="shared" ref="BY271" si="4053">Q271/Q281</f>
        <v>6.3527960526315791E-2</v>
      </c>
      <c r="BZ271" s="127">
        <f t="shared" ref="BZ271" si="4054">R271/R281</f>
        <v>6.7062902426944029E-2</v>
      </c>
      <c r="CA271" s="128">
        <f t="shared" ref="CA271" si="4055">S271/S281</f>
        <v>7.6788908765652947E-2</v>
      </c>
      <c r="CB271" s="125">
        <f t="shared" ref="CB271" si="4056">T271/T281</f>
        <v>0.13011394465545306</v>
      </c>
      <c r="CC271" s="126">
        <f t="shared" ref="CC271" si="4057">U271/U281</f>
        <v>2.8938617776579491E-2</v>
      </c>
      <c r="CD271" s="127">
        <f t="shared" ref="CD271" si="4058">V271/V281</f>
        <v>0.10088432406709759</v>
      </c>
      <c r="CE271" s="128">
        <f t="shared" ref="CE271" si="4059">W271/W281</f>
        <v>4.6384577910780149E-2</v>
      </c>
      <c r="CF271" s="125">
        <f t="shared" ref="CF271" si="4060">X271/X281</f>
        <v>0.11154963785401396</v>
      </c>
      <c r="CG271" s="126">
        <f t="shared" ref="CG271" si="4061">Y271/Y281</f>
        <v>4.2826976375874355E-2</v>
      </c>
      <c r="CH271" s="127">
        <f t="shared" ref="CH271" si="4062">Z271/Z281</f>
        <v>7.3172561227168739E-2</v>
      </c>
      <c r="CI271" s="125">
        <f t="shared" ref="CI271" si="4063">AA271/AA281</f>
        <v>7.866226006259712E-2</v>
      </c>
      <c r="CJ271" s="131">
        <f t="shared" ref="CJ271" si="4064">AB271/AB281</f>
        <v>8.1518638343903257E-2</v>
      </c>
      <c r="CK271" s="132">
        <f t="shared" ref="CK271" si="4065">AC271/AC281</f>
        <v>7.0974261427807175E-2</v>
      </c>
    </row>
    <row r="272" spans="1:89">
      <c r="A272" s="133" t="s">
        <v>32</v>
      </c>
      <c r="B272" s="205">
        <v>2632</v>
      </c>
      <c r="C272" s="189">
        <v>4634</v>
      </c>
      <c r="D272" s="190">
        <v>1650</v>
      </c>
      <c r="E272" s="191">
        <v>1672</v>
      </c>
      <c r="F272" s="188">
        <v>800</v>
      </c>
      <c r="G272" s="192">
        <v>420</v>
      </c>
      <c r="H272" s="190">
        <v>2312</v>
      </c>
      <c r="I272" s="191">
        <v>3146</v>
      </c>
      <c r="J272" s="188">
        <v>628</v>
      </c>
      <c r="K272" s="189">
        <v>227</v>
      </c>
      <c r="L272" s="190">
        <v>1670</v>
      </c>
      <c r="M272" s="188">
        <v>872</v>
      </c>
      <c r="N272" s="193">
        <v>2261</v>
      </c>
      <c r="O272" s="206">
        <v>2400</v>
      </c>
      <c r="P272" s="188">
        <v>1232</v>
      </c>
      <c r="Q272" s="189">
        <v>1437</v>
      </c>
      <c r="R272" s="190">
        <v>1458</v>
      </c>
      <c r="S272" s="191">
        <v>1930</v>
      </c>
      <c r="T272" s="188">
        <v>980</v>
      </c>
      <c r="U272" s="192">
        <v>441</v>
      </c>
      <c r="V272" s="190">
        <v>2628</v>
      </c>
      <c r="W272" s="207">
        <v>1658</v>
      </c>
      <c r="X272" s="188">
        <v>2504</v>
      </c>
      <c r="Y272" s="192">
        <v>913</v>
      </c>
      <c r="Z272" s="190">
        <v>3765</v>
      </c>
      <c r="AA272" s="188">
        <v>4075</v>
      </c>
      <c r="AB272" s="168">
        <f t="shared" si="3765"/>
        <v>24520</v>
      </c>
      <c r="AC272" s="169">
        <f t="shared" si="3682"/>
        <v>23825</v>
      </c>
      <c r="BI272" s="133" t="s">
        <v>32</v>
      </c>
      <c r="BJ272" s="125">
        <f>B272/B281</f>
        <v>4.9449517153270957E-2</v>
      </c>
      <c r="BK272" s="126">
        <f t="shared" ref="BK272" si="4066">C272/C281</f>
        <v>0.14119009170957619</v>
      </c>
      <c r="BL272" s="127">
        <f t="shared" ref="BL272" si="4067">D272/D281</f>
        <v>7.564296520423601E-2</v>
      </c>
      <c r="BM272" s="128">
        <f t="shared" ref="BM272" si="4068">E272/E281</f>
        <v>8.8102012856992304E-2</v>
      </c>
      <c r="BN272" s="125">
        <f t="shared" ref="BN272" si="4069">F272/F281</f>
        <v>8.2228389351423584E-2</v>
      </c>
      <c r="BO272" s="126">
        <f t="shared" ref="BO272" si="4070">G272/G281</f>
        <v>5.5460187508253003E-2</v>
      </c>
      <c r="BP272" s="127">
        <f t="shared" ref="BP272" si="4071">H272/H281</f>
        <v>8.1034664049630223E-2</v>
      </c>
      <c r="BQ272" s="128">
        <f t="shared" ref="BQ272" si="4072">I272/I281</f>
        <v>8.1659139282562423E-2</v>
      </c>
      <c r="BR272" s="125">
        <f t="shared" ref="BR272" si="4073">J272/J281</f>
        <v>0.10963687150837989</v>
      </c>
      <c r="BS272" s="126">
        <f t="shared" ref="BS272" si="4074">K272/K281</f>
        <v>3.157601891779107E-2</v>
      </c>
      <c r="BT272" s="127">
        <f t="shared" ref="BT272" si="4075">L272/L281</f>
        <v>0.14158541754980924</v>
      </c>
      <c r="BU272" s="125">
        <f t="shared" ref="BU272" si="4076">M272/M281</f>
        <v>4.1417307874988124E-2</v>
      </c>
      <c r="BV272" s="129">
        <f t="shared" ref="BV272" si="4077">N272/N281</f>
        <v>8.8548601864181092E-2</v>
      </c>
      <c r="BW272" s="130">
        <f t="shared" ref="BW272" si="4078">O272/O281</f>
        <v>7.0280242466836507E-2</v>
      </c>
      <c r="BX272" s="125">
        <f t="shared" ref="BX272" si="4079">P272/P281</f>
        <v>7.7689494261571443E-2</v>
      </c>
      <c r="BY272" s="126">
        <f t="shared" ref="BY272" si="4080">Q272/Q281</f>
        <v>7.3858963815789477E-2</v>
      </c>
      <c r="BZ272" s="127">
        <f t="shared" ref="BZ272" si="4081">R272/R281</f>
        <v>7.221396731054977E-2</v>
      </c>
      <c r="CA272" s="128">
        <f t="shared" ref="CA272" si="4082">S272/S281</f>
        <v>8.6314847942754916E-2</v>
      </c>
      <c r="CB272" s="125">
        <f t="shared" ref="CB272" si="4083">T272/T281</f>
        <v>0.10634834508952794</v>
      </c>
      <c r="CC272" s="126">
        <f t="shared" ref="CC272" si="4084">U272/U281</f>
        <v>3.9633324346184953E-2</v>
      </c>
      <c r="CD272" s="127">
        <f t="shared" ref="CD272" si="4085">V272/V281</f>
        <v>0.1042154102391244</v>
      </c>
      <c r="CE272" s="128">
        <f t="shared" ref="CE272" si="4086">W272/W281</f>
        <v>5.7693646043566013E-2</v>
      </c>
      <c r="CF272" s="125">
        <f t="shared" ref="CF272" si="4087">X272/X281</f>
        <v>0.10860042503361235</v>
      </c>
      <c r="CG272" s="126">
        <f t="shared" ref="CG272" si="4088">Y272/Y281</f>
        <v>6.0248119308433414E-2</v>
      </c>
      <c r="CH272" s="127">
        <f t="shared" ref="CH272" si="4089">Z272/Z281</f>
        <v>7.0603457975471628E-2</v>
      </c>
      <c r="CI272" s="125">
        <f t="shared" ref="CI272" si="4090">AA272/AA281</f>
        <v>8.9189958195626959E-2</v>
      </c>
      <c r="CJ272" s="131">
        <f t="shared" ref="CJ272" si="4091">AB272/AB281</f>
        <v>8.0865644962881608E-2</v>
      </c>
      <c r="CK272" s="132">
        <f t="shared" ref="CK272" si="4092">AC272/AC281</f>
        <v>7.8678660828099101E-2</v>
      </c>
    </row>
    <row r="273" spans="1:89">
      <c r="A273" s="142" t="s">
        <v>34</v>
      </c>
      <c r="B273" s="202">
        <v>2499</v>
      </c>
      <c r="C273" s="196">
        <v>4275</v>
      </c>
      <c r="D273" s="197">
        <v>1091</v>
      </c>
      <c r="E273" s="198">
        <v>1833</v>
      </c>
      <c r="F273" s="195">
        <v>523</v>
      </c>
      <c r="G273" s="199">
        <v>589</v>
      </c>
      <c r="H273" s="197">
        <v>1834</v>
      </c>
      <c r="I273" s="198">
        <v>4246</v>
      </c>
      <c r="J273" s="195">
        <v>384</v>
      </c>
      <c r="K273" s="196">
        <v>232</v>
      </c>
      <c r="L273" s="197">
        <v>1125</v>
      </c>
      <c r="M273" s="195">
        <v>889</v>
      </c>
      <c r="N273" s="200">
        <v>2023</v>
      </c>
      <c r="O273" s="203">
        <v>2015</v>
      </c>
      <c r="P273" s="195">
        <v>1078</v>
      </c>
      <c r="Q273" s="196">
        <v>1696</v>
      </c>
      <c r="R273" s="197">
        <v>1117</v>
      </c>
      <c r="S273" s="198">
        <v>1825</v>
      </c>
      <c r="T273" s="195">
        <v>825</v>
      </c>
      <c r="U273" s="199">
        <v>453</v>
      </c>
      <c r="V273" s="197">
        <v>2538</v>
      </c>
      <c r="W273" s="204">
        <v>1549</v>
      </c>
      <c r="X273" s="195">
        <v>1932</v>
      </c>
      <c r="Y273" s="199">
        <v>861</v>
      </c>
      <c r="Z273" s="197">
        <v>3120</v>
      </c>
      <c r="AA273" s="195">
        <v>4973</v>
      </c>
      <c r="AB273" s="168">
        <f t="shared" si="3765"/>
        <v>20089</v>
      </c>
      <c r="AC273" s="169">
        <f t="shared" si="3682"/>
        <v>25436</v>
      </c>
      <c r="BI273" s="142" t="s">
        <v>34</v>
      </c>
      <c r="BJ273" s="125">
        <f>B273/B281</f>
        <v>4.6950738360951413E-2</v>
      </c>
      <c r="BK273" s="126">
        <f t="shared" ref="BK273" si="4093">C273/C281</f>
        <v>0.13025197282227841</v>
      </c>
      <c r="BL273" s="127">
        <f t="shared" ref="BL273" si="4094">D273/D281</f>
        <v>5.0016045477467568E-2</v>
      </c>
      <c r="BM273" s="128">
        <f t="shared" ref="BM273" si="4095">E273/E281</f>
        <v>9.6585520075877326E-2</v>
      </c>
      <c r="BN273" s="125">
        <f t="shared" ref="BN273" si="4096">F273/F281</f>
        <v>5.3756809538493162E-2</v>
      </c>
      <c r="BO273" s="126">
        <f t="shared" ref="BO273" si="4097">G273/G281</f>
        <v>7.7776310577050048E-2</v>
      </c>
      <c r="BP273" s="127">
        <f t="shared" ref="BP273" si="4098">H273/H281</f>
        <v>6.4280957554940246E-2</v>
      </c>
      <c r="BQ273" s="128">
        <f t="shared" ref="BQ273" si="4099">I273/I281</f>
        <v>0.11021128588485699</v>
      </c>
      <c r="BR273" s="125">
        <f t="shared" ref="BR273" si="4100">J273/J281</f>
        <v>6.7039106145251395E-2</v>
      </c>
      <c r="BS273" s="126">
        <f t="shared" ref="BS273" si="4101">K273/K281</f>
        <v>3.2271525942412019E-2</v>
      </c>
      <c r="BT273" s="127">
        <f t="shared" ref="BT273" si="4102">L273/L281</f>
        <v>9.53793980500212E-2</v>
      </c>
      <c r="BU273" s="125">
        <f t="shared" ref="BU273" si="4103">M273/M281</f>
        <v>4.2224755390899593E-2</v>
      </c>
      <c r="BV273" s="129">
        <f t="shared" ref="BV273" si="4104">N273/N281</f>
        <v>7.9227696404793602E-2</v>
      </c>
      <c r="BW273" s="130">
        <f t="shared" ref="BW273" si="4105">O273/O281</f>
        <v>5.9006120237781484E-2</v>
      </c>
      <c r="BX273" s="125">
        <f t="shared" ref="BX273" si="4106">P273/P281</f>
        <v>6.7978307478875011E-2</v>
      </c>
      <c r="BY273" s="126">
        <f t="shared" ref="BY273" si="4107">Q273/Q281</f>
        <v>8.7171052631578941E-2</v>
      </c>
      <c r="BZ273" s="127">
        <f t="shared" ref="BZ273" si="4108">R273/R281</f>
        <v>5.532441802872709E-2</v>
      </c>
      <c r="CA273" s="128">
        <f t="shared" ref="CA273" si="4109">S273/S281</f>
        <v>8.1618962432915915E-2</v>
      </c>
      <c r="CB273" s="125">
        <f t="shared" ref="CB273" si="4110">T273/T281</f>
        <v>8.9527943570265875E-2</v>
      </c>
      <c r="CC273" s="126">
        <f t="shared" ref="CC273" si="4111">U273/U281</f>
        <v>4.0711782151523324E-2</v>
      </c>
      <c r="CD273" s="127">
        <f t="shared" ref="CD273" si="4112">V273/V281</f>
        <v>0.10064638934052425</v>
      </c>
      <c r="CE273" s="128">
        <f t="shared" ref="CE273" si="4113">W273/W281</f>
        <v>5.3900758577493213E-2</v>
      </c>
      <c r="CF273" s="125">
        <f t="shared" ref="CF273" si="4114">X273/X281</f>
        <v>8.3792340720822311E-2</v>
      </c>
      <c r="CG273" s="126">
        <f t="shared" ref="CG273" si="4115">Y273/Y281</f>
        <v>5.6816682064141484E-2</v>
      </c>
      <c r="CH273" s="127">
        <f t="shared" ref="CH273" si="4116">Z273/Z281</f>
        <v>5.8508044856167722E-2</v>
      </c>
      <c r="CI273" s="125">
        <f t="shared" ref="CI273" si="4117">AA273/AA281</f>
        <v>0.1088445796581234</v>
      </c>
      <c r="CJ273" s="131">
        <f t="shared" ref="CJ273" si="4118">AB273/AB281</f>
        <v>6.6252444602745875E-2</v>
      </c>
      <c r="CK273" s="132">
        <f t="shared" ref="CK273" si="4119">AC273/AC281</f>
        <v>8.3998758313684307E-2</v>
      </c>
    </row>
    <row r="274" spans="1:89">
      <c r="A274" s="133" t="s">
        <v>38</v>
      </c>
      <c r="B274" s="205">
        <v>2045</v>
      </c>
      <c r="C274" s="189">
        <v>2845</v>
      </c>
      <c r="D274" s="190">
        <v>766</v>
      </c>
      <c r="E274" s="191">
        <v>1554</v>
      </c>
      <c r="F274" s="188">
        <v>312</v>
      </c>
      <c r="G274" s="192">
        <v>449</v>
      </c>
      <c r="H274" s="190">
        <v>1445</v>
      </c>
      <c r="I274" s="191">
        <v>2828</v>
      </c>
      <c r="J274" s="188">
        <v>240</v>
      </c>
      <c r="K274" s="189">
        <v>206</v>
      </c>
      <c r="L274" s="190">
        <v>829</v>
      </c>
      <c r="M274" s="188">
        <v>698</v>
      </c>
      <c r="N274" s="193">
        <v>1544</v>
      </c>
      <c r="O274" s="206">
        <v>1677</v>
      </c>
      <c r="P274" s="188">
        <v>780</v>
      </c>
      <c r="Q274" s="189">
        <v>1437</v>
      </c>
      <c r="R274" s="190">
        <v>1005</v>
      </c>
      <c r="S274" s="191">
        <v>1406</v>
      </c>
      <c r="T274" s="188">
        <v>640</v>
      </c>
      <c r="U274" s="192">
        <v>424</v>
      </c>
      <c r="V274" s="190">
        <v>2381</v>
      </c>
      <c r="W274" s="207">
        <v>1194</v>
      </c>
      <c r="X274" s="188">
        <v>1432</v>
      </c>
      <c r="Y274" s="192">
        <v>791</v>
      </c>
      <c r="Z274" s="190">
        <v>2418</v>
      </c>
      <c r="AA274" s="188">
        <v>3297</v>
      </c>
      <c r="AB274" s="168">
        <f t="shared" si="3765"/>
        <v>15837</v>
      </c>
      <c r="AC274" s="169">
        <f t="shared" si="3682"/>
        <v>18806</v>
      </c>
      <c r="BI274" s="133" t="s">
        <v>38</v>
      </c>
      <c r="BJ274" s="125">
        <f>B274/B281</f>
        <v>3.8421072408221547E-2</v>
      </c>
      <c r="BK274" s="126">
        <f t="shared" ref="BK274" si="4120">C274/C281</f>
        <v>8.6682307059504582E-2</v>
      </c>
      <c r="BL274" s="127">
        <f t="shared" ref="BL274" si="4121">D274/D281</f>
        <v>3.5116673543299864E-2</v>
      </c>
      <c r="BM274" s="128">
        <f t="shared" ref="BM274" si="4122">E274/E281</f>
        <v>8.188428706923806E-2</v>
      </c>
      <c r="BN274" s="125">
        <f t="shared" ref="BN274" si="4123">F274/F281</f>
        <v>3.2069071847055194E-2</v>
      </c>
      <c r="BO274" s="126">
        <f t="shared" ref="BO274" si="4124">G274/G281</f>
        <v>5.928958140763238E-2</v>
      </c>
      <c r="BP274" s="127">
        <f t="shared" ref="BP274" si="4125">H274/H281</f>
        <v>5.0646665031018889E-2</v>
      </c>
      <c r="BQ274" s="128">
        <f t="shared" ref="BQ274" si="4126">I274/I281</f>
        <v>7.3404973264808188E-2</v>
      </c>
      <c r="BR274" s="125">
        <f t="shared" ref="BR274" si="4127">J274/J281</f>
        <v>4.189944134078212E-2</v>
      </c>
      <c r="BS274" s="126">
        <f t="shared" ref="BS274" si="4128">K274/K281</f>
        <v>2.8654889414383086E-2</v>
      </c>
      <c r="BT274" s="127">
        <f t="shared" ref="BT274" si="4129">L274/L281</f>
        <v>7.0284018651971175E-2</v>
      </c>
      <c r="BU274" s="125">
        <f t="shared" ref="BU274" si="4130">M274/M281</f>
        <v>3.3152845065070768E-2</v>
      </c>
      <c r="BV274" s="129">
        <f t="shared" ref="BV274" si="4131">N274/N281</f>
        <v>6.0468395081068382E-2</v>
      </c>
      <c r="BW274" s="130">
        <f t="shared" ref="BW274" si="4132">O274/O281</f>
        <v>4.9108319423702008E-2</v>
      </c>
      <c r="BX274" s="125">
        <f t="shared" ref="BX274" si="4133">P274/P281</f>
        <v>4.9186530457813092E-2</v>
      </c>
      <c r="BY274" s="126">
        <f t="shared" ref="BY274" si="4134">Q274/Q281</f>
        <v>7.3858963815789477E-2</v>
      </c>
      <c r="BZ274" s="127">
        <f t="shared" ref="BZ274" si="4135">R274/R281</f>
        <v>4.9777117384843979E-2</v>
      </c>
      <c r="CA274" s="128">
        <f t="shared" ref="CA274" si="4136">S274/S281</f>
        <v>6.2880143112701251E-2</v>
      </c>
      <c r="CB274" s="125">
        <f t="shared" ref="CB274" si="4137">T274/T281</f>
        <v>6.9451980466630495E-2</v>
      </c>
      <c r="CC274" s="126">
        <f t="shared" ref="CC274" si="4138">U274/U281</f>
        <v>3.8105509121955601E-2</v>
      </c>
      <c r="CD274" s="127">
        <f t="shared" ref="CD274" si="4139">V274/V281</f>
        <v>9.4420430661855098E-2</v>
      </c>
      <c r="CE274" s="128">
        <f t="shared" ref="CE274" si="4140">W274/W281</f>
        <v>4.154777646321943E-2</v>
      </c>
      <c r="CF274" s="125">
        <f t="shared" ref="CF274" si="4141">X274/X281</f>
        <v>6.210695233551633E-2</v>
      </c>
      <c r="CG274" s="126">
        <f t="shared" ref="CG274" si="4142">Y274/Y281</f>
        <v>5.2197439619902336E-2</v>
      </c>
      <c r="CH274" s="127">
        <f t="shared" ref="CH274" si="4143">Z274/Z281</f>
        <v>4.5343734763529986E-2</v>
      </c>
      <c r="CI274" s="125">
        <f t="shared" ref="CI274" si="4144">AA274/AA281</f>
        <v>7.2161789489811556E-2</v>
      </c>
      <c r="CJ274" s="131">
        <f t="shared" ref="CJ274" si="4145">AB274/AB281</f>
        <v>5.2229576642624641E-2</v>
      </c>
      <c r="CK274" s="132">
        <f t="shared" ref="CK274" si="4146">AC274/AC281</f>
        <v>6.2104129927942564E-2</v>
      </c>
    </row>
    <row r="275" spans="1:89">
      <c r="A275" s="142" t="s">
        <v>39</v>
      </c>
      <c r="B275" s="202">
        <v>334</v>
      </c>
      <c r="C275" s="196">
        <v>1766</v>
      </c>
      <c r="D275" s="197">
        <v>169</v>
      </c>
      <c r="E275" s="198">
        <v>1012</v>
      </c>
      <c r="F275" s="195">
        <v>87</v>
      </c>
      <c r="G275" s="199">
        <v>374</v>
      </c>
      <c r="H275" s="197">
        <v>414</v>
      </c>
      <c r="I275" s="198">
        <v>2263</v>
      </c>
      <c r="J275" s="195">
        <v>124</v>
      </c>
      <c r="K275" s="196">
        <v>160</v>
      </c>
      <c r="L275" s="197">
        <v>403</v>
      </c>
      <c r="M275" s="195">
        <v>447</v>
      </c>
      <c r="N275" s="200">
        <v>984</v>
      </c>
      <c r="O275" s="203">
        <v>1172</v>
      </c>
      <c r="P275" s="195">
        <v>575</v>
      </c>
      <c r="Q275" s="196">
        <v>974</v>
      </c>
      <c r="R275" s="197">
        <v>707</v>
      </c>
      <c r="S275" s="198">
        <v>806</v>
      </c>
      <c r="T275" s="195">
        <v>540</v>
      </c>
      <c r="U275" s="199">
        <v>201</v>
      </c>
      <c r="V275" s="197">
        <v>2375</v>
      </c>
      <c r="W275" s="204">
        <v>766</v>
      </c>
      <c r="X275" s="195">
        <v>942</v>
      </c>
      <c r="Y275" s="199">
        <v>616</v>
      </c>
      <c r="Z275" s="197">
        <v>1571</v>
      </c>
      <c r="AA275" s="195">
        <v>2186</v>
      </c>
      <c r="AB275" s="168">
        <f t="shared" si="3765"/>
        <v>9225</v>
      </c>
      <c r="AC275" s="169">
        <f t="shared" si="3682"/>
        <v>12743</v>
      </c>
      <c r="BI275" s="142" t="s">
        <v>39</v>
      </c>
      <c r="BJ275" s="125">
        <f>B275/B281</f>
        <v>6.2751286965017101E-3</v>
      </c>
      <c r="BK275" s="126">
        <f t="shared" ref="BK275" si="4147">C275/C281</f>
        <v>5.3807013802138877E-2</v>
      </c>
      <c r="BL275" s="127">
        <f t="shared" ref="BL275" si="4148">D275/D281</f>
        <v>7.7476734057672029E-3</v>
      </c>
      <c r="BM275" s="128">
        <f t="shared" ref="BM275" si="4149">E275/E281</f>
        <v>5.332490251870587E-2</v>
      </c>
      <c r="BN275" s="125">
        <f t="shared" ref="BN275" si="4150">F275/F281</f>
        <v>8.9423373419673137E-3</v>
      </c>
      <c r="BO275" s="126">
        <f t="shared" ref="BO275" si="4151">G275/G281</f>
        <v>4.9385976495444343E-2</v>
      </c>
      <c r="BP275" s="127">
        <f t="shared" ref="BP275" si="4152">H275/H281</f>
        <v>1.4510532403350741E-2</v>
      </c>
      <c r="BQ275" s="128">
        <f t="shared" ref="BQ275" si="4153">I275/I281</f>
        <v>5.8739552509993249E-2</v>
      </c>
      <c r="BR275" s="125">
        <f t="shared" ref="BR275" si="4154">J275/J281</f>
        <v>2.1648044692737432E-2</v>
      </c>
      <c r="BS275" s="126">
        <f t="shared" ref="BS275" si="4155">K275/K281</f>
        <v>2.2256224787870357E-2</v>
      </c>
      <c r="BT275" s="127">
        <f t="shared" ref="BT275" si="4156">L275/L281</f>
        <v>3.416701992369648E-2</v>
      </c>
      <c r="BU275" s="125">
        <f t="shared" ref="BU275" si="4157">M275/M281</f>
        <v>2.1231119977201483E-2</v>
      </c>
      <c r="BV275" s="129">
        <f t="shared" ref="BV275" si="4158">N275/N281</f>
        <v>3.8536852823686067E-2</v>
      </c>
      <c r="BW275" s="130">
        <f t="shared" ref="BW275" si="4159">O275/O281</f>
        <v>3.4320185071305159E-2</v>
      </c>
      <c r="BX275" s="125">
        <f t="shared" ref="BX275" si="4160">P275/P281</f>
        <v>3.6259301299028879E-2</v>
      </c>
      <c r="BY275" s="126">
        <f t="shared" ref="BY275" si="4161">Q275/Q281</f>
        <v>5.0061677631578948E-2</v>
      </c>
      <c r="BZ275" s="127">
        <f t="shared" ref="BZ275" si="4162">R275/R281</f>
        <v>3.5017335314512135E-2</v>
      </c>
      <c r="CA275" s="128">
        <f t="shared" ref="CA275" si="4163">S275/S281</f>
        <v>3.604651162790698E-2</v>
      </c>
      <c r="CB275" s="125">
        <f t="shared" ref="CB275" si="4164">T275/T281</f>
        <v>5.8600108518719482E-2</v>
      </c>
      <c r="CC275" s="126">
        <f t="shared" ref="CC275" si="4165">U275/U281</f>
        <v>1.8064168239417634E-2</v>
      </c>
      <c r="CD275" s="127">
        <f t="shared" ref="CD275" si="4166">V275/V281</f>
        <v>9.418249593528176E-2</v>
      </c>
      <c r="CE275" s="128">
        <f t="shared" ref="CE275" si="4167">W275/W281</f>
        <v>2.665460366065836E-2</v>
      </c>
      <c r="CF275" s="125">
        <f t="shared" ref="CF275" si="4168">X275/X281</f>
        <v>4.0855271717916468E-2</v>
      </c>
      <c r="CG275" s="126">
        <f t="shared" ref="CG275" si="4169">Y275/Y281</f>
        <v>4.0649333509304476E-2</v>
      </c>
      <c r="CH275" s="127">
        <f t="shared" ref="CH275" si="4170">Z275/Z281</f>
        <v>2.946030079135881E-2</v>
      </c>
      <c r="CI275" s="125">
        <f t="shared" ref="CI275" si="4171">AA275/AA281</f>
        <v>4.7845214384206261E-2</v>
      </c>
      <c r="CJ275" s="131">
        <f t="shared" ref="CJ275" si="4172">AB275/AB281</f>
        <v>3.0423555252144491E-2</v>
      </c>
      <c r="CK275" s="132">
        <f t="shared" ref="CK275" si="4173">AC275/AC281</f>
        <v>4.2081938087406789E-2</v>
      </c>
    </row>
    <row r="276" spans="1:89">
      <c r="A276" s="133" t="s">
        <v>40</v>
      </c>
      <c r="B276" s="205">
        <v>0</v>
      </c>
      <c r="C276" s="189">
        <v>1240</v>
      </c>
      <c r="D276" s="190">
        <v>4</v>
      </c>
      <c r="E276" s="191">
        <v>530</v>
      </c>
      <c r="F276" s="188">
        <v>7</v>
      </c>
      <c r="G276" s="192">
        <v>141</v>
      </c>
      <c r="H276" s="190">
        <v>21</v>
      </c>
      <c r="I276" s="191">
        <v>747</v>
      </c>
      <c r="J276" s="188">
        <v>18</v>
      </c>
      <c r="K276" s="189">
        <v>48</v>
      </c>
      <c r="L276" s="190">
        <v>53</v>
      </c>
      <c r="M276" s="188">
        <v>88</v>
      </c>
      <c r="N276" s="193">
        <v>98</v>
      </c>
      <c r="O276" s="206">
        <v>214</v>
      </c>
      <c r="P276" s="188">
        <v>125</v>
      </c>
      <c r="Q276" s="189">
        <v>135</v>
      </c>
      <c r="R276" s="190">
        <v>119</v>
      </c>
      <c r="S276" s="191">
        <v>87</v>
      </c>
      <c r="T276" s="188">
        <v>60</v>
      </c>
      <c r="U276" s="192">
        <v>11</v>
      </c>
      <c r="V276" s="190">
        <v>79</v>
      </c>
      <c r="W276" s="207">
        <v>28</v>
      </c>
      <c r="X276" s="188">
        <v>76</v>
      </c>
      <c r="Y276" s="192">
        <v>7</v>
      </c>
      <c r="Z276" s="190">
        <v>7</v>
      </c>
      <c r="AA276" s="188">
        <v>273</v>
      </c>
      <c r="AB276" s="168">
        <f t="shared" si="3765"/>
        <v>667</v>
      </c>
      <c r="AC276" s="169">
        <f t="shared" si="3682"/>
        <v>3549</v>
      </c>
      <c r="BI276" s="133" t="s">
        <v>40</v>
      </c>
      <c r="BJ276" s="125">
        <f>B276/B281</f>
        <v>0</v>
      </c>
      <c r="BK276" s="126">
        <f t="shared" ref="BK276" si="4174">C276/C281</f>
        <v>3.778068919289479E-2</v>
      </c>
      <c r="BL276" s="127">
        <f t="shared" ref="BL276" si="4175">D276/D281</f>
        <v>1.8337688534360243E-4</v>
      </c>
      <c r="BM276" s="128">
        <f t="shared" ref="BM276" si="4176">E276/E281</f>
        <v>2.792707345347244E-2</v>
      </c>
      <c r="BN276" s="125">
        <f t="shared" ref="BN276" si="4177">F276/F281</f>
        <v>7.1949840682495627E-4</v>
      </c>
      <c r="BO276" s="126">
        <f t="shared" ref="BO276" si="4178">G276/G281</f>
        <v>1.8618777234913508E-2</v>
      </c>
      <c r="BP276" s="127">
        <f t="shared" ref="BP276" si="4179">H276/H281</f>
        <v>7.3604149872068974E-4</v>
      </c>
      <c r="BQ276" s="128">
        <f t="shared" ref="BQ276" si="4180">I276/I281</f>
        <v>1.9389503192649121E-2</v>
      </c>
      <c r="BR276" s="125">
        <f t="shared" ref="BR276" si="4181">J276/J281</f>
        <v>3.1424581005586594E-3</v>
      </c>
      <c r="BS276" s="126">
        <f t="shared" ref="BS276" si="4182">K276/K281</f>
        <v>6.6768674363611074E-3</v>
      </c>
      <c r="BT276" s="127">
        <f t="shared" ref="BT276" si="4183">L276/L281</f>
        <v>4.4934294192454432E-3</v>
      </c>
      <c r="BU276" s="125">
        <f t="shared" ref="BU276" si="4184">M276/M281</f>
        <v>4.1797283176593526E-3</v>
      </c>
      <c r="BV276" s="129">
        <f t="shared" ref="BV276" si="4185">N276/N281</f>
        <v>3.838019895041905E-3</v>
      </c>
      <c r="BW276" s="130">
        <f t="shared" ref="BW276" si="4186">O276/O281</f>
        <v>6.266654953292922E-3</v>
      </c>
      <c r="BX276" s="125">
        <f t="shared" ref="BX276" si="4187">P276/P281</f>
        <v>7.8824568041367133E-3</v>
      </c>
      <c r="BY276" s="126">
        <f t="shared" ref="BY276" si="4188">Q276/Q281</f>
        <v>6.9387335526315793E-3</v>
      </c>
      <c r="BZ276" s="127">
        <f t="shared" ref="BZ276" si="4189">R276/R281</f>
        <v>5.8940069341258047E-3</v>
      </c>
      <c r="CA276" s="128">
        <f t="shared" ref="CA276" si="4190">S276/S281</f>
        <v>3.8908765652951698E-3</v>
      </c>
      <c r="CB276" s="125">
        <f t="shared" ref="CB276" si="4191">T276/T281</f>
        <v>6.5111231687466084E-3</v>
      </c>
      <c r="CC276" s="126">
        <f t="shared" ref="CC276" si="4192">U276/U281</f>
        <v>9.8858632156016897E-4</v>
      </c>
      <c r="CD276" s="127">
        <f t="shared" ref="CD276" si="4193">V276/V281</f>
        <v>3.1328072332156877E-3</v>
      </c>
      <c r="CE276" s="128">
        <f t="shared" ref="CE276" si="4194">W276/W281</f>
        <v>9.7431971605539702E-4</v>
      </c>
      <c r="CF276" s="125">
        <f t="shared" ref="CF276" si="4195">X276/X281</f>
        <v>3.2961790345665092E-3</v>
      </c>
      <c r="CG276" s="126">
        <f t="shared" ref="CG276" si="4196">Y276/Y281</f>
        <v>4.6192424442391449E-4</v>
      </c>
      <c r="CH276" s="127">
        <f t="shared" ref="CH276" si="4197">Z276/Z281</f>
        <v>1.3126804935678657E-4</v>
      </c>
      <c r="CI276" s="125">
        <f t="shared" ref="CI276" si="4198">AA276/AA281</f>
        <v>5.9751800214493641E-3</v>
      </c>
      <c r="CJ276" s="131">
        <f t="shared" ref="CJ276" si="4199">AB276/AB281</f>
        <v>2.1997302279870325E-3</v>
      </c>
      <c r="CK276" s="132">
        <f t="shared" ref="CK276" si="4200">AC276/AC281</f>
        <v>1.1720065782955874E-2</v>
      </c>
    </row>
    <row r="277" spans="1:89">
      <c r="A277" s="142" t="s">
        <v>41</v>
      </c>
      <c r="B277" s="202">
        <v>0</v>
      </c>
      <c r="C277" s="196">
        <v>0</v>
      </c>
      <c r="D277" s="197">
        <v>0</v>
      </c>
      <c r="E277" s="198">
        <v>0</v>
      </c>
      <c r="F277" s="195">
        <v>0</v>
      </c>
      <c r="G277" s="199">
        <v>0</v>
      </c>
      <c r="H277" s="197">
        <v>0</v>
      </c>
      <c r="I277" s="198">
        <v>0</v>
      </c>
      <c r="J277" s="195">
        <v>0</v>
      </c>
      <c r="K277" s="199">
        <v>0</v>
      </c>
      <c r="L277" s="197">
        <v>0</v>
      </c>
      <c r="M277" s="195">
        <v>0</v>
      </c>
      <c r="N277" s="200">
        <v>0</v>
      </c>
      <c r="O277" s="203">
        <v>0</v>
      </c>
      <c r="P277" s="195">
        <v>0</v>
      </c>
      <c r="Q277" s="199">
        <v>0</v>
      </c>
      <c r="R277" s="197">
        <v>0</v>
      </c>
      <c r="S277" s="198">
        <v>0</v>
      </c>
      <c r="T277" s="195">
        <v>0</v>
      </c>
      <c r="U277" s="199">
        <v>0</v>
      </c>
      <c r="V277" s="197">
        <v>0</v>
      </c>
      <c r="W277" s="198">
        <v>0</v>
      </c>
      <c r="X277" s="195">
        <v>0</v>
      </c>
      <c r="Y277" s="199">
        <v>0</v>
      </c>
      <c r="Z277" s="197">
        <v>0</v>
      </c>
      <c r="AA277" s="195">
        <v>0</v>
      </c>
      <c r="AB277" s="168">
        <f t="shared" si="3765"/>
        <v>0</v>
      </c>
      <c r="AC277" s="169">
        <f t="shared" si="3682"/>
        <v>0</v>
      </c>
      <c r="BI277" s="142" t="s">
        <v>41</v>
      </c>
      <c r="BJ277" s="125">
        <f>B277/B281</f>
        <v>0</v>
      </c>
      <c r="BK277" s="126">
        <f t="shared" ref="BK277" si="4201">C277/C281</f>
        <v>0</v>
      </c>
      <c r="BL277" s="127">
        <f t="shared" ref="BL277" si="4202">D277/D281</f>
        <v>0</v>
      </c>
      <c r="BM277" s="128">
        <f t="shared" ref="BM277" si="4203">E277/E281</f>
        <v>0</v>
      </c>
      <c r="BN277" s="125">
        <f t="shared" ref="BN277" si="4204">F277/F281</f>
        <v>0</v>
      </c>
      <c r="BO277" s="126">
        <f t="shared" ref="BO277" si="4205">G277/G281</f>
        <v>0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0</v>
      </c>
    </row>
    <row r="278" spans="1:89">
      <c r="A278" s="133" t="s">
        <v>42</v>
      </c>
      <c r="B278" s="57"/>
      <c r="C278" s="58"/>
      <c r="D278" s="135"/>
      <c r="E278" s="136"/>
      <c r="F278" s="134"/>
      <c r="G278" s="137"/>
      <c r="H278" s="135"/>
      <c r="I278" s="136"/>
      <c r="J278" s="134"/>
      <c r="K278" s="137"/>
      <c r="L278" s="135"/>
      <c r="M278" s="134"/>
      <c r="N278" s="138"/>
      <c r="O278" s="139"/>
      <c r="P278" s="134"/>
      <c r="Q278" s="137"/>
      <c r="R278" s="135"/>
      <c r="S278" s="136"/>
      <c r="T278" s="134"/>
      <c r="U278" s="137"/>
      <c r="V278" s="135"/>
      <c r="W278" s="136"/>
      <c r="X278" s="134"/>
      <c r="Y278" s="137"/>
      <c r="Z278" s="140"/>
      <c r="AA278" s="141"/>
      <c r="AB278" s="168">
        <f t="shared" ref="AB278:AB280" si="4228">B278+D278+F278+H278+J278+L278+N278+P278+R278+T278+V278+X278+Z278</f>
        <v>0</v>
      </c>
      <c r="AC278" s="169">
        <f t="shared" ref="AC278:AC280" si="4229">C278+E278+G278+I278+K278+M278+O278+Q278+S278+U278+W278+Y278+AA278</f>
        <v>0</v>
      </c>
      <c r="BI278" s="133" t="s">
        <v>42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>
      <c r="A279" s="142" t="s">
        <v>43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28"/>
        <v>0</v>
      </c>
      <c r="AC279" s="169">
        <f t="shared" si="4229"/>
        <v>0</v>
      </c>
      <c r="BI279" s="142" t="s">
        <v>43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4.1" thickBot="1">
      <c r="A280" s="133" t="s">
        <v>44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28"/>
        <v>0</v>
      </c>
      <c r="AC280" s="169">
        <f t="shared" si="4229"/>
        <v>0</v>
      </c>
      <c r="BI280" s="133" t="s">
        <v>44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5" thickTop="1" thickBot="1">
      <c r="A281" s="290" t="s">
        <v>26</v>
      </c>
      <c r="B281" s="17">
        <f t="shared" ref="B281" si="4311">SUM(B258:B280)</f>
        <v>53226</v>
      </c>
      <c r="C281" s="18">
        <f t="shared" ref="C281" si="4312">SUM(C258:C280)</f>
        <v>32821</v>
      </c>
      <c r="D281" s="17">
        <f t="shared" ref="D281" si="4313">SUM(D258:D280)</f>
        <v>21813</v>
      </c>
      <c r="E281" s="18">
        <f t="shared" ref="E281" si="4314">SUM(E258:E280)</f>
        <v>18978</v>
      </c>
      <c r="F281" s="17">
        <f t="shared" ref="F281" si="4315">SUM(F258:F280)</f>
        <v>9729</v>
      </c>
      <c r="G281" s="18">
        <f t="shared" ref="G281" si="4316">SUM(G258:G280)</f>
        <v>7573</v>
      </c>
      <c r="H281" s="17">
        <f t="shared" ref="H281" si="4317">SUM(H258:H280)</f>
        <v>28531</v>
      </c>
      <c r="I281" s="18">
        <f t="shared" ref="I281" si="4318">SUM(I258:I280)</f>
        <v>38526</v>
      </c>
      <c r="J281" s="17">
        <f t="shared" ref="J281" si="4319">SUM(J258:J280)</f>
        <v>5728</v>
      </c>
      <c r="K281" s="18">
        <f t="shared" ref="K281" si="4320">SUM(K258:K280)</f>
        <v>7189</v>
      </c>
      <c r="L281" s="17">
        <f t="shared" ref="L281" si="4321">SUM(L258:L280)</f>
        <v>11795</v>
      </c>
      <c r="M281" s="18">
        <f t="shared" ref="M281" si="4322">SUM(M258:M280)</f>
        <v>21054</v>
      </c>
      <c r="N281" s="17">
        <f t="shared" ref="N281" si="4323">SUM(N258:N280)</f>
        <v>25534</v>
      </c>
      <c r="O281" s="18">
        <f t="shared" ref="O281" si="4324">SUM(O258:O280)</f>
        <v>34149</v>
      </c>
      <c r="P281" s="17">
        <f t="shared" ref="P281" si="4325">SUM(P258:P280)</f>
        <v>15858</v>
      </c>
      <c r="Q281" s="18">
        <f t="shared" ref="Q281" si="4326">SUM(Q258:Q280)</f>
        <v>19456</v>
      </c>
      <c r="R281" s="17">
        <f t="shared" ref="R281" si="4327">SUM(R258:R280)</f>
        <v>20190</v>
      </c>
      <c r="S281" s="18">
        <f t="shared" ref="S281" si="4328">SUM(S258:S280)</f>
        <v>22360</v>
      </c>
      <c r="T281" s="17">
        <f t="shared" ref="T281" si="4329">SUM(T258:T280)</f>
        <v>9215</v>
      </c>
      <c r="U281" s="18">
        <f t="shared" ref="U281" si="4330">SUM(U258:U280)</f>
        <v>11127</v>
      </c>
      <c r="V281" s="17">
        <f t="shared" ref="V281" si="4331">SUM(V258:V280)</f>
        <v>25217</v>
      </c>
      <c r="W281" s="18">
        <f t="shared" ref="W281" si="4332">SUM(W258:W280)</f>
        <v>28738</v>
      </c>
      <c r="X281" s="17">
        <f t="shared" ref="X281" si="4333">SUM(X258:X280)</f>
        <v>23057</v>
      </c>
      <c r="Y281" s="18">
        <f t="shared" ref="Y281" si="4334">SUM(Y258:Y280)</f>
        <v>15154</v>
      </c>
      <c r="Z281" s="17">
        <f t="shared" ref="Z281" si="4335">SUM(Z258:Z280)</f>
        <v>53326</v>
      </c>
      <c r="AA281" s="18">
        <f t="shared" ref="AA281" si="4336">SUM(AA258:AA280)</f>
        <v>45689</v>
      </c>
      <c r="AB281" s="170">
        <f t="shared" ref="AB281:AC281" si="4337">SUM(AB257:AB280)</f>
        <v>303219</v>
      </c>
      <c r="AC281" s="171">
        <f t="shared" si="4337"/>
        <v>302814</v>
      </c>
      <c r="BI281" s="290" t="s">
        <v>26</v>
      </c>
      <c r="BJ281" s="151">
        <f>SUM(BJ257:BJ280)</f>
        <v>1.0000000000000002</v>
      </c>
      <c r="BK281" s="152">
        <f t="shared" ref="BK281:CK281" si="4338">SUM(BK257:BK280)</f>
        <v>1</v>
      </c>
      <c r="BL281" s="151">
        <f t="shared" si="4338"/>
        <v>1</v>
      </c>
      <c r="BM281" s="152">
        <f t="shared" si="4338"/>
        <v>1</v>
      </c>
      <c r="BN281" s="151">
        <f t="shared" si="4338"/>
        <v>1</v>
      </c>
      <c r="BO281" s="152">
        <f t="shared" si="4338"/>
        <v>1</v>
      </c>
      <c r="BP281" s="151">
        <f t="shared" si="4338"/>
        <v>1</v>
      </c>
      <c r="BQ281" s="152">
        <f t="shared" si="4338"/>
        <v>1</v>
      </c>
      <c r="BR281" s="151">
        <f t="shared" si="4338"/>
        <v>1</v>
      </c>
      <c r="BS281" s="152">
        <f t="shared" si="4338"/>
        <v>1</v>
      </c>
      <c r="BT281" s="151">
        <f t="shared" si="4338"/>
        <v>1</v>
      </c>
      <c r="BU281" s="152">
        <f t="shared" si="4338"/>
        <v>1</v>
      </c>
      <c r="BV281" s="151">
        <f t="shared" si="4338"/>
        <v>1</v>
      </c>
      <c r="BW281" s="152">
        <f t="shared" si="4338"/>
        <v>1</v>
      </c>
      <c r="BX281" s="151">
        <f t="shared" si="4338"/>
        <v>0.99999999999999989</v>
      </c>
      <c r="BY281" s="152">
        <f t="shared" si="4338"/>
        <v>1.0000000000000002</v>
      </c>
      <c r="BZ281" s="151">
        <f t="shared" si="4338"/>
        <v>1.0000000000000002</v>
      </c>
      <c r="CA281" s="152">
        <f t="shared" si="4338"/>
        <v>1</v>
      </c>
      <c r="CB281" s="151">
        <f t="shared" si="4338"/>
        <v>0.99999999999999978</v>
      </c>
      <c r="CC281" s="152">
        <f t="shared" si="4338"/>
        <v>0.99999999999999989</v>
      </c>
      <c r="CD281" s="151">
        <f t="shared" si="4338"/>
        <v>1</v>
      </c>
      <c r="CE281" s="152">
        <f t="shared" si="4338"/>
        <v>1</v>
      </c>
      <c r="CF281" s="151">
        <f t="shared" si="4338"/>
        <v>0.99999999999999989</v>
      </c>
      <c r="CG281" s="152">
        <f t="shared" si="4338"/>
        <v>1</v>
      </c>
      <c r="CH281" s="151">
        <f t="shared" si="4338"/>
        <v>1</v>
      </c>
      <c r="CI281" s="152">
        <f t="shared" si="4338"/>
        <v>1</v>
      </c>
      <c r="CJ281" s="151">
        <f t="shared" si="4338"/>
        <v>0.99999999999999989</v>
      </c>
      <c r="CK281" s="152">
        <f t="shared" si="4338"/>
        <v>0.99999999999999989</v>
      </c>
    </row>
    <row r="282" spans="1:89" ht="14.1" thickTop="1">
      <c r="A282" s="186"/>
    </row>
    <row r="284" spans="1:89">
      <c r="A284" s="301">
        <f>+A253+1</f>
        <v>43595</v>
      </c>
      <c r="B284" s="301"/>
      <c r="C284" s="301"/>
      <c r="D284" s="301"/>
      <c r="BI284" s="298">
        <f>+BI253+1</f>
        <v>43595</v>
      </c>
      <c r="BJ284" s="298"/>
      <c r="BK284" s="298"/>
      <c r="BL284" s="298"/>
    </row>
    <row r="285" spans="1:89" ht="14.1" thickBot="1">
      <c r="AE285" t="s">
        <v>1</v>
      </c>
    </row>
    <row r="286" spans="1:89" ht="15" thickTop="1" thickBot="1">
      <c r="A286" s="296" t="s">
        <v>2</v>
      </c>
      <c r="B286" s="292" t="s">
        <v>3</v>
      </c>
      <c r="C286" s="293"/>
      <c r="D286" s="292" t="s">
        <v>4</v>
      </c>
      <c r="E286" s="293"/>
      <c r="F286" s="292" t="s">
        <v>5</v>
      </c>
      <c r="G286" s="293"/>
      <c r="H286" s="292" t="s">
        <v>6</v>
      </c>
      <c r="I286" s="293"/>
      <c r="J286" s="292" t="s">
        <v>7</v>
      </c>
      <c r="K286" s="293"/>
      <c r="L286" s="292" t="s">
        <v>8</v>
      </c>
      <c r="M286" s="293"/>
      <c r="N286" s="292" t="s">
        <v>9</v>
      </c>
      <c r="O286" s="293"/>
      <c r="P286" s="292" t="s">
        <v>10</v>
      </c>
      <c r="Q286" s="293"/>
      <c r="R286" s="292" t="s">
        <v>11</v>
      </c>
      <c r="S286" s="293"/>
      <c r="T286" s="292" t="s">
        <v>12</v>
      </c>
      <c r="U286" s="293"/>
      <c r="V286" s="292" t="s">
        <v>13</v>
      </c>
      <c r="W286" s="293"/>
      <c r="X286" s="292" t="s">
        <v>14</v>
      </c>
      <c r="Y286" s="293"/>
      <c r="Z286" s="294" t="s">
        <v>15</v>
      </c>
      <c r="AA286" s="295"/>
      <c r="AB286" s="299" t="s">
        <v>16</v>
      </c>
      <c r="AC286" s="300"/>
      <c r="AE286" s="309" t="s">
        <v>2</v>
      </c>
      <c r="AF286" s="303" t="s">
        <v>3</v>
      </c>
      <c r="AG286" s="304"/>
      <c r="AH286" s="303" t="s">
        <v>4</v>
      </c>
      <c r="AI286" s="304"/>
      <c r="AJ286" s="303" t="s">
        <v>5</v>
      </c>
      <c r="AK286" s="304"/>
      <c r="AL286" s="303" t="s">
        <v>6</v>
      </c>
      <c r="AM286" s="304"/>
      <c r="AN286" s="303" t="s">
        <v>7</v>
      </c>
      <c r="AO286" s="304"/>
      <c r="AP286" s="303" t="s">
        <v>8</v>
      </c>
      <c r="AQ286" s="304"/>
      <c r="AR286" s="303" t="s">
        <v>9</v>
      </c>
      <c r="AS286" s="304"/>
      <c r="AT286" s="303" t="s">
        <v>10</v>
      </c>
      <c r="AU286" s="304"/>
      <c r="AV286" s="303" t="s">
        <v>11</v>
      </c>
      <c r="AW286" s="304"/>
      <c r="AX286" s="303" t="s">
        <v>12</v>
      </c>
      <c r="AY286" s="304"/>
      <c r="AZ286" s="303" t="s">
        <v>13</v>
      </c>
      <c r="BA286" s="304"/>
      <c r="BB286" s="303" t="s">
        <v>14</v>
      </c>
      <c r="BC286" s="304"/>
      <c r="BD286" s="305" t="s">
        <v>15</v>
      </c>
      <c r="BE286" s="306"/>
      <c r="BF286" s="307" t="s">
        <v>16</v>
      </c>
      <c r="BG286" s="308"/>
      <c r="BH286" s="281"/>
      <c r="BI286" s="296" t="s">
        <v>2</v>
      </c>
      <c r="BJ286" s="292" t="s">
        <v>3</v>
      </c>
      <c r="BK286" s="293"/>
      <c r="BL286" s="292" t="s">
        <v>4</v>
      </c>
      <c r="BM286" s="293"/>
      <c r="BN286" s="292" t="s">
        <v>5</v>
      </c>
      <c r="BO286" s="293"/>
      <c r="BP286" s="292" t="s">
        <v>6</v>
      </c>
      <c r="BQ286" s="293"/>
      <c r="BR286" s="292" t="s">
        <v>7</v>
      </c>
      <c r="BS286" s="293"/>
      <c r="BT286" s="292" t="s">
        <v>8</v>
      </c>
      <c r="BU286" s="293"/>
      <c r="BV286" s="292" t="s">
        <v>9</v>
      </c>
      <c r="BW286" s="293"/>
      <c r="BX286" s="292" t="s">
        <v>10</v>
      </c>
      <c r="BY286" s="293"/>
      <c r="BZ286" s="292" t="s">
        <v>11</v>
      </c>
      <c r="CA286" s="293"/>
      <c r="CB286" s="292" t="s">
        <v>12</v>
      </c>
      <c r="CC286" s="293"/>
      <c r="CD286" s="292" t="s">
        <v>13</v>
      </c>
      <c r="CE286" s="293"/>
      <c r="CF286" s="292" t="s">
        <v>14</v>
      </c>
      <c r="CG286" s="293"/>
      <c r="CH286" s="294" t="s">
        <v>15</v>
      </c>
      <c r="CI286" s="295"/>
      <c r="CJ286" s="292" t="s">
        <v>16</v>
      </c>
      <c r="CK286" s="293"/>
    </row>
    <row r="287" spans="1:89" ht="15" thickTop="1" thickBot="1">
      <c r="A287" s="297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5" t="s">
        <v>17</v>
      </c>
      <c r="AA287" s="118" t="s">
        <v>18</v>
      </c>
      <c r="AB287" s="172" t="s">
        <v>17</v>
      </c>
      <c r="AC287" s="173" t="s">
        <v>18</v>
      </c>
      <c r="AE287" s="310"/>
      <c r="AF287" s="242" t="s">
        <v>17</v>
      </c>
      <c r="AG287" s="243" t="s">
        <v>18</v>
      </c>
      <c r="AH287" s="244" t="s">
        <v>17</v>
      </c>
      <c r="AI287" s="245" t="s">
        <v>18</v>
      </c>
      <c r="AJ287" s="242" t="s">
        <v>17</v>
      </c>
      <c r="AK287" s="243" t="s">
        <v>18</v>
      </c>
      <c r="AL287" s="244" t="s">
        <v>17</v>
      </c>
      <c r="AM287" s="245" t="s">
        <v>18</v>
      </c>
      <c r="AN287" s="242" t="s">
        <v>17</v>
      </c>
      <c r="AO287" s="243" t="s">
        <v>18</v>
      </c>
      <c r="AP287" s="244" t="s">
        <v>17</v>
      </c>
      <c r="AQ287" s="242" t="s">
        <v>18</v>
      </c>
      <c r="AR287" s="246" t="s">
        <v>17</v>
      </c>
      <c r="AS287" s="247" t="s">
        <v>18</v>
      </c>
      <c r="AT287" s="242" t="s">
        <v>17</v>
      </c>
      <c r="AU287" s="243" t="s">
        <v>18</v>
      </c>
      <c r="AV287" s="244" t="s">
        <v>17</v>
      </c>
      <c r="AW287" s="245" t="s">
        <v>18</v>
      </c>
      <c r="AX287" s="242" t="s">
        <v>17</v>
      </c>
      <c r="AY287" s="243" t="s">
        <v>18</v>
      </c>
      <c r="AZ287" s="244" t="s">
        <v>17</v>
      </c>
      <c r="BA287" s="245" t="s">
        <v>18</v>
      </c>
      <c r="BB287" s="242" t="s">
        <v>17</v>
      </c>
      <c r="BC287" s="243" t="s">
        <v>18</v>
      </c>
      <c r="BD287" s="248" t="s">
        <v>17</v>
      </c>
      <c r="BE287" s="249" t="s">
        <v>18</v>
      </c>
      <c r="BF287" s="250" t="s">
        <v>17</v>
      </c>
      <c r="BG287" s="251" t="s">
        <v>18</v>
      </c>
      <c r="BH287" s="282"/>
      <c r="BI287" s="297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5" t="s">
        <v>17</v>
      </c>
      <c r="CI287" s="118" t="s">
        <v>18</v>
      </c>
      <c r="CJ287" s="116" t="s">
        <v>17</v>
      </c>
      <c r="CK287" s="117" t="s">
        <v>18</v>
      </c>
    </row>
    <row r="288" spans="1:89" ht="14.1" thickTop="1">
      <c r="A288" s="121" t="s">
        <v>19</v>
      </c>
      <c r="B288" s="122"/>
      <c r="C288" s="185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2"/>
      <c r="AA288" s="183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52" t="str">
        <f>$AE$9</f>
        <v>07:00 - 07:59</v>
      </c>
      <c r="AF288" s="253">
        <f>SUMIF($A$9:$A$32,$AE288,B$288:B$311)</f>
        <v>6001</v>
      </c>
      <c r="AG288" s="254">
        <f t="shared" ref="AG288:AV290" si="4339">SUMIF($A$9:$A$32,$AE288,C$288:C$311)</f>
        <v>995</v>
      </c>
      <c r="AH288" s="255">
        <f t="shared" si="4339"/>
        <v>1872</v>
      </c>
      <c r="AI288" s="256">
        <f t="shared" si="4339"/>
        <v>1215</v>
      </c>
      <c r="AJ288" s="253">
        <f t="shared" si="4339"/>
        <v>698</v>
      </c>
      <c r="AK288" s="257">
        <f t="shared" si="4339"/>
        <v>566</v>
      </c>
      <c r="AL288" s="255">
        <f t="shared" si="4339"/>
        <v>1241</v>
      </c>
      <c r="AM288" s="256">
        <f t="shared" si="4339"/>
        <v>1622</v>
      </c>
      <c r="AN288" s="253">
        <f t="shared" si="4339"/>
        <v>344</v>
      </c>
      <c r="AO288" s="257">
        <f t="shared" si="4339"/>
        <v>862</v>
      </c>
      <c r="AP288" s="255">
        <f t="shared" si="4339"/>
        <v>481</v>
      </c>
      <c r="AQ288" s="253">
        <f t="shared" si="4339"/>
        <v>2080</v>
      </c>
      <c r="AR288" s="258">
        <f t="shared" si="4339"/>
        <v>1651</v>
      </c>
      <c r="AS288" s="259">
        <f t="shared" si="4339"/>
        <v>2658</v>
      </c>
      <c r="AT288" s="253">
        <f t="shared" si="4339"/>
        <v>1296</v>
      </c>
      <c r="AU288" s="257">
        <f t="shared" si="4339"/>
        <v>1455</v>
      </c>
      <c r="AV288" s="255">
        <f t="shared" si="4339"/>
        <v>1523</v>
      </c>
      <c r="AW288" s="256">
        <f t="shared" ref="AW288:BE290" si="4340">SUMIF($A$9:$A$32,$AE288,S$288:S$311)</f>
        <v>1563</v>
      </c>
      <c r="AX288" s="253">
        <f t="shared" si="4340"/>
        <v>335</v>
      </c>
      <c r="AY288" s="257">
        <f t="shared" si="4340"/>
        <v>1624</v>
      </c>
      <c r="AZ288" s="255">
        <f t="shared" si="4340"/>
        <v>908</v>
      </c>
      <c r="BA288" s="256">
        <f t="shared" si="4340"/>
        <v>2306</v>
      </c>
      <c r="BB288" s="253">
        <f t="shared" si="4340"/>
        <v>1351</v>
      </c>
      <c r="BC288" s="257">
        <f t="shared" si="4340"/>
        <v>1500</v>
      </c>
      <c r="BD288" s="20">
        <f t="shared" si="4340"/>
        <v>4555</v>
      </c>
      <c r="BE288" s="260">
        <f t="shared" si="4340"/>
        <v>2353</v>
      </c>
      <c r="BF288" s="261">
        <f>AF288+AH288+AJ288+AL288+AN288+AP288+AR288+AT288+AV288+AX288+AZ288+BB288+BD288</f>
        <v>22256</v>
      </c>
      <c r="BG288" s="262">
        <f>AG288+AI288+AK288+AM288+AO288+AQ288+AS288+AU288+AW288+AY288+BA288+BC288+BE288</f>
        <v>20799</v>
      </c>
      <c r="BH288" s="283"/>
      <c r="BI288" s="121" t="s">
        <v>19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>
      <c r="A289" s="133" t="s">
        <v>21</v>
      </c>
      <c r="B289" s="188">
        <v>477</v>
      </c>
      <c r="C289" s="189">
        <v>0</v>
      </c>
      <c r="D289" s="190">
        <v>152</v>
      </c>
      <c r="E289" s="191">
        <v>0</v>
      </c>
      <c r="F289" s="188">
        <v>45</v>
      </c>
      <c r="G289" s="192">
        <v>1</v>
      </c>
      <c r="H289" s="190">
        <v>189</v>
      </c>
      <c r="I289" s="191">
        <v>9</v>
      </c>
      <c r="J289" s="188">
        <v>9</v>
      </c>
      <c r="K289" s="192">
        <v>4</v>
      </c>
      <c r="L289" s="190">
        <v>3</v>
      </c>
      <c r="M289" s="188">
        <v>10</v>
      </c>
      <c r="N289" s="193">
        <v>33</v>
      </c>
      <c r="O289" s="194">
        <v>12</v>
      </c>
      <c r="P289" s="188">
        <v>11</v>
      </c>
      <c r="Q289" s="192">
        <v>5</v>
      </c>
      <c r="R289" s="190">
        <v>8</v>
      </c>
      <c r="S289" s="191">
        <v>15</v>
      </c>
      <c r="T289" s="188">
        <v>0</v>
      </c>
      <c r="U289" s="192">
        <v>0</v>
      </c>
      <c r="V289" s="190">
        <v>10</v>
      </c>
      <c r="W289" s="191">
        <v>0</v>
      </c>
      <c r="X289" s="188">
        <v>0</v>
      </c>
      <c r="Y289" s="192">
        <v>0</v>
      </c>
      <c r="Z289" s="190">
        <v>0</v>
      </c>
      <c r="AA289" s="188">
        <v>0</v>
      </c>
      <c r="AB289" s="168">
        <f t="shared" ref="AB289:AB290" si="4368">B289+D289+F289+H289+J289+L289+N289+P289+R289+T289+V289+X289+Z289</f>
        <v>937</v>
      </c>
      <c r="AC289" s="169">
        <f t="shared" ref="AC289:AC309" si="4369">C289+E289+G289+I289+K289+M289+O289+Q289+S289+U289+W289+Y289+AA289</f>
        <v>56</v>
      </c>
      <c r="AE289" s="263" t="str">
        <f>$AE$10</f>
        <v>08:00 - 08:59</v>
      </c>
      <c r="AF289" s="253">
        <f>SUMIF($A$9:$A$32,$AE289,B$288:B$311)</f>
        <v>4523</v>
      </c>
      <c r="AG289" s="264">
        <f t="shared" si="4339"/>
        <v>1089</v>
      </c>
      <c r="AH289" s="265">
        <f t="shared" si="4339"/>
        <v>1286</v>
      </c>
      <c r="AI289" s="266">
        <f t="shared" si="4339"/>
        <v>1298</v>
      </c>
      <c r="AJ289" s="267">
        <f t="shared" si="4339"/>
        <v>665</v>
      </c>
      <c r="AK289" s="268">
        <f t="shared" si="4339"/>
        <v>537</v>
      </c>
      <c r="AL289" s="265">
        <f t="shared" si="4339"/>
        <v>1542</v>
      </c>
      <c r="AM289" s="266">
        <f t="shared" si="4339"/>
        <v>1816</v>
      </c>
      <c r="AN289" s="267">
        <f t="shared" si="4339"/>
        <v>354</v>
      </c>
      <c r="AO289" s="268">
        <f t="shared" si="4339"/>
        <v>841</v>
      </c>
      <c r="AP289" s="265">
        <f t="shared" si="4339"/>
        <v>428</v>
      </c>
      <c r="AQ289" s="267">
        <f t="shared" si="4339"/>
        <v>2260</v>
      </c>
      <c r="AR289" s="269">
        <f t="shared" si="4339"/>
        <v>1508</v>
      </c>
      <c r="AS289" s="270">
        <f t="shared" si="4339"/>
        <v>3020</v>
      </c>
      <c r="AT289" s="267">
        <f t="shared" si="4339"/>
        <v>1070</v>
      </c>
      <c r="AU289" s="268">
        <f t="shared" si="4339"/>
        <v>1568</v>
      </c>
      <c r="AV289" s="265">
        <f t="shared" si="4339"/>
        <v>1687</v>
      </c>
      <c r="AW289" s="266">
        <f t="shared" si="4340"/>
        <v>1410</v>
      </c>
      <c r="AX289" s="267">
        <f t="shared" si="4340"/>
        <v>340</v>
      </c>
      <c r="AY289" s="268">
        <f t="shared" si="4340"/>
        <v>1510</v>
      </c>
      <c r="AZ289" s="265">
        <f t="shared" si="4340"/>
        <v>805</v>
      </c>
      <c r="BA289" s="266">
        <f t="shared" si="4340"/>
        <v>2821</v>
      </c>
      <c r="BB289" s="267">
        <f t="shared" si="4340"/>
        <v>1153</v>
      </c>
      <c r="BC289" s="268">
        <f t="shared" si="4340"/>
        <v>1686</v>
      </c>
      <c r="BD289" s="265">
        <f t="shared" si="4340"/>
        <v>4436</v>
      </c>
      <c r="BE289" s="267">
        <f t="shared" si="4340"/>
        <v>2235</v>
      </c>
      <c r="BF289" s="271">
        <f>SUM(AF289,AH289,AJ289,AL289,AN289,AP289,AR289,AT289,AV289,AX289,AZ289,BB289,BD289)</f>
        <v>19797</v>
      </c>
      <c r="BG289" s="16">
        <f>SUM(AG289,AI289,AK289,AM289,AO289,AQ289,AS289,AU289,AW289,AY289,BA289,BC289,BE289)</f>
        <v>22091</v>
      </c>
      <c r="BH289" s="284"/>
      <c r="BI289" s="133" t="s">
        <v>21</v>
      </c>
      <c r="BJ289" s="125">
        <f>B289/B312</f>
        <v>8.7281111050118015E-3</v>
      </c>
      <c r="BK289" s="126">
        <f t="shared" ref="BK289" si="4370">C289/C312</f>
        <v>0</v>
      </c>
      <c r="BL289" s="127">
        <f t="shared" ref="BL289" si="4371">D289/D312</f>
        <v>6.6086956521739133E-3</v>
      </c>
      <c r="BM289" s="128">
        <f t="shared" ref="BM289" si="4372">E289/E312</f>
        <v>0</v>
      </c>
      <c r="BN289" s="125">
        <f t="shared" ref="BN289" si="4373">F289/F312</f>
        <v>4.3545577704664218E-3</v>
      </c>
      <c r="BO289" s="126">
        <f t="shared" ref="BO289" si="4374">G289/G312</f>
        <v>1.2828736369467609E-4</v>
      </c>
      <c r="BP289" s="127">
        <f t="shared" ref="BP289" si="4375">H289/H312</f>
        <v>6.1513425549227013E-3</v>
      </c>
      <c r="BQ289" s="128">
        <f t="shared" ref="BQ289" si="4376">I289/I312</f>
        <v>2.0280319077020146E-4</v>
      </c>
      <c r="BR289" s="125">
        <f t="shared" ref="BR289" si="4377">J289/J312</f>
        <v>1.4553686934023287E-3</v>
      </c>
      <c r="BS289" s="126">
        <f t="shared" ref="BS289" si="4378">K289/K312</f>
        <v>5.4200542005420054E-4</v>
      </c>
      <c r="BT289" s="127">
        <f t="shared" ref="BT289" si="4379">L289/L312</f>
        <v>2.3546032493524841E-4</v>
      </c>
      <c r="BU289" s="125">
        <f t="shared" ref="BU289" si="4380">M289/M312</f>
        <v>4.5808520384791571E-4</v>
      </c>
      <c r="BV289" s="129">
        <f t="shared" ref="BV289" si="4381">N289/N312</f>
        <v>1.2056556209126448E-3</v>
      </c>
      <c r="BW289" s="130">
        <f t="shared" ref="BW289" si="4382">O289/O312</f>
        <v>3.3592743967303065E-4</v>
      </c>
      <c r="BX289" s="125">
        <f t="shared" ref="BX289" si="4383">P289/P312</f>
        <v>6.5612883984491504E-4</v>
      </c>
      <c r="BY289" s="126">
        <f t="shared" ref="BY289" si="4384">Q289/Q312</f>
        <v>2.5597706445502482E-4</v>
      </c>
      <c r="BZ289" s="127">
        <f t="shared" ref="BZ289" si="4385">R289/R312</f>
        <v>3.6368595717597854E-4</v>
      </c>
      <c r="CA289" s="128">
        <f t="shared" ref="CA289" si="4386">S289/S312</f>
        <v>6.6213472234483975E-4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3.8554960095616298E-4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2.9121174543680207E-3</v>
      </c>
      <c r="CK289" s="132">
        <f t="shared" ref="CK289" si="4396">AC289/AC312</f>
        <v>1.7436194426022274E-4</v>
      </c>
    </row>
    <row r="290" spans="1:89" ht="14.1" thickBot="1">
      <c r="A290" s="142" t="s">
        <v>23</v>
      </c>
      <c r="B290" s="195">
        <v>3079</v>
      </c>
      <c r="C290" s="196">
        <v>0</v>
      </c>
      <c r="D290" s="197">
        <v>1021</v>
      </c>
      <c r="E290" s="198">
        <v>78</v>
      </c>
      <c r="F290" s="195">
        <v>304</v>
      </c>
      <c r="G290" s="199">
        <v>34</v>
      </c>
      <c r="H290" s="197">
        <v>1263</v>
      </c>
      <c r="I290" s="198">
        <v>223</v>
      </c>
      <c r="J290" s="195">
        <v>75</v>
      </c>
      <c r="K290" s="199">
        <v>87</v>
      </c>
      <c r="L290" s="197">
        <v>80</v>
      </c>
      <c r="M290" s="195">
        <v>414</v>
      </c>
      <c r="N290" s="200">
        <v>465</v>
      </c>
      <c r="O290" s="201">
        <v>579</v>
      </c>
      <c r="P290" s="195">
        <v>349</v>
      </c>
      <c r="Q290" s="199">
        <v>394</v>
      </c>
      <c r="R290" s="197">
        <v>485</v>
      </c>
      <c r="S290" s="198">
        <v>403</v>
      </c>
      <c r="T290" s="195">
        <v>116</v>
      </c>
      <c r="U290" s="199">
        <v>295</v>
      </c>
      <c r="V290" s="197">
        <v>352</v>
      </c>
      <c r="W290" s="198">
        <v>604</v>
      </c>
      <c r="X290" s="195">
        <v>423</v>
      </c>
      <c r="Y290" s="199">
        <v>440</v>
      </c>
      <c r="Z290" s="197">
        <v>1207</v>
      </c>
      <c r="AA290" s="195">
        <v>671</v>
      </c>
      <c r="AB290" s="168">
        <f t="shared" si="4368"/>
        <v>9219</v>
      </c>
      <c r="AC290" s="169">
        <f t="shared" si="4369"/>
        <v>4222</v>
      </c>
      <c r="AE290" s="252" t="str">
        <f>$AE$11</f>
        <v>09:00 - 09:59</v>
      </c>
      <c r="AF290" s="253">
        <f>SUMIF($A$9:$A$32,$AE290,B$288:B$311)</f>
        <v>4710</v>
      </c>
      <c r="AG290" s="272">
        <f t="shared" si="4339"/>
        <v>985</v>
      </c>
      <c r="AH290" s="273">
        <f t="shared" si="4339"/>
        <v>1780</v>
      </c>
      <c r="AI290" s="274">
        <f t="shared" si="4339"/>
        <v>981</v>
      </c>
      <c r="AJ290" s="275">
        <f t="shared" si="4339"/>
        <v>602</v>
      </c>
      <c r="AK290" s="276">
        <f t="shared" si="4339"/>
        <v>468</v>
      </c>
      <c r="AL290" s="273">
        <f t="shared" si="4339"/>
        <v>1633</v>
      </c>
      <c r="AM290" s="274">
        <f t="shared" si="4339"/>
        <v>1659</v>
      </c>
      <c r="AN290" s="275">
        <f t="shared" si="4339"/>
        <v>327</v>
      </c>
      <c r="AO290" s="276">
        <f t="shared" si="4339"/>
        <v>852</v>
      </c>
      <c r="AP290" s="273">
        <f t="shared" si="4339"/>
        <v>426</v>
      </c>
      <c r="AQ290" s="275">
        <f t="shared" si="4339"/>
        <v>2188</v>
      </c>
      <c r="AR290" s="277">
        <f t="shared" si="4339"/>
        <v>1473</v>
      </c>
      <c r="AS290" s="278">
        <f t="shared" si="4339"/>
        <v>2912</v>
      </c>
      <c r="AT290" s="275">
        <f t="shared" si="4339"/>
        <v>948</v>
      </c>
      <c r="AU290" s="276">
        <f t="shared" si="4339"/>
        <v>1277</v>
      </c>
      <c r="AV290" s="273">
        <f t="shared" si="4339"/>
        <v>1434</v>
      </c>
      <c r="AW290" s="274">
        <f t="shared" si="4340"/>
        <v>1294</v>
      </c>
      <c r="AX290" s="275">
        <f t="shared" si="4340"/>
        <v>301</v>
      </c>
      <c r="AY290" s="276">
        <f t="shared" si="4340"/>
        <v>968</v>
      </c>
      <c r="AZ290" s="273">
        <f t="shared" si="4340"/>
        <v>758</v>
      </c>
      <c r="BA290" s="274">
        <f t="shared" si="4340"/>
        <v>2353</v>
      </c>
      <c r="BB290" s="275">
        <f t="shared" si="4340"/>
        <v>1073</v>
      </c>
      <c r="BC290" s="276">
        <f t="shared" si="4340"/>
        <v>1336</v>
      </c>
      <c r="BD290" s="273">
        <f t="shared" si="4340"/>
        <v>3815</v>
      </c>
      <c r="BE290" s="275">
        <f t="shared" si="4340"/>
        <v>2280</v>
      </c>
      <c r="BF290" s="271">
        <f>SUM(AF290,AH290,AJ290,AL290,AN290,AP290,AR290,AT290,AV290,AX290,AZ290,BB290,BD290)</f>
        <v>19280</v>
      </c>
      <c r="BG290" s="16">
        <f>SUM(AG290,AI290,AK290,AM290,AO290,AQ290,AS290,AU290,AW290,AY290,BA290,BC290,BE290)</f>
        <v>19553</v>
      </c>
      <c r="BH290" s="285"/>
      <c r="BI290" s="142" t="s">
        <v>23</v>
      </c>
      <c r="BJ290" s="125">
        <f>B290/B312</f>
        <v>5.6339316755411609E-2</v>
      </c>
      <c r="BK290" s="126">
        <f t="shared" ref="BK290" si="4397">C290/C312</f>
        <v>0</v>
      </c>
      <c r="BL290" s="127">
        <f t="shared" ref="BL290" si="4398">D290/D312</f>
        <v>4.4391304347826087E-2</v>
      </c>
      <c r="BM290" s="128">
        <f t="shared" ref="BM290" si="4399">E290/E312</f>
        <v>3.9239360096589198E-3</v>
      </c>
      <c r="BN290" s="125">
        <f t="shared" ref="BN290" si="4400">F290/F312</f>
        <v>2.9417456938262046E-2</v>
      </c>
      <c r="BO290" s="126">
        <f t="shared" ref="BO290" si="4401">G290/G312</f>
        <v>4.3617703656189865E-3</v>
      </c>
      <c r="BP290" s="127">
        <f t="shared" ref="BP290" si="4402">H290/H312</f>
        <v>4.1106590724165989E-2</v>
      </c>
      <c r="BQ290" s="128">
        <f t="shared" ref="BQ290" si="4403">I290/I312</f>
        <v>5.0250123935283251E-3</v>
      </c>
      <c r="BR290" s="125">
        <f t="shared" ref="BR290" si="4404">J290/J312</f>
        <v>1.2128072445019405E-2</v>
      </c>
      <c r="BS290" s="126">
        <f t="shared" ref="BS290" si="4405">K290/K312</f>
        <v>1.1788617886178862E-2</v>
      </c>
      <c r="BT290" s="127">
        <f t="shared" ref="BT290" si="4406">L290/L312</f>
        <v>6.278941998273291E-3</v>
      </c>
      <c r="BU290" s="125">
        <f t="shared" ref="BU290" si="4407">M290/M312</f>
        <v>1.8964727439303712E-2</v>
      </c>
      <c r="BV290" s="129">
        <f t="shared" ref="BV290" si="4408">N290/N312</f>
        <v>1.6988783749223631E-2</v>
      </c>
      <c r="BW290" s="130">
        <f t="shared" ref="BW290" si="4409">O290/O312</f>
        <v>1.6208498964223727E-2</v>
      </c>
      <c r="BX290" s="125">
        <f t="shared" ref="BX290" si="4410">P290/P312</f>
        <v>2.0817178645988667E-2</v>
      </c>
      <c r="BY290" s="126">
        <f t="shared" ref="BY290" si="4411">Q290/Q312</f>
        <v>2.0170992679055956E-2</v>
      </c>
      <c r="BZ290" s="127">
        <f t="shared" ref="BZ290" si="4412">R290/R312</f>
        <v>2.2048461153793698E-2</v>
      </c>
      <c r="CA290" s="128">
        <f t="shared" ref="CA290" si="4413">S290/S312</f>
        <v>1.7789352873664694E-2</v>
      </c>
      <c r="CB290" s="125">
        <f t="shared" ref="CB290" si="4414">T290/T312</f>
        <v>1.1665325824617861E-2</v>
      </c>
      <c r="CC290" s="126">
        <f t="shared" ref="CC290" si="4415">U290/U312</f>
        <v>2.6002644336712209E-2</v>
      </c>
      <c r="CD290" s="127">
        <f t="shared" ref="CD290" si="4416">V290/V312</f>
        <v>1.3571345953656938E-2</v>
      </c>
      <c r="CE290" s="128">
        <f t="shared" ref="CE290" si="4417">W290/W312</f>
        <v>2.0459318474358106E-2</v>
      </c>
      <c r="CF290" s="125">
        <f t="shared" ref="CF290" si="4418">X290/X312</f>
        <v>1.6644369245297868E-2</v>
      </c>
      <c r="CG290" s="126">
        <f t="shared" ref="CG290" si="4419">Y290/Y312</f>
        <v>2.8634647923988024E-2</v>
      </c>
      <c r="CH290" s="127">
        <f t="shared" ref="CH290" si="4420">Z290/Z312</f>
        <v>2.1288979822209678E-2</v>
      </c>
      <c r="CI290" s="125">
        <f t="shared" ref="CI290" si="4421">AA290/AA312</f>
        <v>1.3575026806125958E-2</v>
      </c>
      <c r="CJ290" s="131">
        <f t="shared" ref="CJ290" si="4422">AB290/AB312</f>
        <v>2.8651879201514175E-2</v>
      </c>
      <c r="CK290" s="132">
        <f t="shared" ref="CK290" si="4423">AC290/AC312</f>
        <v>1.3145645154761793E-2</v>
      </c>
    </row>
    <row r="291" spans="1:89" ht="15" thickTop="1" thickBot="1">
      <c r="A291" s="133" t="s">
        <v>25</v>
      </c>
      <c r="B291" s="188">
        <v>4712</v>
      </c>
      <c r="C291" s="189">
        <v>688</v>
      </c>
      <c r="D291" s="190">
        <v>2078</v>
      </c>
      <c r="E291" s="191">
        <v>639</v>
      </c>
      <c r="F291" s="188">
        <v>671</v>
      </c>
      <c r="G291" s="192">
        <v>327</v>
      </c>
      <c r="H291" s="190">
        <v>1361</v>
      </c>
      <c r="I291" s="191">
        <v>1007</v>
      </c>
      <c r="J291" s="188">
        <v>211</v>
      </c>
      <c r="K291" s="192">
        <v>329</v>
      </c>
      <c r="L291" s="190">
        <v>351</v>
      </c>
      <c r="M291" s="188">
        <v>1042</v>
      </c>
      <c r="N291" s="193">
        <v>1249</v>
      </c>
      <c r="O291" s="194">
        <v>1775</v>
      </c>
      <c r="P291" s="188">
        <v>906</v>
      </c>
      <c r="Q291" s="192">
        <v>884</v>
      </c>
      <c r="R291" s="190">
        <v>1210</v>
      </c>
      <c r="S291" s="191">
        <v>1175</v>
      </c>
      <c r="T291" s="188">
        <v>228</v>
      </c>
      <c r="U291" s="192">
        <v>973</v>
      </c>
      <c r="V291" s="190">
        <v>764</v>
      </c>
      <c r="W291" s="191">
        <v>1801</v>
      </c>
      <c r="X291" s="188">
        <v>1078</v>
      </c>
      <c r="Y291" s="192">
        <v>1157</v>
      </c>
      <c r="Z291" s="190">
        <v>3113</v>
      </c>
      <c r="AA291" s="188">
        <v>1769</v>
      </c>
      <c r="AB291" s="168">
        <f>B291+D291+F291+H291+J291+L291+N291+P291+R291+T291+V291+X291+Z291</f>
        <v>17932</v>
      </c>
      <c r="AC291" s="169">
        <f t="shared" si="4369"/>
        <v>13566</v>
      </c>
      <c r="AE291" s="288" t="s">
        <v>26</v>
      </c>
      <c r="AF291" s="12">
        <f t="shared" ref="AF291:BG291" si="4424">SUM(AF288:AF290)</f>
        <v>15234</v>
      </c>
      <c r="AG291" s="1">
        <f t="shared" si="4424"/>
        <v>3069</v>
      </c>
      <c r="AH291" s="12">
        <f t="shared" si="4424"/>
        <v>4938</v>
      </c>
      <c r="AI291" s="1">
        <f t="shared" si="4424"/>
        <v>3494</v>
      </c>
      <c r="AJ291" s="12">
        <f t="shared" si="4424"/>
        <v>1965</v>
      </c>
      <c r="AK291" s="1">
        <f t="shared" si="4424"/>
        <v>1571</v>
      </c>
      <c r="AL291" s="12">
        <f t="shared" si="4424"/>
        <v>4416</v>
      </c>
      <c r="AM291" s="1">
        <f t="shared" si="4424"/>
        <v>5097</v>
      </c>
      <c r="AN291" s="12">
        <f t="shared" si="4424"/>
        <v>1025</v>
      </c>
      <c r="AO291" s="1">
        <f t="shared" si="4424"/>
        <v>2555</v>
      </c>
      <c r="AP291" s="12">
        <f t="shared" si="4424"/>
        <v>1335</v>
      </c>
      <c r="AQ291" s="1">
        <f t="shared" si="4424"/>
        <v>6528</v>
      </c>
      <c r="AR291" s="12">
        <f t="shared" si="4424"/>
        <v>4632</v>
      </c>
      <c r="AS291" s="1">
        <f t="shared" si="4424"/>
        <v>8590</v>
      </c>
      <c r="AT291" s="12">
        <f t="shared" si="4424"/>
        <v>3314</v>
      </c>
      <c r="AU291" s="1">
        <f t="shared" si="4424"/>
        <v>4300</v>
      </c>
      <c r="AV291" s="12">
        <f t="shared" si="4424"/>
        <v>4644</v>
      </c>
      <c r="AW291" s="1">
        <f t="shared" si="4424"/>
        <v>4267</v>
      </c>
      <c r="AX291" s="12">
        <f t="shared" si="4424"/>
        <v>976</v>
      </c>
      <c r="AY291" s="1">
        <f t="shared" si="4424"/>
        <v>4102</v>
      </c>
      <c r="AZ291" s="12">
        <f t="shared" si="4424"/>
        <v>2471</v>
      </c>
      <c r="BA291" s="1">
        <f t="shared" si="4424"/>
        <v>7480</v>
      </c>
      <c r="BB291" s="12">
        <f t="shared" si="4424"/>
        <v>3577</v>
      </c>
      <c r="BC291" s="1">
        <f t="shared" si="4424"/>
        <v>4522</v>
      </c>
      <c r="BD291" s="12">
        <f t="shared" si="4424"/>
        <v>12806</v>
      </c>
      <c r="BE291" s="1">
        <f t="shared" si="4424"/>
        <v>6868</v>
      </c>
      <c r="BF291" s="51">
        <f t="shared" si="4424"/>
        <v>61333</v>
      </c>
      <c r="BG291" s="47">
        <f t="shared" si="4424"/>
        <v>62443</v>
      </c>
      <c r="BH291" s="284"/>
      <c r="BI291" s="133" t="s">
        <v>25</v>
      </c>
      <c r="BJ291" s="125">
        <f>B291/B312</f>
        <v>8.6219831293114488E-2</v>
      </c>
      <c r="BK291" s="126">
        <f t="shared" ref="BK291" si="4425">C291/C312</f>
        <v>1.8932826990285919E-2</v>
      </c>
      <c r="BL291" s="127">
        <f t="shared" ref="BL291" si="4426">D291/D312</f>
        <v>9.0347826086956518E-2</v>
      </c>
      <c r="BM291" s="128">
        <f t="shared" ref="BM291" si="4427">E291/E312</f>
        <v>3.2146091156051916E-2</v>
      </c>
      <c r="BN291" s="125">
        <f t="shared" ref="BN291" si="4428">F291/F312</f>
        <v>6.4931294755177088E-2</v>
      </c>
      <c r="BO291" s="126">
        <f t="shared" ref="BO291" si="4429">G291/G312</f>
        <v>4.1949967928159075E-2</v>
      </c>
      <c r="BP291" s="127">
        <f t="shared" ref="BP291" si="4430">H291/H312</f>
        <v>4.4296175752644426E-2</v>
      </c>
      <c r="BQ291" s="128">
        <f t="shared" ref="BQ291" si="4431">I291/I312</f>
        <v>2.2691423678399207E-2</v>
      </c>
      <c r="BR291" s="125">
        <f t="shared" ref="BR291" si="4432">J291/J312</f>
        <v>3.4120310478654589E-2</v>
      </c>
      <c r="BS291" s="126">
        <f t="shared" ref="BS291" si="4433">K291/K312</f>
        <v>4.4579945799457996E-2</v>
      </c>
      <c r="BT291" s="127">
        <f t="shared" ref="BT291" si="4434">L291/L312</f>
        <v>2.7548858017424065E-2</v>
      </c>
      <c r="BU291" s="125">
        <f t="shared" ref="BU291" si="4435">M291/M312</f>
        <v>4.7732478240952815E-2</v>
      </c>
      <c r="BV291" s="129">
        <f t="shared" ref="BV291" si="4436">N291/N312</f>
        <v>4.5632238500602829E-2</v>
      </c>
      <c r="BW291" s="130">
        <f t="shared" ref="BW291" si="4437">O291/O312</f>
        <v>4.9689267118302446E-2</v>
      </c>
      <c r="BX291" s="125">
        <f t="shared" ref="BX291" si="4438">P291/P312</f>
        <v>5.4041157172681181E-2</v>
      </c>
      <c r="BY291" s="126">
        <f t="shared" ref="BY291" si="4439">Q291/Q312</f>
        <v>4.5256744995648392E-2</v>
      </c>
      <c r="BZ291" s="127">
        <f t="shared" ref="BZ291" si="4440">R291/R312</f>
        <v>5.5007501022866757E-2</v>
      </c>
      <c r="CA291" s="128">
        <f t="shared" ref="CA291" si="4441">S291/S312</f>
        <v>5.1867219917012451E-2</v>
      </c>
      <c r="CB291" s="125">
        <f t="shared" ref="CB291" si="4442">T291/T312</f>
        <v>2.2928399034593726E-2</v>
      </c>
      <c r="CC291" s="126">
        <f t="shared" ref="CC291" si="4443">U291/U312</f>
        <v>8.5764654032613491E-2</v>
      </c>
      <c r="CD291" s="127">
        <f t="shared" ref="CD291" si="4444">V291/V312</f>
        <v>2.9455989513050854E-2</v>
      </c>
      <c r="CE291" s="128">
        <f t="shared" ref="CE291" si="4445">W291/W312</f>
        <v>6.1005351940925413E-2</v>
      </c>
      <c r="CF291" s="125">
        <f t="shared" ref="CF291" si="4446">X291/X312</f>
        <v>4.241756512158653E-2</v>
      </c>
      <c r="CG291" s="126">
        <f t="shared" ref="CG291" si="4447">Y291/Y312</f>
        <v>7.5296108291032143E-2</v>
      </c>
      <c r="CH291" s="127">
        <f t="shared" ref="CH291" si="4448">Z291/Z312</f>
        <v>5.4906871736983207E-2</v>
      </c>
      <c r="CI291" s="125">
        <f t="shared" ref="CI291" si="4449">AA291/AA312</f>
        <v>3.5788707034332075E-2</v>
      </c>
      <c r="CJ291" s="131">
        <f t="shared" ref="CJ291" si="4450">AB291/AB312</f>
        <v>5.5731152819346159E-2</v>
      </c>
      <c r="CK291" s="132">
        <f t="shared" ref="CK291" si="4451">AC291/AC312</f>
        <v>4.223918099703896E-2</v>
      </c>
    </row>
    <row r="292" spans="1:89" ht="14.1" thickTop="1">
      <c r="A292" s="142" t="s">
        <v>20</v>
      </c>
      <c r="B292" s="195">
        <v>6001</v>
      </c>
      <c r="C292" s="196">
        <v>995</v>
      </c>
      <c r="D292" s="197">
        <v>1872</v>
      </c>
      <c r="E292" s="198">
        <v>1215</v>
      </c>
      <c r="F292" s="195">
        <v>698</v>
      </c>
      <c r="G292" s="199">
        <v>566</v>
      </c>
      <c r="H292" s="197">
        <v>1241</v>
      </c>
      <c r="I292" s="198">
        <v>1622</v>
      </c>
      <c r="J292" s="195">
        <v>344</v>
      </c>
      <c r="K292" s="199">
        <v>862</v>
      </c>
      <c r="L292" s="197">
        <v>481</v>
      </c>
      <c r="M292" s="195">
        <v>2080</v>
      </c>
      <c r="N292" s="200">
        <v>1651</v>
      </c>
      <c r="O292" s="201">
        <v>2658</v>
      </c>
      <c r="P292" s="195">
        <v>1296</v>
      </c>
      <c r="Q292" s="199">
        <v>1455</v>
      </c>
      <c r="R292" s="197">
        <v>1523</v>
      </c>
      <c r="S292" s="198">
        <v>1563</v>
      </c>
      <c r="T292" s="195">
        <v>335</v>
      </c>
      <c r="U292" s="199">
        <v>1624</v>
      </c>
      <c r="V292" s="197">
        <v>908</v>
      </c>
      <c r="W292" s="198">
        <v>2306</v>
      </c>
      <c r="X292" s="195">
        <v>1351</v>
      </c>
      <c r="Y292" s="199">
        <v>1500</v>
      </c>
      <c r="Z292" s="197">
        <v>4555</v>
      </c>
      <c r="AA292" s="195">
        <v>2353</v>
      </c>
      <c r="AB292" s="168">
        <f t="shared" ref="AB292:AB308" si="4452">B292+D292+F292+H292+J292+L292+N292+P292+R292+T292+V292+X292+Z292</f>
        <v>22256</v>
      </c>
      <c r="AC292" s="169">
        <f t="shared" si="4369"/>
        <v>20799</v>
      </c>
      <c r="BI292" s="142" t="s">
        <v>20</v>
      </c>
      <c r="BJ292" s="125">
        <f>B292/B312</f>
        <v>0.10980585899617573</v>
      </c>
      <c r="BK292" s="126">
        <f t="shared" ref="BK292" si="4453">C292/C312</f>
        <v>2.7381050661823385E-2</v>
      </c>
      <c r="BL292" s="127">
        <f t="shared" ref="BL292" si="4454">D292/D312</f>
        <v>8.1391304347826085E-2</v>
      </c>
      <c r="BM292" s="128">
        <f t="shared" ref="BM292" si="4455">E292/E312</f>
        <v>6.1122849381225475E-2</v>
      </c>
      <c r="BN292" s="125">
        <f t="shared" ref="BN292" si="4456">F292/F312</f>
        <v>6.7544029417456936E-2</v>
      </c>
      <c r="BO292" s="126">
        <f t="shared" ref="BO292" si="4457">G292/G312</f>
        <v>7.2610647851186663E-2</v>
      </c>
      <c r="BP292" s="127">
        <f t="shared" ref="BP292" si="4458">H292/H312</f>
        <v>4.0390561432058582E-2</v>
      </c>
      <c r="BQ292" s="128">
        <f t="shared" ref="BQ292" si="4459">I292/I312</f>
        <v>3.6549641714362972E-2</v>
      </c>
      <c r="BR292" s="125">
        <f t="shared" ref="BR292" si="4460">J292/J312</f>
        <v>5.5627425614489003E-2</v>
      </c>
      <c r="BS292" s="126">
        <f t="shared" ref="BS292" si="4461">K292/K312</f>
        <v>0.11680216802168021</v>
      </c>
      <c r="BT292" s="127">
        <f t="shared" ref="BT292" si="4462">L292/L312</f>
        <v>3.7752138764618165E-2</v>
      </c>
      <c r="BU292" s="125">
        <f t="shared" ref="BU292" si="4463">M292/M312</f>
        <v>9.5281722400366461E-2</v>
      </c>
      <c r="BV292" s="129">
        <f t="shared" ref="BV292" si="4464">N292/N312</f>
        <v>6.0319316064447771E-2</v>
      </c>
      <c r="BW292" s="130">
        <f t="shared" ref="BW292" si="4465">O292/O312</f>
        <v>7.4407927887576289E-2</v>
      </c>
      <c r="BX292" s="125">
        <f t="shared" ref="BX292" si="4466">P292/P312</f>
        <v>7.7303906949000897E-2</v>
      </c>
      <c r="BY292" s="126">
        <f t="shared" ref="BY292" si="4467">Q292/Q312</f>
        <v>7.448932575641222E-2</v>
      </c>
      <c r="BZ292" s="127">
        <f t="shared" ref="BZ292" si="4468">R292/R312</f>
        <v>6.9236714097376917E-2</v>
      </c>
      <c r="CA292" s="128">
        <f t="shared" ref="CA292" si="4469">S292/S312</f>
        <v>6.8994438068332303E-2</v>
      </c>
      <c r="CB292" s="125">
        <f t="shared" ref="CB292" si="4470">T292/T312</f>
        <v>3.3688656476267093E-2</v>
      </c>
      <c r="CC292" s="126">
        <f t="shared" ref="CC292" si="4471">U292/U312</f>
        <v>0.14314676068752755</v>
      </c>
      <c r="CD292" s="127">
        <f t="shared" ref="CD292" si="4472">V292/V312</f>
        <v>3.5007903766819601E-2</v>
      </c>
      <c r="CE292" s="128">
        <f t="shared" ref="CE292" si="4473">W292/W312</f>
        <v>7.8111239075943362E-2</v>
      </c>
      <c r="CF292" s="125">
        <f t="shared" ref="CF292" si="4474">X292/X312</f>
        <v>5.315967576926104E-2</v>
      </c>
      <c r="CG292" s="126">
        <f t="shared" ref="CG292" si="4475">Y292/Y312</f>
        <v>9.7618117922686445E-2</v>
      </c>
      <c r="CH292" s="127">
        <f t="shared" ref="CH292" si="4476">Z292/Z312</f>
        <v>8.0340764780584162E-2</v>
      </c>
      <c r="CI292" s="125">
        <f t="shared" ref="CI292" si="4477">AA292/AA312</f>
        <v>4.7603633494507275E-2</v>
      </c>
      <c r="CJ292" s="131">
        <f t="shared" ref="CJ292" si="4478">AB292/AB312</f>
        <v>6.9169782352630382E-2</v>
      </c>
      <c r="CK292" s="132">
        <f t="shared" ref="CK292" si="4479">AC292/AC312</f>
        <v>6.4759894261935236E-2</v>
      </c>
    </row>
    <row r="293" spans="1:89" ht="14.1" thickBot="1">
      <c r="A293" s="133" t="s">
        <v>22</v>
      </c>
      <c r="B293" s="188">
        <v>4523</v>
      </c>
      <c r="C293" s="189">
        <v>1089</v>
      </c>
      <c r="D293" s="190">
        <v>1286</v>
      </c>
      <c r="E293" s="191">
        <v>1298</v>
      </c>
      <c r="F293" s="188">
        <v>665</v>
      </c>
      <c r="G293" s="192">
        <v>537</v>
      </c>
      <c r="H293" s="190">
        <v>1542</v>
      </c>
      <c r="I293" s="191">
        <v>1816</v>
      </c>
      <c r="J293" s="188">
        <v>354</v>
      </c>
      <c r="K293" s="192">
        <v>841</v>
      </c>
      <c r="L293" s="190">
        <v>428</v>
      </c>
      <c r="M293" s="188">
        <v>2260</v>
      </c>
      <c r="N293" s="193">
        <v>1508</v>
      </c>
      <c r="O293" s="194">
        <v>3020</v>
      </c>
      <c r="P293" s="188">
        <v>1070</v>
      </c>
      <c r="Q293" s="192">
        <v>1568</v>
      </c>
      <c r="R293" s="190">
        <v>1687</v>
      </c>
      <c r="S293" s="191">
        <v>1410</v>
      </c>
      <c r="T293" s="188">
        <v>340</v>
      </c>
      <c r="U293" s="192">
        <v>1510</v>
      </c>
      <c r="V293" s="190">
        <v>805</v>
      </c>
      <c r="W293" s="191">
        <v>2821</v>
      </c>
      <c r="X293" s="188">
        <v>1153</v>
      </c>
      <c r="Y293" s="192">
        <v>1686</v>
      </c>
      <c r="Z293" s="190">
        <v>4436</v>
      </c>
      <c r="AA293" s="188">
        <v>2235</v>
      </c>
      <c r="AB293" s="168">
        <f t="shared" si="4452"/>
        <v>19797</v>
      </c>
      <c r="AC293" s="169">
        <f t="shared" si="4369"/>
        <v>22091</v>
      </c>
      <c r="AE293" t="s">
        <v>27</v>
      </c>
      <c r="BI293" s="133" t="s">
        <v>22</v>
      </c>
      <c r="BJ293" s="125">
        <f>B293/B312</f>
        <v>8.2761523119430566E-2</v>
      </c>
      <c r="BK293" s="126">
        <f t="shared" ref="BK293" si="4480">C293/C312</f>
        <v>2.996780318665896E-2</v>
      </c>
      <c r="BL293" s="127">
        <f t="shared" ref="BL293" si="4481">D293/D312</f>
        <v>5.5913043478260871E-2</v>
      </c>
      <c r="BM293" s="128">
        <f t="shared" ref="BM293" si="4482">E293/E312</f>
        <v>6.5298319750477909E-2</v>
      </c>
      <c r="BN293" s="125">
        <f t="shared" ref="BN293" si="4483">F293/F312</f>
        <v>6.435068705244823E-2</v>
      </c>
      <c r="BO293" s="126">
        <f t="shared" ref="BO293" si="4484">G293/G312</f>
        <v>6.889031430404105E-2</v>
      </c>
      <c r="BP293" s="127">
        <f t="shared" ref="BP293" si="4485">H293/H312</f>
        <v>5.018714401952807E-2</v>
      </c>
      <c r="BQ293" s="128">
        <f t="shared" ref="BQ293" si="4486">I293/I312</f>
        <v>4.092117715985398E-2</v>
      </c>
      <c r="BR293" s="125">
        <f t="shared" ref="BR293" si="4487">J293/J312</f>
        <v>5.7244501940491591E-2</v>
      </c>
      <c r="BS293" s="126">
        <f t="shared" ref="BS293" si="4488">K293/K312</f>
        <v>0.11395663956639566</v>
      </c>
      <c r="BT293" s="127">
        <f t="shared" ref="BT293" si="4489">L293/L312</f>
        <v>3.3592339690762106E-2</v>
      </c>
      <c r="BU293" s="125">
        <f t="shared" ref="BU293" si="4490">M293/M312</f>
        <v>0.10352725606962895</v>
      </c>
      <c r="BV293" s="129">
        <f t="shared" ref="BV293" si="4491">N293/N312</f>
        <v>5.5094808373826312E-2</v>
      </c>
      <c r="BW293" s="130">
        <f t="shared" ref="BW293" si="4492">O293/O312</f>
        <v>8.4541738984379375E-2</v>
      </c>
      <c r="BX293" s="125">
        <f t="shared" ref="BX293" si="4493">P293/P312</f>
        <v>6.3823441694005362E-2</v>
      </c>
      <c r="BY293" s="126">
        <f t="shared" ref="BY293" si="4494">Q293/Q312</f>
        <v>8.0274407413095786E-2</v>
      </c>
      <c r="BZ293" s="127">
        <f t="shared" ref="BZ293" si="4495">R293/R312</f>
        <v>7.6692276219484476E-2</v>
      </c>
      <c r="CA293" s="128">
        <f t="shared" ref="CA293" si="4496">S293/S312</f>
        <v>6.2240663900414939E-2</v>
      </c>
      <c r="CB293" s="125">
        <f t="shared" ref="CB293" si="4497">T293/T312</f>
        <v>3.4191472244569587E-2</v>
      </c>
      <c r="CC293" s="126">
        <f t="shared" ref="CC293" si="4498">U293/U312</f>
        <v>0.13309828118113706</v>
      </c>
      <c r="CD293" s="127">
        <f t="shared" ref="CD293" si="4499">V293/V312</f>
        <v>3.1036742876971123E-2</v>
      </c>
      <c r="CE293" s="128">
        <f t="shared" ref="CE293" si="4500">W293/W312</f>
        <v>9.5555856649278501E-2</v>
      </c>
      <c r="CF293" s="125">
        <f t="shared" ref="CF293" si="4501">X293/X312</f>
        <v>4.5368694420398203E-2</v>
      </c>
      <c r="CG293" s="126">
        <f t="shared" ref="CG293" si="4502">Y293/Y312</f>
        <v>0.10972276454509958</v>
      </c>
      <c r="CH293" s="127">
        <f t="shared" ref="CH293" si="4503">Z293/Z312</f>
        <v>7.8241851276986032E-2</v>
      </c>
      <c r="CI293" s="125">
        <f t="shared" ref="CI293" si="4504">AA293/AA312</f>
        <v>4.5216370956321188E-2</v>
      </c>
      <c r="CJ293" s="131">
        <f t="shared" ref="CJ293" si="4505">AB293/AB312</f>
        <v>6.1527416482522634E-2</v>
      </c>
      <c r="CK293" s="132">
        <f t="shared" ref="CK293" si="4506">AC293/AC312</f>
        <v>6.8782673404510372E-2</v>
      </c>
    </row>
    <row r="294" spans="1:89" ht="15" thickTop="1" thickBot="1">
      <c r="A294" s="142" t="s">
        <v>24</v>
      </c>
      <c r="B294" s="195">
        <v>4710</v>
      </c>
      <c r="C294" s="196">
        <v>985</v>
      </c>
      <c r="D294" s="197">
        <v>1780</v>
      </c>
      <c r="E294" s="198">
        <v>981</v>
      </c>
      <c r="F294" s="195">
        <v>602</v>
      </c>
      <c r="G294" s="199">
        <v>468</v>
      </c>
      <c r="H294" s="197">
        <v>1633</v>
      </c>
      <c r="I294" s="198">
        <v>1659</v>
      </c>
      <c r="J294" s="195">
        <v>327</v>
      </c>
      <c r="K294" s="199">
        <v>852</v>
      </c>
      <c r="L294" s="197">
        <v>426</v>
      </c>
      <c r="M294" s="195">
        <v>2188</v>
      </c>
      <c r="N294" s="200">
        <v>1473</v>
      </c>
      <c r="O294" s="201">
        <v>2912</v>
      </c>
      <c r="P294" s="195">
        <v>948</v>
      </c>
      <c r="Q294" s="199">
        <v>1277</v>
      </c>
      <c r="R294" s="197">
        <v>1434</v>
      </c>
      <c r="S294" s="198">
        <v>1294</v>
      </c>
      <c r="T294" s="195">
        <v>301</v>
      </c>
      <c r="U294" s="199">
        <v>968</v>
      </c>
      <c r="V294" s="197">
        <v>758</v>
      </c>
      <c r="W294" s="198">
        <v>2353</v>
      </c>
      <c r="X294" s="195">
        <v>1073</v>
      </c>
      <c r="Y294" s="199">
        <v>1336</v>
      </c>
      <c r="Z294" s="197">
        <v>3815</v>
      </c>
      <c r="AA294" s="195">
        <v>2280</v>
      </c>
      <c r="AB294" s="168">
        <f t="shared" si="4452"/>
        <v>19280</v>
      </c>
      <c r="AC294" s="169">
        <f t="shared" si="4369"/>
        <v>19553</v>
      </c>
      <c r="AE294" s="309" t="s">
        <v>2</v>
      </c>
      <c r="AF294" s="303" t="s">
        <v>3</v>
      </c>
      <c r="AG294" s="304"/>
      <c r="AH294" s="303" t="s">
        <v>4</v>
      </c>
      <c r="AI294" s="304"/>
      <c r="AJ294" s="303" t="s">
        <v>5</v>
      </c>
      <c r="AK294" s="304"/>
      <c r="AL294" s="303" t="s">
        <v>6</v>
      </c>
      <c r="AM294" s="304"/>
      <c r="AN294" s="303" t="s">
        <v>7</v>
      </c>
      <c r="AO294" s="304"/>
      <c r="AP294" s="303" t="s">
        <v>8</v>
      </c>
      <c r="AQ294" s="304"/>
      <c r="AR294" s="303" t="s">
        <v>9</v>
      </c>
      <c r="AS294" s="304"/>
      <c r="AT294" s="303" t="s">
        <v>10</v>
      </c>
      <c r="AU294" s="304"/>
      <c r="AV294" s="303" t="s">
        <v>11</v>
      </c>
      <c r="AW294" s="304"/>
      <c r="AX294" s="303" t="s">
        <v>12</v>
      </c>
      <c r="AY294" s="304"/>
      <c r="AZ294" s="303" t="s">
        <v>13</v>
      </c>
      <c r="BA294" s="304"/>
      <c r="BB294" s="303" t="s">
        <v>14</v>
      </c>
      <c r="BC294" s="304"/>
      <c r="BD294" s="305" t="s">
        <v>15</v>
      </c>
      <c r="BE294" s="306"/>
      <c r="BF294" s="307" t="s">
        <v>16</v>
      </c>
      <c r="BG294" s="308"/>
      <c r="BH294" s="286"/>
      <c r="BI294" s="142" t="s">
        <v>24</v>
      </c>
      <c r="BJ294" s="125">
        <f>B294/B312</f>
        <v>8.6183235439424716E-2</v>
      </c>
      <c r="BK294" s="126">
        <f t="shared" ref="BK294" si="4507">C294/C312</f>
        <v>2.7105864223011089E-2</v>
      </c>
      <c r="BL294" s="127">
        <f t="shared" ref="BL294" si="4508">D294/D312</f>
        <v>7.7391304347826081E-2</v>
      </c>
      <c r="BM294" s="128">
        <f t="shared" ref="BM294" si="4509">E294/E312</f>
        <v>4.9351041352248715E-2</v>
      </c>
      <c r="BN294" s="125">
        <f t="shared" ref="BN294" si="4510">F294/F312</f>
        <v>5.8254306173795241E-2</v>
      </c>
      <c r="BO294" s="126">
        <f t="shared" ref="BO294" si="4511">G294/G312</f>
        <v>6.0038486209108406E-2</v>
      </c>
      <c r="BP294" s="127">
        <f t="shared" ref="BP294" si="4512">H294/H312</f>
        <v>5.3148901545972335E-2</v>
      </c>
      <c r="BQ294" s="128">
        <f t="shared" ref="BQ294" si="4513">I294/I312</f>
        <v>3.7383388165307133E-2</v>
      </c>
      <c r="BR294" s="125">
        <f t="shared" ref="BR294" si="4514">J294/J312</f>
        <v>5.2878395860284602E-2</v>
      </c>
      <c r="BS294" s="126">
        <f t="shared" ref="BS294" si="4515">K294/K312</f>
        <v>0.11544715447154472</v>
      </c>
      <c r="BT294" s="127">
        <f t="shared" ref="BT294" si="4516">L294/L312</f>
        <v>3.3435366140805271E-2</v>
      </c>
      <c r="BU294" s="125">
        <f t="shared" ref="BU294" si="4517">M294/M312</f>
        <v>0.10022904260192396</v>
      </c>
      <c r="BV294" s="129">
        <f t="shared" ref="BV294" si="4518">N294/N312</f>
        <v>5.3816082715282598E-2</v>
      </c>
      <c r="BW294" s="130">
        <f t="shared" ref="BW294" si="4519">O294/O312</f>
        <v>8.1518392027322098E-2</v>
      </c>
      <c r="BX294" s="125">
        <f t="shared" ref="BX294" si="4520">P294/P312</f>
        <v>5.6546376379361767E-2</v>
      </c>
      <c r="BY294" s="126">
        <f t="shared" ref="BY294" si="4521">Q294/Q312</f>
        <v>6.5376542261813345E-2</v>
      </c>
      <c r="BZ294" s="127">
        <f t="shared" ref="BZ294" si="4522">R294/R312</f>
        <v>6.5190707823794158E-2</v>
      </c>
      <c r="CA294" s="128">
        <f t="shared" ref="CA294" si="4523">S294/S312</f>
        <v>5.7120155380948175E-2</v>
      </c>
      <c r="CB294" s="125">
        <f t="shared" ref="CB294" si="4524">T294/T312</f>
        <v>3.0269509251810135E-2</v>
      </c>
      <c r="CC294" s="126">
        <f t="shared" ref="CC294" si="4525">U294/U312</f>
        <v>8.532393124724548E-2</v>
      </c>
      <c r="CD294" s="127">
        <f t="shared" ref="CD294" si="4526">V294/V312</f>
        <v>2.9224659752477157E-2</v>
      </c>
      <c r="CE294" s="128">
        <f t="shared" ref="CE294" si="4527">W294/W312</f>
        <v>7.9703272136034148E-2</v>
      </c>
      <c r="CF294" s="125">
        <f t="shared" ref="CF294" si="4528">X294/X312</f>
        <v>4.2220823168332415E-2</v>
      </c>
      <c r="CG294" s="126">
        <f t="shared" ref="CG294" si="4529">Y294/Y312</f>
        <v>8.6945203696472725E-2</v>
      </c>
      <c r="CH294" s="127">
        <f t="shared" ref="CH294" si="4530">Z294/Z312</f>
        <v>6.7288697615352056E-2</v>
      </c>
      <c r="CI294" s="125">
        <f t="shared" ref="CI294" si="4531">AA294/AA312</f>
        <v>4.612676768698537E-2</v>
      </c>
      <c r="CJ294" s="131">
        <f t="shared" ref="CJ294" si="4532">AB294/AB312</f>
        <v>5.9920623820934299E-2</v>
      </c>
      <c r="CK294" s="132">
        <f t="shared" ref="CK294" si="4533">AC294/AC312</f>
        <v>6.0880341002145275E-2</v>
      </c>
    </row>
    <row r="295" spans="1:89" ht="15" thickTop="1" thickBot="1">
      <c r="A295" s="133" t="s">
        <v>28</v>
      </c>
      <c r="B295" s="188">
        <v>3749</v>
      </c>
      <c r="C295" s="189">
        <v>1354</v>
      </c>
      <c r="D295" s="190">
        <v>1401</v>
      </c>
      <c r="E295" s="191">
        <v>939</v>
      </c>
      <c r="F295" s="188">
        <v>631</v>
      </c>
      <c r="G295" s="192">
        <v>501</v>
      </c>
      <c r="H295" s="190">
        <v>1788</v>
      </c>
      <c r="I295" s="191">
        <v>1936</v>
      </c>
      <c r="J295" s="188">
        <v>301</v>
      </c>
      <c r="K295" s="192">
        <v>722</v>
      </c>
      <c r="L295" s="190">
        <v>389</v>
      </c>
      <c r="M295" s="188">
        <v>1583</v>
      </c>
      <c r="N295" s="193">
        <v>1307</v>
      </c>
      <c r="O295" s="194">
        <v>2672</v>
      </c>
      <c r="P295" s="188">
        <v>844</v>
      </c>
      <c r="Q295" s="192">
        <v>1065</v>
      </c>
      <c r="R295" s="190">
        <v>1283</v>
      </c>
      <c r="S295" s="191">
        <v>1146</v>
      </c>
      <c r="T295" s="188">
        <v>409</v>
      </c>
      <c r="U295" s="192">
        <v>741</v>
      </c>
      <c r="V295" s="190">
        <v>782</v>
      </c>
      <c r="W295" s="191">
        <v>2097</v>
      </c>
      <c r="X295" s="188">
        <v>1075</v>
      </c>
      <c r="Y295" s="192">
        <v>1065</v>
      </c>
      <c r="Z295" s="190">
        <v>3328</v>
      </c>
      <c r="AA295" s="188">
        <v>2455</v>
      </c>
      <c r="AB295" s="168">
        <f t="shared" si="4452"/>
        <v>17287</v>
      </c>
      <c r="AC295" s="169">
        <f t="shared" si="4369"/>
        <v>18276</v>
      </c>
      <c r="AE295" s="310"/>
      <c r="AF295" s="242" t="s">
        <v>17</v>
      </c>
      <c r="AG295" s="243" t="s">
        <v>18</v>
      </c>
      <c r="AH295" s="244" t="s">
        <v>17</v>
      </c>
      <c r="AI295" s="245" t="s">
        <v>18</v>
      </c>
      <c r="AJ295" s="242" t="s">
        <v>17</v>
      </c>
      <c r="AK295" s="243" t="s">
        <v>18</v>
      </c>
      <c r="AL295" s="244" t="s">
        <v>17</v>
      </c>
      <c r="AM295" s="245" t="s">
        <v>18</v>
      </c>
      <c r="AN295" s="242" t="s">
        <v>17</v>
      </c>
      <c r="AO295" s="243" t="s">
        <v>18</v>
      </c>
      <c r="AP295" s="244" t="s">
        <v>17</v>
      </c>
      <c r="AQ295" s="242" t="s">
        <v>18</v>
      </c>
      <c r="AR295" s="246" t="s">
        <v>17</v>
      </c>
      <c r="AS295" s="247" t="s">
        <v>18</v>
      </c>
      <c r="AT295" s="242" t="s">
        <v>17</v>
      </c>
      <c r="AU295" s="243" t="s">
        <v>18</v>
      </c>
      <c r="AV295" s="244" t="s">
        <v>17</v>
      </c>
      <c r="AW295" s="245" t="s">
        <v>18</v>
      </c>
      <c r="AX295" s="242" t="s">
        <v>17</v>
      </c>
      <c r="AY295" s="243" t="s">
        <v>18</v>
      </c>
      <c r="AZ295" s="244" t="s">
        <v>17</v>
      </c>
      <c r="BA295" s="245" t="s">
        <v>18</v>
      </c>
      <c r="BB295" s="242" t="s">
        <v>17</v>
      </c>
      <c r="BC295" s="243" t="s">
        <v>18</v>
      </c>
      <c r="BD295" s="248" t="s">
        <v>17</v>
      </c>
      <c r="BE295" s="249" t="s">
        <v>18</v>
      </c>
      <c r="BF295" s="250" t="s">
        <v>17</v>
      </c>
      <c r="BG295" s="251" t="s">
        <v>18</v>
      </c>
      <c r="BH295" s="287"/>
      <c r="BI295" s="133" t="s">
        <v>28</v>
      </c>
      <c r="BJ295" s="125">
        <f>B295/B312</f>
        <v>6.859892774148689E-2</v>
      </c>
      <c r="BK295" s="126">
        <f t="shared" ref="BK295" si="4534">C295/C312</f>
        <v>3.7260243815184786E-2</v>
      </c>
      <c r="BL295" s="127">
        <f t="shared" ref="BL295" si="4535">D295/D312</f>
        <v>6.0913043478260868E-2</v>
      </c>
      <c r="BM295" s="128">
        <f t="shared" ref="BM295" si="4536">E295/E312</f>
        <v>4.7238152731663145E-2</v>
      </c>
      <c r="BN295" s="125">
        <f t="shared" ref="BN295" si="4537">F295/F312</f>
        <v>6.1060576736984708E-2</v>
      </c>
      <c r="BO295" s="126">
        <f t="shared" ref="BO295" si="4538">G295/G312</f>
        <v>6.4271969211032717E-2</v>
      </c>
      <c r="BP295" s="127">
        <f t="shared" ref="BP295" si="4539">H295/H312</f>
        <v>5.8193653376729049E-2</v>
      </c>
      <c r="BQ295" s="128">
        <f t="shared" ref="BQ295" si="4540">I295/I312</f>
        <v>4.3625219703456668E-2</v>
      </c>
      <c r="BR295" s="125">
        <f t="shared" ref="BR295" si="4541">J295/J312</f>
        <v>4.8673997412677882E-2</v>
      </c>
      <c r="BS295" s="126">
        <f t="shared" ref="BS295" si="4542">K295/K312</f>
        <v>9.78319783197832E-2</v>
      </c>
      <c r="BT295" s="127">
        <f t="shared" ref="BT295" si="4543">L295/L312</f>
        <v>3.0531355466603877E-2</v>
      </c>
      <c r="BU295" s="125">
        <f t="shared" ref="BU295" si="4544">M295/M312</f>
        <v>7.2514887769125055E-2</v>
      </c>
      <c r="BV295" s="129">
        <f t="shared" ref="BV295" si="4545">N295/N312</f>
        <v>4.7751269591903837E-2</v>
      </c>
      <c r="BW295" s="130">
        <f t="shared" ref="BW295" si="4546">O295/O312</f>
        <v>7.479984323386149E-2</v>
      </c>
      <c r="BX295" s="125">
        <f t="shared" ref="BX295" si="4547">P295/P312</f>
        <v>5.034297643900984E-2</v>
      </c>
      <c r="BY295" s="126">
        <f t="shared" ref="BY295" si="4548">Q295/Q312</f>
        <v>5.452311472892029E-2</v>
      </c>
      <c r="BZ295" s="127">
        <f t="shared" ref="BZ295" si="4549">R295/R312</f>
        <v>5.8326135382097556E-2</v>
      </c>
      <c r="CA295" s="128">
        <f t="shared" ref="CA295" si="4550">S295/S312</f>
        <v>5.0587092787145758E-2</v>
      </c>
      <c r="CB295" s="125">
        <f t="shared" ref="CB295" si="4551">T295/T312</f>
        <v>4.1130329847144008E-2</v>
      </c>
      <c r="CC295" s="126">
        <f t="shared" ref="CC295" si="4552">U295/U312</f>
        <v>6.5315116791538119E-2</v>
      </c>
      <c r="CD295" s="127">
        <f t="shared" ref="CD295" si="4553">V295/V312</f>
        <v>3.0149978794771947E-2</v>
      </c>
      <c r="CE295" s="128">
        <f t="shared" ref="CE295" si="4554">W295/W312</f>
        <v>7.1031772915114158E-2</v>
      </c>
      <c r="CF295" s="125">
        <f t="shared" ref="CF295" si="4555">X295/X312</f>
        <v>4.229951994963406E-2</v>
      </c>
      <c r="CG295" s="126">
        <f t="shared" ref="CG295" si="4556">Y295/Y312</f>
        <v>6.9308863725107375E-2</v>
      </c>
      <c r="CH295" s="127">
        <f t="shared" ref="CH295" si="4557">Z295/Z312</f>
        <v>5.869902638634119E-2</v>
      </c>
      <c r="CI295" s="125">
        <f t="shared" ref="CI295" si="4558">AA295/AA312</f>
        <v>4.966719941734609E-2</v>
      </c>
      <c r="CJ295" s="131">
        <f t="shared" ref="CJ295" si="4559">AB295/AB312</f>
        <v>5.3726546887577345E-2</v>
      </c>
      <c r="CK295" s="132">
        <f t="shared" ref="CK295" si="4560">AC295/AC312</f>
        <v>5.6904265951782697E-2</v>
      </c>
    </row>
    <row r="296" spans="1:89" ht="14.1" thickTop="1">
      <c r="A296" s="142" t="s">
        <v>29</v>
      </c>
      <c r="B296" s="202">
        <v>3476</v>
      </c>
      <c r="C296" s="196">
        <v>1368</v>
      </c>
      <c r="D296" s="197">
        <v>1433</v>
      </c>
      <c r="E296" s="198">
        <v>818</v>
      </c>
      <c r="F296" s="195">
        <v>644</v>
      </c>
      <c r="G296" s="199">
        <v>410</v>
      </c>
      <c r="H296" s="197">
        <v>2029</v>
      </c>
      <c r="I296" s="198">
        <v>2034</v>
      </c>
      <c r="J296" s="195">
        <v>340</v>
      </c>
      <c r="K296" s="199">
        <v>480</v>
      </c>
      <c r="L296" s="197">
        <v>469</v>
      </c>
      <c r="M296" s="195">
        <v>1565</v>
      </c>
      <c r="N296" s="200">
        <v>1362</v>
      </c>
      <c r="O296" s="203">
        <v>2316</v>
      </c>
      <c r="P296" s="195">
        <v>862</v>
      </c>
      <c r="Q296" s="199">
        <v>1000</v>
      </c>
      <c r="R296" s="197">
        <v>1372</v>
      </c>
      <c r="S296" s="198">
        <v>1187</v>
      </c>
      <c r="T296" s="195">
        <v>411</v>
      </c>
      <c r="U296" s="199">
        <v>589</v>
      </c>
      <c r="V296" s="197">
        <v>911</v>
      </c>
      <c r="W296" s="204">
        <v>1947</v>
      </c>
      <c r="X296" s="195">
        <v>987</v>
      </c>
      <c r="Y296" s="199">
        <v>848</v>
      </c>
      <c r="Z296" s="197">
        <v>3059</v>
      </c>
      <c r="AA296" s="195">
        <v>2543</v>
      </c>
      <c r="AB296" s="168">
        <f t="shared" si="4452"/>
        <v>17355</v>
      </c>
      <c r="AC296" s="169">
        <f t="shared" si="4369"/>
        <v>17105</v>
      </c>
      <c r="AE296" s="252" t="str">
        <f>$AE$17</f>
        <v>17:00 - 17:59</v>
      </c>
      <c r="AF296" s="253">
        <f t="shared" ref="AF296:AU298" si="4561">SUMIF($A$9:$A$32,$AE296,B$288:B$311)</f>
        <v>2616</v>
      </c>
      <c r="AG296" s="254">
        <f t="shared" si="4561"/>
        <v>3739</v>
      </c>
      <c r="AH296" s="255">
        <f t="shared" si="4561"/>
        <v>1718</v>
      </c>
      <c r="AI296" s="256">
        <f t="shared" si="4561"/>
        <v>1810</v>
      </c>
      <c r="AJ296" s="253">
        <f t="shared" si="4561"/>
        <v>981</v>
      </c>
      <c r="AK296" s="257">
        <f t="shared" si="4561"/>
        <v>517</v>
      </c>
      <c r="AL296" s="255">
        <f t="shared" si="4561"/>
        <v>2295</v>
      </c>
      <c r="AM296" s="256">
        <f t="shared" si="4561"/>
        <v>4353</v>
      </c>
      <c r="AN296" s="253">
        <f t="shared" si="4561"/>
        <v>756</v>
      </c>
      <c r="AO296" s="257">
        <f t="shared" si="4561"/>
        <v>343</v>
      </c>
      <c r="AP296" s="255">
        <f t="shared" si="4561"/>
        <v>1640</v>
      </c>
      <c r="AQ296" s="253">
        <f t="shared" si="4561"/>
        <v>1059</v>
      </c>
      <c r="AR296" s="258">
        <f t="shared" si="4561"/>
        <v>2399</v>
      </c>
      <c r="AS296" s="259">
        <f t="shared" si="4561"/>
        <v>2163</v>
      </c>
      <c r="AT296" s="253">
        <f t="shared" si="4561"/>
        <v>1446</v>
      </c>
      <c r="AU296" s="257">
        <f t="shared" si="4561"/>
        <v>1367</v>
      </c>
      <c r="AV296" s="255">
        <f t="shared" ref="AP296:BE298" si="4562">SUMIF($A$9:$A$32,$AE296,R$288:R$311)</f>
        <v>1535</v>
      </c>
      <c r="AW296" s="256">
        <f t="shared" si="4562"/>
        <v>1810</v>
      </c>
      <c r="AX296" s="253">
        <f t="shared" si="4562"/>
        <v>1144</v>
      </c>
      <c r="AY296" s="257">
        <f t="shared" si="4562"/>
        <v>376</v>
      </c>
      <c r="AZ296" s="255">
        <f t="shared" si="4562"/>
        <v>2394</v>
      </c>
      <c r="BA296" s="256">
        <f t="shared" si="4562"/>
        <v>1435</v>
      </c>
      <c r="BB296" s="253">
        <f t="shared" si="4562"/>
        <v>2940</v>
      </c>
      <c r="BC296" s="257">
        <f t="shared" si="4562"/>
        <v>649</v>
      </c>
      <c r="BD296" s="20">
        <f t="shared" si="4562"/>
        <v>4222</v>
      </c>
      <c r="BE296" s="260">
        <f t="shared" si="4562"/>
        <v>3878</v>
      </c>
      <c r="BF296" s="261">
        <f>AF296+AH296+AJ296+AL296+AN296+AP296+AR296+AT296+AV296+AX296+AZ296+BB296+BD296</f>
        <v>26086</v>
      </c>
      <c r="BG296" s="262">
        <f>AG296+AI296+AK296+AM296+AO296+AQ296+AS296+AU296+AW296+AY296+BA296+BC296+BE296</f>
        <v>23499</v>
      </c>
      <c r="BH296" s="283"/>
      <c r="BI296" s="142" t="s">
        <v>29</v>
      </c>
      <c r="BJ296" s="125">
        <f>B296/B312</f>
        <v>6.3603593712832335E-2</v>
      </c>
      <c r="BK296" s="126">
        <f t="shared" ref="BK296" si="4563">C296/C312</f>
        <v>3.7645504829522003E-2</v>
      </c>
      <c r="BL296" s="127">
        <f t="shared" ref="BL296" si="4564">D296/D312</f>
        <v>6.2304347826086959E-2</v>
      </c>
      <c r="BM296" s="128">
        <f t="shared" ref="BM296" si="4565">E296/E312</f>
        <v>4.115102122949995E-2</v>
      </c>
      <c r="BN296" s="125">
        <f t="shared" ref="BN296" si="4566">F296/F312</f>
        <v>6.2318560092897234E-2</v>
      </c>
      <c r="BO296" s="126">
        <f t="shared" ref="BO296" si="4567">G296/G312</f>
        <v>5.2597819114817188E-2</v>
      </c>
      <c r="BP296" s="127">
        <f t="shared" ref="BP296" si="4568">H296/H312</f>
        <v>6.6037428803905618E-2</v>
      </c>
      <c r="BQ296" s="128">
        <f t="shared" ref="BQ296" si="4569">I296/I312</f>
        <v>4.583352111406553E-2</v>
      </c>
      <c r="BR296" s="125">
        <f t="shared" ref="BR296" si="4570">J296/J312</f>
        <v>5.4980595084087966E-2</v>
      </c>
      <c r="BS296" s="126">
        <f t="shared" ref="BS296" si="4571">K296/K312</f>
        <v>6.5040650406504072E-2</v>
      </c>
      <c r="BT296" s="127">
        <f t="shared" ref="BT296" si="4572">L296/L312</f>
        <v>3.681029746487717E-2</v>
      </c>
      <c r="BU296" s="125">
        <f t="shared" ref="BU296" si="4573">M296/M312</f>
        <v>7.169033440219881E-2</v>
      </c>
      <c r="BV296" s="129">
        <f t="shared" ref="BV296" si="4574">N296/N312</f>
        <v>4.976069562675825E-2</v>
      </c>
      <c r="BW296" s="130">
        <f t="shared" ref="BW296" si="4575">O296/O312</f>
        <v>6.4833995856894908E-2</v>
      </c>
      <c r="BX296" s="125">
        <f t="shared" ref="BX296" si="4576">P296/P312</f>
        <v>5.1416641813301522E-2</v>
      </c>
      <c r="BY296" s="126">
        <f t="shared" ref="BY296" si="4577">Q296/Q312</f>
        <v>5.1195412891004967E-2</v>
      </c>
      <c r="BZ296" s="127">
        <f t="shared" ref="BZ296" si="4578">R296/R312</f>
        <v>6.2372141655680322E-2</v>
      </c>
      <c r="CA296" s="128">
        <f t="shared" ref="CA296" si="4579">S296/S312</f>
        <v>5.2396927694888323E-2</v>
      </c>
      <c r="CB296" s="125">
        <f t="shared" ref="CB296" si="4580">T296/T312</f>
        <v>4.1331456154465006E-2</v>
      </c>
      <c r="CC296" s="126">
        <f t="shared" ref="CC296" si="4581">U296/U312</f>
        <v>5.1917144116350816E-2</v>
      </c>
      <c r="CD296" s="127">
        <f t="shared" ref="CD296" si="4582">V296/V312</f>
        <v>3.5123568647106453E-2</v>
      </c>
      <c r="CE296" s="128">
        <f t="shared" ref="CE296" si="4583">W296/W312</f>
        <v>6.595081634035635E-2</v>
      </c>
      <c r="CF296" s="125">
        <f t="shared" ref="CF296" si="4584">X296/X312</f>
        <v>3.8836861572361693E-2</v>
      </c>
      <c r="CG296" s="126">
        <f t="shared" ref="CG296" si="4585">Y296/Y312</f>
        <v>5.5186775998958743E-2</v>
      </c>
      <c r="CH296" s="127">
        <f t="shared" ref="CH296" si="4586">Z296/Z312</f>
        <v>5.3954423592493299E-2</v>
      </c>
      <c r="CI296" s="125">
        <f t="shared" ref="CI296" si="4587">AA296/AA312</f>
        <v>5.1447530801756056E-2</v>
      </c>
      <c r="CJ296" s="131">
        <f t="shared" ref="CJ296" si="4588">AB296/AB312</f>
        <v>5.3937885187360729E-2</v>
      </c>
      <c r="CK296" s="132">
        <f t="shared" ref="CK296" si="4589">AC296/AC312</f>
        <v>5.3258233153055536E-2</v>
      </c>
    </row>
    <row r="297" spans="1:89">
      <c r="A297" s="133" t="s">
        <v>31</v>
      </c>
      <c r="B297" s="205">
        <v>3542</v>
      </c>
      <c r="C297" s="189">
        <v>1551</v>
      </c>
      <c r="D297" s="190">
        <v>1389</v>
      </c>
      <c r="E297" s="191">
        <v>839</v>
      </c>
      <c r="F297" s="188">
        <v>656</v>
      </c>
      <c r="G297" s="192">
        <v>438</v>
      </c>
      <c r="H297" s="190">
        <v>2060</v>
      </c>
      <c r="I297" s="191">
        <v>2197</v>
      </c>
      <c r="J297" s="188">
        <v>321</v>
      </c>
      <c r="K297" s="189">
        <v>454</v>
      </c>
      <c r="L297" s="190">
        <v>526</v>
      </c>
      <c r="M297" s="188">
        <v>1608</v>
      </c>
      <c r="N297" s="193">
        <v>1643</v>
      </c>
      <c r="O297" s="206">
        <v>2170</v>
      </c>
      <c r="P297" s="188">
        <v>955</v>
      </c>
      <c r="Q297" s="189">
        <v>999</v>
      </c>
      <c r="R297" s="190">
        <v>1282</v>
      </c>
      <c r="S297" s="191">
        <v>1258</v>
      </c>
      <c r="T297" s="197">
        <v>454</v>
      </c>
      <c r="U297" s="188">
        <v>618</v>
      </c>
      <c r="V297" s="190">
        <v>1059</v>
      </c>
      <c r="W297" s="207">
        <v>2193</v>
      </c>
      <c r="X297" s="188">
        <v>1139</v>
      </c>
      <c r="Y297" s="192">
        <v>850</v>
      </c>
      <c r="Z297" s="190">
        <v>3257</v>
      </c>
      <c r="AA297" s="188">
        <v>2735</v>
      </c>
      <c r="AB297" s="168">
        <f t="shared" si="4452"/>
        <v>18283</v>
      </c>
      <c r="AC297" s="169">
        <f t="shared" si="4369"/>
        <v>17910</v>
      </c>
      <c r="AE297" s="263" t="str">
        <f>$AE$18</f>
        <v>18:00 - 18:59</v>
      </c>
      <c r="AF297" s="253">
        <f t="shared" si="4561"/>
        <v>2779</v>
      </c>
      <c r="AG297" s="264">
        <f t="shared" si="4561"/>
        <v>4027</v>
      </c>
      <c r="AH297" s="265">
        <f t="shared" si="4561"/>
        <v>1744</v>
      </c>
      <c r="AI297" s="266">
        <f t="shared" si="4561"/>
        <v>1525</v>
      </c>
      <c r="AJ297" s="267">
        <f t="shared" si="4561"/>
        <v>843</v>
      </c>
      <c r="AK297" s="268">
        <f t="shared" si="4561"/>
        <v>512</v>
      </c>
      <c r="AL297" s="265">
        <f t="shared" si="4561"/>
        <v>2455</v>
      </c>
      <c r="AM297" s="266">
        <f t="shared" si="4561"/>
        <v>4595</v>
      </c>
      <c r="AN297" s="267">
        <f t="shared" si="4561"/>
        <v>701</v>
      </c>
      <c r="AO297" s="268">
        <f t="shared" si="4561"/>
        <v>307</v>
      </c>
      <c r="AP297" s="265">
        <f t="shared" si="4562"/>
        <v>1765</v>
      </c>
      <c r="AQ297" s="267">
        <f t="shared" si="4562"/>
        <v>1004</v>
      </c>
      <c r="AR297" s="269">
        <f t="shared" si="4562"/>
        <v>2255</v>
      </c>
      <c r="AS297" s="270">
        <f t="shared" si="4562"/>
        <v>2025</v>
      </c>
      <c r="AT297" s="267">
        <f t="shared" si="4562"/>
        <v>1344</v>
      </c>
      <c r="AU297" s="268">
        <f t="shared" si="4562"/>
        <v>1306</v>
      </c>
      <c r="AV297" s="265">
        <f t="shared" si="4562"/>
        <v>1538</v>
      </c>
      <c r="AW297" s="266">
        <f t="shared" si="4562"/>
        <v>1676</v>
      </c>
      <c r="AX297" s="267">
        <f t="shared" si="4562"/>
        <v>1162</v>
      </c>
      <c r="AY297" s="268">
        <f t="shared" si="4562"/>
        <v>359</v>
      </c>
      <c r="AZ297" s="265">
        <f t="shared" si="4562"/>
        <v>2617</v>
      </c>
      <c r="BA297" s="266">
        <f t="shared" si="4562"/>
        <v>1379</v>
      </c>
      <c r="BB297" s="267">
        <f t="shared" si="4562"/>
        <v>2673</v>
      </c>
      <c r="BC297" s="268">
        <f t="shared" si="4562"/>
        <v>769</v>
      </c>
      <c r="BD297" s="265">
        <f t="shared" si="4562"/>
        <v>3892</v>
      </c>
      <c r="BE297" s="267">
        <f t="shared" si="4562"/>
        <v>5012</v>
      </c>
      <c r="BF297" s="271">
        <f>SUM(AF297,AH297,AJ297,AL297,AN297,AP297,AR297,AT297,AV297,AX297,AZ297,BB297,BD297)</f>
        <v>25768</v>
      </c>
      <c r="BG297" s="16">
        <f>SUM(AG297,AI297,AK297,AM297,AO297,AQ297,AS297,AU297,AW297,AY297,BA297,BC297,BE297)</f>
        <v>24496</v>
      </c>
      <c r="BH297" s="284"/>
      <c r="BI297" s="133" t="s">
        <v>31</v>
      </c>
      <c r="BJ297" s="125">
        <f>B297/B312</f>
        <v>6.4811256884594978E-2</v>
      </c>
      <c r="BK297" s="126">
        <f t="shared" ref="BK297" si="4590">C297/C312</f>
        <v>4.2681416659787003E-2</v>
      </c>
      <c r="BL297" s="127">
        <f t="shared" ref="BL297" si="4591">D297/D312</f>
        <v>6.0391304347826087E-2</v>
      </c>
      <c r="BM297" s="128">
        <f t="shared" ref="BM297" si="4592">E297/E312</f>
        <v>4.2207465539792738E-2</v>
      </c>
      <c r="BN297" s="125">
        <f t="shared" ref="BN297" si="4593">F297/F312</f>
        <v>6.3479775498354943E-2</v>
      </c>
      <c r="BO297" s="126">
        <f t="shared" ref="BO297" si="4594">G297/G312</f>
        <v>5.6189865298268124E-2</v>
      </c>
      <c r="BP297" s="127">
        <f t="shared" ref="BP297" si="4595">H297/H312</f>
        <v>6.7046379170056958E-2</v>
      </c>
      <c r="BQ297" s="128">
        <f t="shared" ref="BQ297" si="4596">I297/I312</f>
        <v>4.9506512235792513E-2</v>
      </c>
      <c r="BR297" s="125">
        <f t="shared" ref="BR297" si="4597">J297/J312</f>
        <v>5.1908150064683051E-2</v>
      </c>
      <c r="BS297" s="126">
        <f t="shared" ref="BS297" si="4598">K297/K312</f>
        <v>6.1517615176151765E-2</v>
      </c>
      <c r="BT297" s="127">
        <f t="shared" ref="BT297" si="4599">L297/L312</f>
        <v>4.1284043638646885E-2</v>
      </c>
      <c r="BU297" s="125">
        <f t="shared" ref="BU297" si="4600">M297/M312</f>
        <v>7.3660100778744853E-2</v>
      </c>
      <c r="BV297" s="129">
        <f t="shared" ref="BV297" si="4601">N297/N312</f>
        <v>6.0027035913923499E-2</v>
      </c>
      <c r="BW297" s="130">
        <f t="shared" ref="BW297" si="4602">O297/O312</f>
        <v>6.0746878674206368E-2</v>
      </c>
      <c r="BX297" s="125">
        <f t="shared" ref="BX297" si="4603">P297/P312</f>
        <v>5.6963912913808527E-2</v>
      </c>
      <c r="BY297" s="126">
        <f t="shared" ref="BY297" si="4604">Q297/Q312</f>
        <v>5.1144217478113964E-2</v>
      </c>
      <c r="BZ297" s="127">
        <f t="shared" ref="BZ297" si="4605">R297/R312</f>
        <v>5.8280674637450562E-2</v>
      </c>
      <c r="CA297" s="128">
        <f t="shared" ref="CA297" si="4606">S297/S312</f>
        <v>5.5531032047320558E-2</v>
      </c>
      <c r="CB297" s="125">
        <f t="shared" ref="CB297" si="4607">T297/T312</f>
        <v>4.5655671761866454E-2</v>
      </c>
      <c r="CC297" s="126">
        <f t="shared" ref="CC297" si="4608">U297/U312</f>
        <v>5.4473336271485234E-2</v>
      </c>
      <c r="CD297" s="127">
        <f t="shared" ref="CD297" si="4609">V297/V312</f>
        <v>4.0829702741257662E-2</v>
      </c>
      <c r="CE297" s="128">
        <f t="shared" ref="CE297" si="4610">W297/W312</f>
        <v>7.4283585122959156E-2</v>
      </c>
      <c r="CF297" s="125">
        <f t="shared" ref="CF297" si="4611">X297/X312</f>
        <v>4.4817816951286692E-2</v>
      </c>
      <c r="CG297" s="126">
        <f t="shared" ref="CG297" si="4612">Y297/Y312</f>
        <v>5.5316933489522324E-2</v>
      </c>
      <c r="CH297" s="127">
        <f t="shared" ref="CH297" si="4613">Z297/Z312</f>
        <v>5.744673345562297E-2</v>
      </c>
      <c r="CI297" s="125">
        <f t="shared" ref="CI297" si="4614">AA297/AA312</f>
        <v>5.5331890185923244E-2</v>
      </c>
      <c r="CJ297" s="131">
        <f t="shared" ref="CJ297" si="4615">AB297/AB312</f>
        <v>5.6822031396169183E-2</v>
      </c>
      <c r="CK297" s="132">
        <f t="shared" ref="CK297" si="4616">AC297/AC312</f>
        <v>5.5764686101796239E-2</v>
      </c>
    </row>
    <row r="298" spans="1:89" ht="14.1" thickBot="1">
      <c r="A298" s="142" t="s">
        <v>33</v>
      </c>
      <c r="B298" s="202">
        <v>2929</v>
      </c>
      <c r="C298" s="196">
        <v>1505</v>
      </c>
      <c r="D298" s="197">
        <v>1305</v>
      </c>
      <c r="E298" s="198">
        <v>877</v>
      </c>
      <c r="F298" s="195">
        <v>573</v>
      </c>
      <c r="G298" s="199">
        <v>493</v>
      </c>
      <c r="H298" s="197">
        <v>2174</v>
      </c>
      <c r="I298" s="198">
        <v>2289</v>
      </c>
      <c r="J298" s="195">
        <v>280</v>
      </c>
      <c r="K298" s="196">
        <v>401</v>
      </c>
      <c r="L298" s="197">
        <v>511</v>
      </c>
      <c r="M298" s="195">
        <v>1452</v>
      </c>
      <c r="N298" s="200">
        <v>1591</v>
      </c>
      <c r="O298" s="203">
        <v>2129</v>
      </c>
      <c r="P298" s="195">
        <v>842</v>
      </c>
      <c r="Q298" s="196">
        <v>1018</v>
      </c>
      <c r="R298" s="197">
        <v>1287</v>
      </c>
      <c r="S298" s="198">
        <v>1302</v>
      </c>
      <c r="T298" s="195">
        <v>504</v>
      </c>
      <c r="U298" s="199">
        <v>649</v>
      </c>
      <c r="V298" s="197">
        <v>1307</v>
      </c>
      <c r="W298" s="204">
        <v>1951</v>
      </c>
      <c r="X298" s="195">
        <v>1081</v>
      </c>
      <c r="Y298" s="199">
        <v>739</v>
      </c>
      <c r="Z298" s="197">
        <v>3172</v>
      </c>
      <c r="AA298" s="195">
        <v>2780</v>
      </c>
      <c r="AB298" s="168">
        <f t="shared" si="4452"/>
        <v>17556</v>
      </c>
      <c r="AC298" s="169">
        <f t="shared" si="4369"/>
        <v>17585</v>
      </c>
      <c r="AE298" s="252" t="str">
        <f>$AE$19</f>
        <v>19:00 - 19:59</v>
      </c>
      <c r="AF298" s="253">
        <f t="shared" si="4561"/>
        <v>2604</v>
      </c>
      <c r="AG298" s="272">
        <f t="shared" si="4561"/>
        <v>4860</v>
      </c>
      <c r="AH298" s="273">
        <f t="shared" si="4561"/>
        <v>1210</v>
      </c>
      <c r="AI298" s="274">
        <f t="shared" si="4561"/>
        <v>1755</v>
      </c>
      <c r="AJ298" s="275">
        <f t="shared" si="4561"/>
        <v>590</v>
      </c>
      <c r="AK298" s="276">
        <f t="shared" si="4561"/>
        <v>528</v>
      </c>
      <c r="AL298" s="273">
        <f t="shared" si="4561"/>
        <v>2209</v>
      </c>
      <c r="AM298" s="274">
        <f t="shared" si="4561"/>
        <v>4044</v>
      </c>
      <c r="AN298" s="275">
        <f t="shared" si="4561"/>
        <v>476</v>
      </c>
      <c r="AO298" s="276">
        <f t="shared" si="4561"/>
        <v>233</v>
      </c>
      <c r="AP298" s="273">
        <f t="shared" si="4562"/>
        <v>1338</v>
      </c>
      <c r="AQ298" s="275">
        <f t="shared" si="4562"/>
        <v>886</v>
      </c>
      <c r="AR298" s="277">
        <f t="shared" si="4562"/>
        <v>2120</v>
      </c>
      <c r="AS298" s="278">
        <f t="shared" si="4562"/>
        <v>2162</v>
      </c>
      <c r="AT298" s="275">
        <f t="shared" si="4562"/>
        <v>1100</v>
      </c>
      <c r="AU298" s="276">
        <f t="shared" si="4562"/>
        <v>1467</v>
      </c>
      <c r="AV298" s="273">
        <f t="shared" si="4562"/>
        <v>1274</v>
      </c>
      <c r="AW298" s="274">
        <f t="shared" si="4562"/>
        <v>1888</v>
      </c>
      <c r="AX298" s="275">
        <f t="shared" si="4562"/>
        <v>875</v>
      </c>
      <c r="AY298" s="276">
        <f t="shared" si="4562"/>
        <v>540</v>
      </c>
      <c r="AZ298" s="273">
        <f t="shared" si="4562"/>
        <v>2899</v>
      </c>
      <c r="BA298" s="274">
        <f t="shared" si="4562"/>
        <v>1669</v>
      </c>
      <c r="BB298" s="275">
        <f t="shared" si="4562"/>
        <v>2230</v>
      </c>
      <c r="BC298" s="276">
        <f t="shared" si="4562"/>
        <v>878</v>
      </c>
      <c r="BD298" s="273">
        <f t="shared" si="4562"/>
        <v>3419</v>
      </c>
      <c r="BE298" s="275">
        <f t="shared" si="4562"/>
        <v>4740</v>
      </c>
      <c r="BF298" s="271">
        <f>SUM(AF298,AH298,AJ298,AL298,AN298,AP298,AR298,AT298,AV298,AX298,AZ298,BB298,BD298)</f>
        <v>22344</v>
      </c>
      <c r="BG298" s="16">
        <f>SUM(AG298,AI298,AK298,AM298,AO298,AQ298,AS298,AU298,AW298,AY298,BA298,BC298,BE298)</f>
        <v>25650</v>
      </c>
      <c r="BH298" s="285"/>
      <c r="BI298" s="142" t="s">
        <v>33</v>
      </c>
      <c r="BJ298" s="125">
        <f>B298/B312</f>
        <v>5.3594627728678339E-2</v>
      </c>
      <c r="BK298" s="126">
        <f t="shared" ref="BK298" si="4617">C298/C312</f>
        <v>4.1415559041250445E-2</v>
      </c>
      <c r="BL298" s="127">
        <f t="shared" ref="BL298" si="4618">D298/D312</f>
        <v>5.6739130434782611E-2</v>
      </c>
      <c r="BM298" s="128">
        <f t="shared" ref="BM298" si="4619">E298/E312</f>
        <v>4.4119126672703492E-2</v>
      </c>
      <c r="BN298" s="125">
        <f t="shared" ref="BN298" si="4620">F298/F312</f>
        <v>5.5448035610605767E-2</v>
      </c>
      <c r="BO298" s="126">
        <f t="shared" ref="BO298" si="4621">G298/G312</f>
        <v>6.3245670301475307E-2</v>
      </c>
      <c r="BP298" s="127">
        <f t="shared" ref="BP298" si="4622">H298/H312</f>
        <v>7.0756712774613512E-2</v>
      </c>
      <c r="BQ298" s="128">
        <f t="shared" ref="BQ298" si="4623">I298/I312</f>
        <v>5.1579611519221233E-2</v>
      </c>
      <c r="BR298" s="125">
        <f t="shared" ref="BR298" si="4624">J298/J312</f>
        <v>4.5278137128072445E-2</v>
      </c>
      <c r="BS298" s="126">
        <f t="shared" ref="BS298" si="4625">K298/K312</f>
        <v>5.4336043360433607E-2</v>
      </c>
      <c r="BT298" s="127">
        <f t="shared" ref="BT298" si="4626">L298/L312</f>
        <v>4.0106742013970645E-2</v>
      </c>
      <c r="BU298" s="125">
        <f t="shared" ref="BU298" si="4627">M298/M312</f>
        <v>6.6513971598717359E-2</v>
      </c>
      <c r="BV298" s="129">
        <f t="shared" ref="BV298" si="4628">N298/N312</f>
        <v>5.8127214935515689E-2</v>
      </c>
      <c r="BW298" s="130">
        <f t="shared" ref="BW298" si="4629">O298/O312</f>
        <v>5.9599126588656848E-2</v>
      </c>
      <c r="BX298" s="125">
        <f t="shared" ref="BX298" si="4630">P298/P312</f>
        <v>5.0223680286310766E-2</v>
      </c>
      <c r="BY298" s="126">
        <f t="shared" ref="BY298" si="4631">Q298/Q312</f>
        <v>5.2116930323043056E-2</v>
      </c>
      <c r="BZ298" s="127">
        <f t="shared" ref="BZ298" si="4632">R298/R312</f>
        <v>5.8507978360685546E-2</v>
      </c>
      <c r="CA298" s="128">
        <f t="shared" ref="CA298" si="4633">S298/S312</f>
        <v>5.7473293899532089E-2</v>
      </c>
      <c r="CB298" s="125">
        <f t="shared" ref="CB298" si="4634">T298/T312</f>
        <v>5.0683829444891394E-2</v>
      </c>
      <c r="CC298" s="126">
        <f t="shared" ref="CC298" si="4635">U298/U312</f>
        <v>5.7205817540766861E-2</v>
      </c>
      <c r="CD298" s="127">
        <f t="shared" ref="CD298" si="4636">V298/V312</f>
        <v>5.0391332844970507E-2</v>
      </c>
      <c r="CE298" s="128">
        <f t="shared" ref="CE298" si="4637">W298/W312</f>
        <v>6.6086308515683215E-2</v>
      </c>
      <c r="CF298" s="125">
        <f t="shared" ref="CF298" si="4638">X298/X312</f>
        <v>4.2535610293538993E-2</v>
      </c>
      <c r="CG298" s="126">
        <f t="shared" ref="CG298" si="4639">Y298/Y312</f>
        <v>4.8093192763243524E-2</v>
      </c>
      <c r="CH298" s="127">
        <f t="shared" ref="CH298" si="4640">Z298/Z312</f>
        <v>5.5947509524481444E-2</v>
      </c>
      <c r="CI298" s="125">
        <f t="shared" ref="CI298" si="4641">AA298/AA312</f>
        <v>5.6242286916587426E-2</v>
      </c>
      <c r="CJ298" s="131">
        <f t="shared" ref="CJ298" si="4642">AB298/AB312</f>
        <v>5.4562576338191004E-2</v>
      </c>
      <c r="CK298" s="132">
        <f t="shared" ref="CK298" si="4643">AC298/AC312</f>
        <v>5.4752764103857446E-2</v>
      </c>
    </row>
    <row r="299" spans="1:89" ht="15" thickTop="1" thickBot="1">
      <c r="A299" s="133" t="s">
        <v>35</v>
      </c>
      <c r="B299" s="205">
        <v>2477</v>
      </c>
      <c r="C299" s="189">
        <v>1843</v>
      </c>
      <c r="D299" s="190">
        <v>1143</v>
      </c>
      <c r="E299" s="191">
        <v>951</v>
      </c>
      <c r="F299" s="188">
        <v>540</v>
      </c>
      <c r="G299" s="192">
        <v>434</v>
      </c>
      <c r="H299" s="190">
        <v>1969</v>
      </c>
      <c r="I299" s="191">
        <v>2429</v>
      </c>
      <c r="J299" s="188">
        <v>342</v>
      </c>
      <c r="K299" s="189">
        <v>369</v>
      </c>
      <c r="L299" s="190">
        <v>721</v>
      </c>
      <c r="M299" s="188">
        <v>1113</v>
      </c>
      <c r="N299" s="193">
        <v>1604</v>
      </c>
      <c r="O299" s="206">
        <v>1952</v>
      </c>
      <c r="P299" s="188">
        <v>939</v>
      </c>
      <c r="Q299" s="189">
        <v>1003</v>
      </c>
      <c r="R299" s="190">
        <v>1204</v>
      </c>
      <c r="S299" s="191">
        <v>1326</v>
      </c>
      <c r="T299" s="188">
        <v>579</v>
      </c>
      <c r="U299" s="192">
        <v>621</v>
      </c>
      <c r="V299" s="190">
        <v>1340</v>
      </c>
      <c r="W299" s="207">
        <v>1777</v>
      </c>
      <c r="X299" s="188">
        <v>1356</v>
      </c>
      <c r="Y299" s="192">
        <v>768</v>
      </c>
      <c r="Z299" s="190">
        <v>3071</v>
      </c>
      <c r="AA299" s="188">
        <v>3073</v>
      </c>
      <c r="AB299" s="168">
        <f t="shared" si="4452"/>
        <v>17285</v>
      </c>
      <c r="AC299" s="169">
        <f t="shared" si="4369"/>
        <v>17659</v>
      </c>
      <c r="AE299" s="288" t="s">
        <v>26</v>
      </c>
      <c r="AF299" s="12">
        <f t="shared" ref="AF299:BG299" si="4644">SUM(AF296:AF298)</f>
        <v>7999</v>
      </c>
      <c r="AG299" s="1">
        <f t="shared" si="4644"/>
        <v>12626</v>
      </c>
      <c r="AH299" s="12">
        <f t="shared" si="4644"/>
        <v>4672</v>
      </c>
      <c r="AI299" s="1">
        <f t="shared" si="4644"/>
        <v>5090</v>
      </c>
      <c r="AJ299" s="12">
        <f t="shared" si="4644"/>
        <v>2414</v>
      </c>
      <c r="AK299" s="1">
        <f t="shared" si="4644"/>
        <v>1557</v>
      </c>
      <c r="AL299" s="12">
        <f t="shared" si="4644"/>
        <v>6959</v>
      </c>
      <c r="AM299" s="1">
        <f t="shared" si="4644"/>
        <v>12992</v>
      </c>
      <c r="AN299" s="12">
        <f t="shared" si="4644"/>
        <v>1933</v>
      </c>
      <c r="AO299" s="1">
        <f t="shared" si="4644"/>
        <v>883</v>
      </c>
      <c r="AP299" s="12">
        <f t="shared" si="4644"/>
        <v>4743</v>
      </c>
      <c r="AQ299" s="1">
        <f t="shared" si="4644"/>
        <v>2949</v>
      </c>
      <c r="AR299" s="12">
        <f t="shared" si="4644"/>
        <v>6774</v>
      </c>
      <c r="AS299" s="1">
        <f t="shared" si="4644"/>
        <v>6350</v>
      </c>
      <c r="AT299" s="12">
        <f t="shared" si="4644"/>
        <v>3890</v>
      </c>
      <c r="AU299" s="1">
        <f t="shared" si="4644"/>
        <v>4140</v>
      </c>
      <c r="AV299" s="12">
        <f t="shared" si="4644"/>
        <v>4347</v>
      </c>
      <c r="AW299" s="1">
        <f t="shared" si="4644"/>
        <v>5374</v>
      </c>
      <c r="AX299" s="12">
        <f t="shared" si="4644"/>
        <v>3181</v>
      </c>
      <c r="AY299" s="1">
        <f t="shared" si="4644"/>
        <v>1275</v>
      </c>
      <c r="AZ299" s="12">
        <f t="shared" si="4644"/>
        <v>7910</v>
      </c>
      <c r="BA299" s="1">
        <f t="shared" si="4644"/>
        <v>4483</v>
      </c>
      <c r="BB299" s="12">
        <f t="shared" si="4644"/>
        <v>7843</v>
      </c>
      <c r="BC299" s="1">
        <f t="shared" si="4644"/>
        <v>2296</v>
      </c>
      <c r="BD299" s="12">
        <f t="shared" si="4644"/>
        <v>11533</v>
      </c>
      <c r="BE299" s="1">
        <f t="shared" si="4644"/>
        <v>13630</v>
      </c>
      <c r="BF299" s="51">
        <f t="shared" si="4644"/>
        <v>74198</v>
      </c>
      <c r="BG299" s="47">
        <f t="shared" si="4644"/>
        <v>73645</v>
      </c>
      <c r="BH299" s="284"/>
      <c r="BI299" s="133" t="s">
        <v>35</v>
      </c>
      <c r="BJ299" s="125">
        <f>B299/B312</f>
        <v>4.532396479478875E-2</v>
      </c>
      <c r="BK299" s="126">
        <f t="shared" ref="BK299" si="4645">C299/C312</f>
        <v>5.0716860673106032E-2</v>
      </c>
      <c r="BL299" s="127">
        <f t="shared" ref="BL299" si="4646">D299/D312</f>
        <v>4.9695652173913044E-2</v>
      </c>
      <c r="BM299" s="128">
        <f t="shared" ref="BM299" si="4647">E299/E312</f>
        <v>4.7841835194687592E-2</v>
      </c>
      <c r="BN299" s="125">
        <f t="shared" ref="BN299" si="4648">F299/F312</f>
        <v>5.2254693245597061E-2</v>
      </c>
      <c r="BO299" s="126">
        <f t="shared" ref="BO299" si="4649">G299/G312</f>
        <v>5.5676715843489419E-2</v>
      </c>
      <c r="BP299" s="127">
        <f t="shared" ref="BP299" si="4650">H299/H312</f>
        <v>6.4084621643612699E-2</v>
      </c>
      <c r="BQ299" s="128">
        <f t="shared" ref="BQ299" si="4651">I299/I312</f>
        <v>5.4734327820091036E-2</v>
      </c>
      <c r="BR299" s="125">
        <f t="shared" ref="BR299" si="4652">J299/J312</f>
        <v>5.5304010349288488E-2</v>
      </c>
      <c r="BS299" s="126">
        <f t="shared" ref="BS299" si="4653">K299/K312</f>
        <v>0.05</v>
      </c>
      <c r="BT299" s="127">
        <f t="shared" ref="BT299" si="4654">L299/L312</f>
        <v>5.6588964759438032E-2</v>
      </c>
      <c r="BU299" s="125">
        <f t="shared" ref="BU299" si="4655">M299/M312</f>
        <v>5.0984883188273017E-2</v>
      </c>
      <c r="BV299" s="129">
        <f t="shared" ref="BV299" si="4656">N299/N312</f>
        <v>5.8602170180117645E-2</v>
      </c>
      <c r="BW299" s="130">
        <f t="shared" ref="BW299" si="4657">O299/O312</f>
        <v>5.4644196853479647E-2</v>
      </c>
      <c r="BX299" s="125">
        <f t="shared" ref="BX299" si="4658">P299/P312</f>
        <v>5.6009543692215925E-2</v>
      </c>
      <c r="BY299" s="126">
        <f t="shared" ref="BY299" si="4659">Q299/Q312</f>
        <v>5.1348999129677983E-2</v>
      </c>
      <c r="BZ299" s="127">
        <f t="shared" ref="BZ299" si="4660">R299/R312</f>
        <v>5.4734736554984773E-2</v>
      </c>
      <c r="CA299" s="128">
        <f t="shared" ref="CA299" si="4661">S299/S312</f>
        <v>5.8532709455283834E-2</v>
      </c>
      <c r="CB299" s="125">
        <f t="shared" ref="CB299" si="4662">T299/T312</f>
        <v>5.8226065969428802E-2</v>
      </c>
      <c r="CC299" s="126">
        <f t="shared" ref="CC299" si="4663">U299/U312</f>
        <v>5.4737769942706037E-2</v>
      </c>
      <c r="CD299" s="127">
        <f t="shared" ref="CD299" si="4664">V299/V312</f>
        <v>5.1663646528125842E-2</v>
      </c>
      <c r="CE299" s="128">
        <f t="shared" ref="CE299" si="4665">W299/W312</f>
        <v>6.019239888896416E-2</v>
      </c>
      <c r="CF299" s="125">
        <f t="shared" ref="CF299" si="4666">X299/X312</f>
        <v>5.3356417722515148E-2</v>
      </c>
      <c r="CG299" s="126">
        <f t="shared" ref="CG299" si="4667">Y299/Y312</f>
        <v>4.9980476376415464E-2</v>
      </c>
      <c r="CH299" s="127">
        <f t="shared" ref="CH299" si="4668">Z299/Z312</f>
        <v>5.4166078735713274E-2</v>
      </c>
      <c r="CI299" s="125">
        <f t="shared" ref="CI299" si="4669">AA299/AA312</f>
        <v>6.2169981185134233E-2</v>
      </c>
      <c r="CJ299" s="131">
        <f t="shared" ref="CJ299" si="4670">AB299/AB312</f>
        <v>5.3720331055230781E-2</v>
      </c>
      <c r="CK299" s="132">
        <f t="shared" ref="CK299" si="4671">AC299/AC312</f>
        <v>5.498317095877274E-2</v>
      </c>
    </row>
    <row r="300" spans="1:89" ht="14.1" thickTop="1">
      <c r="A300" s="142" t="s">
        <v>36</v>
      </c>
      <c r="B300" s="202">
        <v>2152</v>
      </c>
      <c r="C300" s="196">
        <v>1779</v>
      </c>
      <c r="D300" s="197">
        <v>1117</v>
      </c>
      <c r="E300" s="198">
        <v>1146</v>
      </c>
      <c r="F300" s="195">
        <v>594</v>
      </c>
      <c r="G300" s="199">
        <v>384</v>
      </c>
      <c r="H300" s="197">
        <v>2063</v>
      </c>
      <c r="I300" s="198">
        <v>3005</v>
      </c>
      <c r="J300" s="195">
        <v>410</v>
      </c>
      <c r="K300" s="196">
        <v>336</v>
      </c>
      <c r="L300" s="197">
        <v>952</v>
      </c>
      <c r="M300" s="195">
        <v>1057</v>
      </c>
      <c r="N300" s="200">
        <v>1848</v>
      </c>
      <c r="O300" s="203">
        <v>1748</v>
      </c>
      <c r="P300" s="195">
        <v>1024</v>
      </c>
      <c r="Q300" s="196">
        <v>1071</v>
      </c>
      <c r="R300" s="197">
        <v>1399</v>
      </c>
      <c r="S300" s="198">
        <v>1382</v>
      </c>
      <c r="T300" s="195">
        <v>809</v>
      </c>
      <c r="U300" s="199">
        <v>444</v>
      </c>
      <c r="V300" s="197">
        <v>1618</v>
      </c>
      <c r="W300" s="204">
        <v>1408</v>
      </c>
      <c r="X300" s="195">
        <v>1647</v>
      </c>
      <c r="Y300" s="199">
        <v>643</v>
      </c>
      <c r="Z300" s="197">
        <v>3283</v>
      </c>
      <c r="AA300" s="195">
        <v>2729</v>
      </c>
      <c r="AB300" s="168">
        <f t="shared" si="4452"/>
        <v>18916</v>
      </c>
      <c r="AC300" s="169">
        <f t="shared" si="4369"/>
        <v>17132</v>
      </c>
      <c r="BI300" s="142" t="s">
        <v>36</v>
      </c>
      <c r="BJ300" s="125">
        <f>B300/B312</f>
        <v>3.9377138570199997E-2</v>
      </c>
      <c r="BK300" s="126">
        <f t="shared" ref="BK300" si="4672">C300/C312</f>
        <v>4.8955667464707336E-2</v>
      </c>
      <c r="BL300" s="127">
        <f t="shared" ref="BL300" si="4673">D300/D312</f>
        <v>4.8565217391304351E-2</v>
      </c>
      <c r="BM300" s="128">
        <f t="shared" ref="BM300" si="4674">E300/E312</f>
        <v>5.7651675218834894E-2</v>
      </c>
      <c r="BN300" s="125">
        <f t="shared" ref="BN300" si="4675">F300/F312</f>
        <v>5.7480162570156763E-2</v>
      </c>
      <c r="BO300" s="126">
        <f t="shared" ref="BO300" si="4676">G300/G312</f>
        <v>4.9262347658755611E-2</v>
      </c>
      <c r="BP300" s="127">
        <f t="shared" ref="BP300" si="4677">H300/H312</f>
        <v>6.71440195280716E-2</v>
      </c>
      <c r="BQ300" s="128">
        <f t="shared" ref="BQ300" si="4678">I300/I312</f>
        <v>6.7713732029383925E-2</v>
      </c>
      <c r="BR300" s="125">
        <f t="shared" ref="BR300" si="4679">J300/J312</f>
        <v>6.6300129366106075E-2</v>
      </c>
      <c r="BS300" s="126">
        <f t="shared" ref="BS300" si="4680">K300/K312</f>
        <v>4.5528455284552849E-2</v>
      </c>
      <c r="BT300" s="127">
        <f t="shared" ref="BT300" si="4681">L300/L312</f>
        <v>7.4719409779452156E-2</v>
      </c>
      <c r="BU300" s="125">
        <f t="shared" ref="BU300" si="4682">M300/M312</f>
        <v>4.8419606046724691E-2</v>
      </c>
      <c r="BV300" s="129">
        <f t="shared" ref="BV300" si="4683">N300/N312</f>
        <v>6.7516714771108113E-2</v>
      </c>
      <c r="BW300" s="130">
        <f t="shared" ref="BW300" si="4684">O300/O312</f>
        <v>4.8933430379038127E-2</v>
      </c>
      <c r="BX300" s="125">
        <f t="shared" ref="BX300" si="4685">P300/P312</f>
        <v>6.1079630181926636E-2</v>
      </c>
      <c r="BY300" s="126">
        <f t="shared" ref="BY300" si="4686">Q300/Q312</f>
        <v>5.4830287206266322E-2</v>
      </c>
      <c r="BZ300" s="127">
        <f t="shared" ref="BZ300" si="4687">R300/R312</f>
        <v>6.3599581761149243E-2</v>
      </c>
      <c r="CA300" s="128">
        <f t="shared" ref="CA300" si="4688">S300/S312</f>
        <v>6.1004679085371237E-2</v>
      </c>
      <c r="CB300" s="125">
        <f t="shared" ref="CB300" si="4689">T300/T312</f>
        <v>8.1355591311343525E-2</v>
      </c>
      <c r="CC300" s="126">
        <f t="shared" ref="CC300" si="4690">U300/U312</f>
        <v>3.9136183340678712E-2</v>
      </c>
      <c r="CD300" s="127">
        <f t="shared" ref="CD300" si="4691">V300/V312</f>
        <v>6.2381925434707178E-2</v>
      </c>
      <c r="CE300" s="128">
        <f t="shared" ref="CE300" si="4692">W300/W312</f>
        <v>4.7693245715059958E-2</v>
      </c>
      <c r="CF300" s="125">
        <f t="shared" ref="CF300" si="4693">X300/X312</f>
        <v>6.4806799401904466E-2</v>
      </c>
      <c r="CG300" s="126">
        <f t="shared" ref="CG300" si="4694">Y300/Y312</f>
        <v>4.1845633216191593E-2</v>
      </c>
      <c r="CH300" s="127">
        <f t="shared" ref="CH300" si="4695">Z300/Z312</f>
        <v>5.7905319599266265E-2</v>
      </c>
      <c r="CI300" s="125">
        <f t="shared" ref="CI300" si="4696">AA300/AA312</f>
        <v>5.5210503955168022E-2</v>
      </c>
      <c r="CJ300" s="131">
        <f t="shared" ref="CJ300" si="4697">AB300/AB312</f>
        <v>5.8789342333858574E-2</v>
      </c>
      <c r="CK300" s="132">
        <f t="shared" ref="CK300" si="4698">AC300/AC312</f>
        <v>5.3342300519038148E-2</v>
      </c>
    </row>
    <row r="301" spans="1:89">
      <c r="A301" s="133" t="s">
        <v>37</v>
      </c>
      <c r="B301" s="205">
        <v>2178</v>
      </c>
      <c r="C301" s="189">
        <v>3235</v>
      </c>
      <c r="D301" s="190">
        <v>1370</v>
      </c>
      <c r="E301" s="191">
        <v>1322</v>
      </c>
      <c r="F301" s="188">
        <v>844</v>
      </c>
      <c r="G301" s="192">
        <v>460</v>
      </c>
      <c r="H301" s="190">
        <v>2201</v>
      </c>
      <c r="I301" s="191">
        <v>3495</v>
      </c>
      <c r="J301" s="188">
        <v>518</v>
      </c>
      <c r="K301" s="189">
        <v>334</v>
      </c>
      <c r="L301" s="190">
        <v>1227</v>
      </c>
      <c r="M301" s="188">
        <v>1040</v>
      </c>
      <c r="N301" s="193">
        <v>2072</v>
      </c>
      <c r="O301" s="206">
        <v>1933</v>
      </c>
      <c r="P301" s="188">
        <v>1149</v>
      </c>
      <c r="Q301" s="189">
        <v>1078</v>
      </c>
      <c r="R301" s="190">
        <v>1482</v>
      </c>
      <c r="S301" s="191">
        <v>1368</v>
      </c>
      <c r="T301" s="188">
        <v>1105</v>
      </c>
      <c r="U301" s="192">
        <v>375</v>
      </c>
      <c r="V301" s="190">
        <v>2285</v>
      </c>
      <c r="W301" s="207">
        <v>1522</v>
      </c>
      <c r="X301" s="188">
        <v>2249</v>
      </c>
      <c r="Y301" s="192">
        <v>659</v>
      </c>
      <c r="Z301" s="190">
        <v>3940</v>
      </c>
      <c r="AA301" s="188">
        <v>3798</v>
      </c>
      <c r="AB301" s="168">
        <f t="shared" si="4452"/>
        <v>22620</v>
      </c>
      <c r="AC301" s="169">
        <f t="shared" si="4369"/>
        <v>20619</v>
      </c>
      <c r="BI301" s="133" t="s">
        <v>37</v>
      </c>
      <c r="BJ301" s="125">
        <f>B301/B312</f>
        <v>3.9852884668167096E-2</v>
      </c>
      <c r="BK301" s="126">
        <f t="shared" ref="BK301" si="4699">C301/C312</f>
        <v>8.9022812955777533E-2</v>
      </c>
      <c r="BL301" s="127">
        <f t="shared" ref="BL301" si="4700">D301/D312</f>
        <v>5.9565217391304347E-2</v>
      </c>
      <c r="BM301" s="128">
        <f t="shared" ref="BM301" si="4701">E301/E312</f>
        <v>6.6505684676526816E-2</v>
      </c>
      <c r="BN301" s="125">
        <f t="shared" ref="BN301" si="4702">F301/F312</f>
        <v>8.1672150183859107E-2</v>
      </c>
      <c r="BO301" s="126">
        <f t="shared" ref="BO301" si="4703">G301/G312</f>
        <v>5.9012187299550996E-2</v>
      </c>
      <c r="BP301" s="127">
        <f t="shared" ref="BP301" si="4704">H301/H312</f>
        <v>7.1635475996745315E-2</v>
      </c>
      <c r="BQ301" s="128">
        <f t="shared" ref="BQ301" si="4705">I301/I312</f>
        <v>7.8755239082428236E-2</v>
      </c>
      <c r="BR301" s="125">
        <f t="shared" ref="BR301" si="4706">J301/J312</f>
        <v>8.3764553686934029E-2</v>
      </c>
      <c r="BS301" s="126">
        <f t="shared" ref="BS301" si="4707">K301/K312</f>
        <v>4.5257452574525743E-2</v>
      </c>
      <c r="BT301" s="127">
        <f t="shared" ref="BT301" si="4708">L301/L312</f>
        <v>9.6303272898516604E-2</v>
      </c>
      <c r="BU301" s="125">
        <f t="shared" ref="BU301" si="4709">M301/M312</f>
        <v>4.7640861200183231E-2</v>
      </c>
      <c r="BV301" s="129">
        <f t="shared" ref="BV301" si="4710">N301/N312</f>
        <v>7.5700558985787883E-2</v>
      </c>
      <c r="BW301" s="130">
        <f t="shared" ref="BW301" si="4711">O301/O312</f>
        <v>5.4112311740664019E-2</v>
      </c>
      <c r="BX301" s="125">
        <f t="shared" ref="BX301" si="4712">P301/P312</f>
        <v>6.8535639725618852E-2</v>
      </c>
      <c r="BY301" s="126">
        <f t="shared" ref="BY301" si="4713">Q301/Q312</f>
        <v>5.518865509650335E-2</v>
      </c>
      <c r="BZ301" s="127">
        <f t="shared" ref="BZ301" si="4714">R301/R312</f>
        <v>6.7372823566850024E-2</v>
      </c>
      <c r="CA301" s="128">
        <f t="shared" ref="CA301" si="4715">S301/S312</f>
        <v>6.038668667784939E-2</v>
      </c>
      <c r="CB301" s="125">
        <f t="shared" ref="CB301" si="4716">T301/T312</f>
        <v>0.11112228479485117</v>
      </c>
      <c r="CC301" s="126">
        <f t="shared" ref="CC301" si="4717">U301/U312</f>
        <v>3.3054208902600267E-2</v>
      </c>
      <c r="CD301" s="127">
        <f t="shared" ref="CD301" si="4718">V301/V312</f>
        <v>8.8098083818483247E-2</v>
      </c>
      <c r="CE301" s="128">
        <f t="shared" ref="CE301" si="4719">W301/W312</f>
        <v>5.155477271187589E-2</v>
      </c>
      <c r="CF301" s="125">
        <f t="shared" ref="CF301" si="4720">X301/X312</f>
        <v>8.8494530573699534E-2</v>
      </c>
      <c r="CG301" s="126">
        <f t="shared" ref="CG301" si="4721">Y301/Y312</f>
        <v>4.2886893140700245E-2</v>
      </c>
      <c r="CH301" s="127">
        <f t="shared" ref="CH301" si="4722">Z301/Z312</f>
        <v>6.9493438690560183E-2</v>
      </c>
      <c r="CI301" s="125">
        <f t="shared" ref="CI301" si="4723">AA301/AA312</f>
        <v>7.683748406805721E-2</v>
      </c>
      <c r="CJ301" s="131">
        <f t="shared" ref="CJ301" si="4724">AB301/AB312</f>
        <v>7.0301063839706121E-2</v>
      </c>
      <c r="CK301" s="132">
        <f t="shared" ref="CK301" si="4725">AC301/AC312</f>
        <v>6.4199445155384519E-2</v>
      </c>
    </row>
    <row r="302" spans="1:89">
      <c r="A302" s="142" t="s">
        <v>30</v>
      </c>
      <c r="B302" s="202">
        <v>2616</v>
      </c>
      <c r="C302" s="196">
        <v>3739</v>
      </c>
      <c r="D302" s="197">
        <v>1718</v>
      </c>
      <c r="E302" s="198">
        <v>1810</v>
      </c>
      <c r="F302" s="195">
        <v>981</v>
      </c>
      <c r="G302" s="199">
        <v>517</v>
      </c>
      <c r="H302" s="197">
        <v>2295</v>
      </c>
      <c r="I302" s="198">
        <v>4353</v>
      </c>
      <c r="J302" s="195">
        <v>756</v>
      </c>
      <c r="K302" s="196">
        <v>343</v>
      </c>
      <c r="L302" s="197">
        <v>1640</v>
      </c>
      <c r="M302" s="195">
        <v>1059</v>
      </c>
      <c r="N302" s="200">
        <v>2399</v>
      </c>
      <c r="O302" s="203">
        <v>2163</v>
      </c>
      <c r="P302" s="195">
        <v>1446</v>
      </c>
      <c r="Q302" s="196">
        <v>1367</v>
      </c>
      <c r="R302" s="197">
        <v>1535</v>
      </c>
      <c r="S302" s="198">
        <v>1810</v>
      </c>
      <c r="T302" s="195">
        <v>1144</v>
      </c>
      <c r="U302" s="199">
        <v>376</v>
      </c>
      <c r="V302" s="197">
        <v>2394</v>
      </c>
      <c r="W302" s="204">
        <v>1435</v>
      </c>
      <c r="X302" s="195">
        <v>2940</v>
      </c>
      <c r="Y302" s="199">
        <v>649</v>
      </c>
      <c r="Z302" s="197">
        <v>4222</v>
      </c>
      <c r="AA302" s="195">
        <v>3878</v>
      </c>
      <c r="AB302" s="168">
        <f t="shared" si="4452"/>
        <v>26086</v>
      </c>
      <c r="AC302" s="169">
        <f t="shared" si="4369"/>
        <v>23499</v>
      </c>
      <c r="BI302" s="142" t="s">
        <v>30</v>
      </c>
      <c r="BJ302" s="125">
        <f>B302/B312</f>
        <v>4.7867376626228246E-2</v>
      </c>
      <c r="BK302" s="126">
        <f t="shared" ref="BK302" si="4726">C302/C312</f>
        <v>0.10289220947191723</v>
      </c>
      <c r="BL302" s="127">
        <f t="shared" ref="BL302" si="4727">D302/D312</f>
        <v>7.4695652173913038E-2</v>
      </c>
      <c r="BM302" s="128">
        <f t="shared" ref="BM302" si="4728">E302/E312</f>
        <v>9.1055438172854414E-2</v>
      </c>
      <c r="BN302" s="125">
        <f t="shared" ref="BN302" si="4729">F302/F312</f>
        <v>9.4929359396167992E-2</v>
      </c>
      <c r="BO302" s="126">
        <f t="shared" ref="BO302" si="4730">G302/G312</f>
        <v>6.6324567030147524E-2</v>
      </c>
      <c r="BP302" s="127">
        <f t="shared" ref="BP302" si="4731">H302/H312</f>
        <v>7.469487388120423E-2</v>
      </c>
      <c r="BQ302" s="128">
        <f t="shared" ref="BQ302" si="4732">I302/I312</f>
        <v>9.808914326918744E-2</v>
      </c>
      <c r="BR302" s="125">
        <f t="shared" ref="BR302" si="4733">J302/J312</f>
        <v>0.12225097024579561</v>
      </c>
      <c r="BS302" s="126">
        <f t="shared" ref="BS302" si="4734">K302/K312</f>
        <v>4.6476964769647695E-2</v>
      </c>
      <c r="BT302" s="127">
        <f t="shared" ref="BT302" si="4735">L302/L312</f>
        <v>0.12871831096460246</v>
      </c>
      <c r="BU302" s="125">
        <f t="shared" ref="BU302" si="4736">M302/M312</f>
        <v>4.8511223087494275E-2</v>
      </c>
      <c r="BV302" s="129">
        <f t="shared" ref="BV302" si="4737">N302/N312</f>
        <v>8.7647510138467721E-2</v>
      </c>
      <c r="BW302" s="130">
        <f t="shared" ref="BW302" si="4738">O302/O312</f>
        <v>6.0550921001063768E-2</v>
      </c>
      <c r="BX302" s="125">
        <f t="shared" ref="BX302" si="4739">P302/P312</f>
        <v>8.6251118401431556E-2</v>
      </c>
      <c r="BY302" s="126">
        <f t="shared" ref="BY302" si="4740">Q302/Q312</f>
        <v>6.9984129422003785E-2</v>
      </c>
      <c r="BZ302" s="127">
        <f t="shared" ref="BZ302" si="4741">R302/R312</f>
        <v>6.9782243033140887E-2</v>
      </c>
      <c r="CA302" s="128">
        <f t="shared" ref="CA302" si="4742">S302/S312</f>
        <v>7.9897589829610663E-2</v>
      </c>
      <c r="CB302" s="125">
        <f t="shared" ref="CB302" si="4743">T302/T312</f>
        <v>0.11504424778761062</v>
      </c>
      <c r="CC302" s="126">
        <f t="shared" ref="CC302" si="4744">U302/U312</f>
        <v>3.3142353459673868E-2</v>
      </c>
      <c r="CD302" s="127">
        <f t="shared" ref="CD302" si="4745">V302/V312</f>
        <v>9.2300574468905425E-2</v>
      </c>
      <c r="CE302" s="128">
        <f t="shared" ref="CE302" si="4746">W302/W312</f>
        <v>4.8607817898516363E-2</v>
      </c>
      <c r="CF302" s="125">
        <f t="shared" ref="CF302" si="4747">X302/X312</f>
        <v>0.1156842685134178</v>
      </c>
      <c r="CG302" s="126">
        <f t="shared" ref="CG302" si="4748">Y302/Y312</f>
        <v>4.2236105687882337E-2</v>
      </c>
      <c r="CH302" s="127">
        <f t="shared" ref="CH302" si="4749">Z302/Z312</f>
        <v>7.4467334556229711E-2</v>
      </c>
      <c r="CI302" s="125">
        <f t="shared" ref="CI302" si="4750">AA302/AA312</f>
        <v>7.845596714479354E-2</v>
      </c>
      <c r="CJ302" s="131">
        <f t="shared" ref="CJ302" si="4751">AB302/AB312</f>
        <v>8.1073101296311831E-2</v>
      </c>
      <c r="CK302" s="132">
        <f t="shared" ref="CK302" si="4752">AC302/AC312</f>
        <v>7.3166630860195966E-2</v>
      </c>
    </row>
    <row r="303" spans="1:89">
      <c r="A303" s="133" t="s">
        <v>32</v>
      </c>
      <c r="B303" s="205">
        <v>2779</v>
      </c>
      <c r="C303" s="189">
        <v>4027</v>
      </c>
      <c r="D303" s="190">
        <v>1744</v>
      </c>
      <c r="E303" s="191">
        <v>1525</v>
      </c>
      <c r="F303" s="188">
        <v>843</v>
      </c>
      <c r="G303" s="192">
        <v>512</v>
      </c>
      <c r="H303" s="190">
        <v>2455</v>
      </c>
      <c r="I303" s="191">
        <v>4595</v>
      </c>
      <c r="J303" s="188">
        <v>701</v>
      </c>
      <c r="K303" s="189">
        <v>307</v>
      </c>
      <c r="L303" s="190">
        <v>1765</v>
      </c>
      <c r="M303" s="188">
        <v>1004</v>
      </c>
      <c r="N303" s="193">
        <v>2255</v>
      </c>
      <c r="O303" s="206">
        <v>2025</v>
      </c>
      <c r="P303" s="188">
        <v>1344</v>
      </c>
      <c r="Q303" s="189">
        <v>1306</v>
      </c>
      <c r="R303" s="190">
        <v>1538</v>
      </c>
      <c r="S303" s="191">
        <v>1676</v>
      </c>
      <c r="T303" s="188">
        <v>1162</v>
      </c>
      <c r="U303" s="192">
        <v>359</v>
      </c>
      <c r="V303" s="190">
        <v>2617</v>
      </c>
      <c r="W303" s="207">
        <v>1379</v>
      </c>
      <c r="X303" s="188">
        <v>2673</v>
      </c>
      <c r="Y303" s="192">
        <v>769</v>
      </c>
      <c r="Z303" s="190">
        <v>3892</v>
      </c>
      <c r="AA303" s="188">
        <v>5012</v>
      </c>
      <c r="AB303" s="168">
        <f t="shared" si="4452"/>
        <v>25768</v>
      </c>
      <c r="AC303" s="169">
        <f t="shared" si="4369"/>
        <v>24496</v>
      </c>
      <c r="BI303" s="133" t="s">
        <v>32</v>
      </c>
      <c r="BJ303" s="125">
        <f>B303/B312</f>
        <v>5.0849938701945069E-2</v>
      </c>
      <c r="BK303" s="126">
        <f t="shared" ref="BK303" si="4753">C303/C312</f>
        <v>0.11081757890971133</v>
      </c>
      <c r="BL303" s="127">
        <f t="shared" ref="BL303" si="4754">D303/D312</f>
        <v>7.5826086956521738E-2</v>
      </c>
      <c r="BM303" s="128">
        <f t="shared" ref="BM303" si="4755">E303/E312</f>
        <v>7.6717979676023743E-2</v>
      </c>
      <c r="BN303" s="125">
        <f t="shared" ref="BN303" si="4756">F303/F312</f>
        <v>8.1575382233404298E-2</v>
      </c>
      <c r="BO303" s="126">
        <f t="shared" ref="BO303" si="4757">G303/G312</f>
        <v>6.5683130211674157E-2</v>
      </c>
      <c r="BP303" s="127">
        <f t="shared" ref="BP303" si="4758">H303/H312</f>
        <v>7.990235964198536E-2</v>
      </c>
      <c r="BQ303" s="128">
        <f t="shared" ref="BQ303" si="4759">I303/I312</f>
        <v>0.10354229573211952</v>
      </c>
      <c r="BR303" s="125">
        <f t="shared" ref="BR303" si="4760">J303/J312</f>
        <v>0.11335705045278137</v>
      </c>
      <c r="BS303" s="126">
        <f t="shared" ref="BS303" si="4761">K303/K312</f>
        <v>4.1598915989159893E-2</v>
      </c>
      <c r="BT303" s="127">
        <f t="shared" ref="BT303" si="4762">L303/L312</f>
        <v>0.13852915783690448</v>
      </c>
      <c r="BU303" s="125">
        <f t="shared" ref="BU303" si="4763">M303/M312</f>
        <v>4.5991754466330741E-2</v>
      </c>
      <c r="BV303" s="129">
        <f t="shared" ref="BV303" si="4764">N303/N312</f>
        <v>8.2386467429030733E-2</v>
      </c>
      <c r="BW303" s="130">
        <f t="shared" ref="BW303" si="4765">O303/O312</f>
        <v>5.668775544482392E-2</v>
      </c>
      <c r="BX303" s="125">
        <f t="shared" ref="BX303" si="4766">P303/P312</f>
        <v>8.0167014613778703E-2</v>
      </c>
      <c r="BY303" s="126">
        <f t="shared" ref="BY303" si="4767">Q303/Q312</f>
        <v>6.6861209235652488E-2</v>
      </c>
      <c r="BZ303" s="127">
        <f t="shared" ref="BZ303" si="4768">R303/R312</f>
        <v>6.9918625267081869E-2</v>
      </c>
      <c r="CA303" s="128">
        <f t="shared" ref="CA303" si="4769">S303/S312</f>
        <v>7.3982519643330094E-2</v>
      </c>
      <c r="CB303" s="125">
        <f t="shared" ref="CB303" si="4770">T303/T312</f>
        <v>0.1168543845534996</v>
      </c>
      <c r="CC303" s="126">
        <f t="shared" ref="CC303" si="4771">U303/U312</f>
        <v>3.1643895989422653E-2</v>
      </c>
      <c r="CD303" s="127">
        <f t="shared" ref="CD303" si="4772">V303/V312</f>
        <v>0.10089833057022786</v>
      </c>
      <c r="CE303" s="128">
        <f t="shared" ref="CE303" si="4773">W303/W312</f>
        <v>4.6710927443940113E-2</v>
      </c>
      <c r="CF303" s="125">
        <f t="shared" ref="CF303" si="4774">X303/X312</f>
        <v>0.10517824820964823</v>
      </c>
      <c r="CG303" s="126">
        <f t="shared" ref="CG303" si="4775">Y303/Y312</f>
        <v>5.0045555121697255E-2</v>
      </c>
      <c r="CH303" s="127">
        <f t="shared" ref="CH303" si="4776">Z303/Z312</f>
        <v>6.8646818117680253E-2</v>
      </c>
      <c r="CI303" s="125">
        <f t="shared" ref="CI303" si="4777">AA303/AA312</f>
        <v>0.101397964757531</v>
      </c>
      <c r="CJ303" s="131">
        <f t="shared" ref="CJ303" si="4778">AB303/AB312</f>
        <v>8.0084783953207214E-2</v>
      </c>
      <c r="CK303" s="132">
        <f t="shared" ref="CK303" si="4779">AC303/AC312</f>
        <v>7.6270896189257434E-2</v>
      </c>
    </row>
    <row r="304" spans="1:89">
      <c r="A304" s="142" t="s">
        <v>34</v>
      </c>
      <c r="B304" s="202">
        <v>2604</v>
      </c>
      <c r="C304" s="196">
        <v>4860</v>
      </c>
      <c r="D304" s="197">
        <v>1210</v>
      </c>
      <c r="E304" s="198">
        <v>1755</v>
      </c>
      <c r="F304" s="195">
        <v>590</v>
      </c>
      <c r="G304" s="199">
        <v>528</v>
      </c>
      <c r="H304" s="197">
        <v>2209</v>
      </c>
      <c r="I304" s="198">
        <v>4044</v>
      </c>
      <c r="J304" s="195">
        <v>476</v>
      </c>
      <c r="K304" s="196">
        <v>233</v>
      </c>
      <c r="L304" s="197">
        <v>1338</v>
      </c>
      <c r="M304" s="195">
        <v>886</v>
      </c>
      <c r="N304" s="200">
        <v>2120</v>
      </c>
      <c r="O304" s="203">
        <v>2162</v>
      </c>
      <c r="P304" s="195">
        <v>1100</v>
      </c>
      <c r="Q304" s="196">
        <v>1467</v>
      </c>
      <c r="R304" s="197">
        <v>1274</v>
      </c>
      <c r="S304" s="198">
        <v>1888</v>
      </c>
      <c r="T304" s="195">
        <v>875</v>
      </c>
      <c r="U304" s="199">
        <v>540</v>
      </c>
      <c r="V304" s="197">
        <v>2899</v>
      </c>
      <c r="W304" s="204">
        <v>1669</v>
      </c>
      <c r="X304" s="195">
        <v>2230</v>
      </c>
      <c r="Y304" s="199">
        <v>878</v>
      </c>
      <c r="Z304" s="197">
        <v>3419</v>
      </c>
      <c r="AA304" s="195">
        <v>4740</v>
      </c>
      <c r="AB304" s="168">
        <f t="shared" si="4452"/>
        <v>22344</v>
      </c>
      <c r="AC304" s="169">
        <f t="shared" si="4369"/>
        <v>25650</v>
      </c>
      <c r="BI304" s="142" t="s">
        <v>34</v>
      </c>
      <c r="BJ304" s="125">
        <f>B304/B312</f>
        <v>4.7647801504089586E-2</v>
      </c>
      <c r="BK304" s="126">
        <f t="shared" ref="BK304" si="4780">C304/C312</f>
        <v>0.13374060926277553</v>
      </c>
      <c r="BL304" s="127">
        <f t="shared" ref="BL304" si="4781">D304/D312</f>
        <v>5.2608695652173916E-2</v>
      </c>
      <c r="BM304" s="128">
        <f t="shared" ref="BM304" si="4782">E304/E312</f>
        <v>8.8288560217325687E-2</v>
      </c>
      <c r="BN304" s="125">
        <f t="shared" ref="BN304" si="4783">F304/F312</f>
        <v>5.7093090768337525E-2</v>
      </c>
      <c r="BO304" s="126">
        <f t="shared" ref="BO304" si="4784">G304/G312</f>
        <v>6.7735728030788964E-2</v>
      </c>
      <c r="BP304" s="127">
        <f t="shared" ref="BP304" si="4785">H304/H312</f>
        <v>7.1895850284784374E-2</v>
      </c>
      <c r="BQ304" s="128">
        <f t="shared" ref="BQ304" si="4786">I304/I312</f>
        <v>9.1126233719410518E-2</v>
      </c>
      <c r="BR304" s="125">
        <f t="shared" ref="BR304" si="4787">J304/J312</f>
        <v>7.6972833117723155E-2</v>
      </c>
      <c r="BS304" s="126">
        <f t="shared" ref="BS304" si="4788">K304/K312</f>
        <v>3.1571815718157183E-2</v>
      </c>
      <c r="BT304" s="127">
        <f t="shared" ref="BT304" si="4789">L304/L312</f>
        <v>0.10501530492112079</v>
      </c>
      <c r="BU304" s="125">
        <f t="shared" ref="BU304" si="4790">M304/M312</f>
        <v>4.0586349060925335E-2</v>
      </c>
      <c r="BV304" s="129">
        <f t="shared" ref="BV304" si="4791">N304/N312</f>
        <v>7.7454239888933546E-2</v>
      </c>
      <c r="BW304" s="130">
        <f t="shared" ref="BW304" si="4792">O304/O312</f>
        <v>6.0522927047757684E-2</v>
      </c>
      <c r="BX304" s="125">
        <f t="shared" ref="BX304" si="4793">P304/P312</f>
        <v>6.5612883984491499E-2</v>
      </c>
      <c r="BY304" s="126">
        <f t="shared" ref="BY304" si="4794">Q304/Q312</f>
        <v>7.5103670711104284E-2</v>
      </c>
      <c r="BZ304" s="127">
        <f t="shared" ref="BZ304" si="4795">R304/R312</f>
        <v>5.7916988680274582E-2</v>
      </c>
      <c r="CA304" s="128">
        <f t="shared" ref="CA304" si="4796">S304/S312</f>
        <v>8.3340690385803828E-2</v>
      </c>
      <c r="CB304" s="125">
        <f t="shared" ref="CB304" si="4797">T304/T312</f>
        <v>8.7992759452936442E-2</v>
      </c>
      <c r="CC304" s="126">
        <f t="shared" ref="CC304" si="4798">U304/U312</f>
        <v>4.7598060819744381E-2</v>
      </c>
      <c r="CD304" s="127">
        <f t="shared" ref="CD304" si="4799">V304/V312</f>
        <v>0.11177082931719165</v>
      </c>
      <c r="CE304" s="128">
        <f t="shared" ref="CE304" si="4800">W304/W312</f>
        <v>5.6534110155138539E-2</v>
      </c>
      <c r="CF304" s="125">
        <f t="shared" ref="CF304" si="4801">X304/X312</f>
        <v>8.7746911151333915E-2</v>
      </c>
      <c r="CG304" s="126">
        <f t="shared" ref="CG304" si="4802">Y304/Y312</f>
        <v>5.7139138357412467E-2</v>
      </c>
      <c r="CH304" s="127">
        <f t="shared" ref="CH304" si="4803">Z304/Z312</f>
        <v>6.0304077889092707E-2</v>
      </c>
      <c r="CI304" s="125">
        <f t="shared" ref="CI304" si="4804">AA304/AA312</f>
        <v>9.5895122296627486E-2</v>
      </c>
      <c r="CJ304" s="131">
        <f t="shared" ref="CJ304" si="4805">AB304/AB312</f>
        <v>6.9443278975879458E-2</v>
      </c>
      <c r="CK304" s="132">
        <f t="shared" ref="CK304" si="4806">AC304/AC312</f>
        <v>7.9863997683477031E-2</v>
      </c>
    </row>
    <row r="305" spans="1:89">
      <c r="A305" s="133" t="s">
        <v>38</v>
      </c>
      <c r="B305" s="205">
        <v>2297</v>
      </c>
      <c r="C305" s="189">
        <v>3666</v>
      </c>
      <c r="D305" s="190">
        <v>824</v>
      </c>
      <c r="E305" s="191">
        <v>1930</v>
      </c>
      <c r="F305" s="188">
        <v>358</v>
      </c>
      <c r="G305" s="192">
        <v>630</v>
      </c>
      <c r="H305" s="190">
        <v>1688</v>
      </c>
      <c r="I305" s="191">
        <v>4066</v>
      </c>
      <c r="J305" s="188">
        <v>235</v>
      </c>
      <c r="K305" s="189">
        <v>205</v>
      </c>
      <c r="L305" s="190">
        <v>924</v>
      </c>
      <c r="M305" s="188">
        <v>836</v>
      </c>
      <c r="N305" s="193">
        <v>1597</v>
      </c>
      <c r="O305" s="206">
        <v>1980</v>
      </c>
      <c r="P305" s="188">
        <v>899</v>
      </c>
      <c r="Q305" s="189">
        <v>1441</v>
      </c>
      <c r="R305" s="190">
        <v>1123</v>
      </c>
      <c r="S305" s="191">
        <v>1428</v>
      </c>
      <c r="T305" s="188">
        <v>603</v>
      </c>
      <c r="U305" s="192">
        <v>433</v>
      </c>
      <c r="V305" s="190">
        <v>2585</v>
      </c>
      <c r="W305" s="207">
        <v>1413</v>
      </c>
      <c r="X305" s="188">
        <v>1784</v>
      </c>
      <c r="Y305" s="192">
        <v>751</v>
      </c>
      <c r="Z305" s="190">
        <v>2958</v>
      </c>
      <c r="AA305" s="188">
        <v>3026</v>
      </c>
      <c r="AB305" s="168">
        <f t="shared" si="4452"/>
        <v>17875</v>
      </c>
      <c r="AC305" s="169">
        <f t="shared" si="4369"/>
        <v>21805</v>
      </c>
      <c r="BI305" s="133" t="s">
        <v>38</v>
      </c>
      <c r="BJ305" s="125">
        <f>B305/B312</f>
        <v>4.2030337962708823E-2</v>
      </c>
      <c r="BK305" s="126">
        <f t="shared" ref="BK305" si="4807">C305/C312</f>
        <v>0.10088334846858747</v>
      </c>
      <c r="BL305" s="127">
        <f t="shared" ref="BL305" si="4808">D305/D312</f>
        <v>3.5826086956521737E-2</v>
      </c>
      <c r="BM305" s="128">
        <f t="shared" ref="BM305" si="4809">E305/E312</f>
        <v>9.7092262803098905E-2</v>
      </c>
      <c r="BN305" s="125">
        <f t="shared" ref="BN305" si="4810">F305/F312</f>
        <v>3.4642926262821755E-2</v>
      </c>
      <c r="BO305" s="126">
        <f t="shared" ref="BO305" si="4811">G305/G312</f>
        <v>8.0821039127645933E-2</v>
      </c>
      <c r="BP305" s="127">
        <f t="shared" ref="BP305" si="4812">H305/H312</f>
        <v>5.4938974776240844E-2</v>
      </c>
      <c r="BQ305" s="128">
        <f t="shared" ref="BQ305" si="4813">I305/I312</f>
        <v>9.162197485240435E-2</v>
      </c>
      <c r="BR305" s="125">
        <f t="shared" ref="BR305" si="4814">J305/J312</f>
        <v>3.8001293661060802E-2</v>
      </c>
      <c r="BS305" s="126">
        <f t="shared" ref="BS305" si="4815">K305/K312</f>
        <v>2.7777777777777776E-2</v>
      </c>
      <c r="BT305" s="127">
        <f t="shared" ref="BT305" si="4816">L305/L312</f>
        <v>7.2521780080056511E-2</v>
      </c>
      <c r="BU305" s="125">
        <f t="shared" ref="BU305" si="4817">M305/M312</f>
        <v>3.8295923041685755E-2</v>
      </c>
      <c r="BV305" s="129">
        <f t="shared" ref="BV305" si="4818">N305/N312</f>
        <v>5.8346425048408902E-2</v>
      </c>
      <c r="BW305" s="130">
        <f t="shared" ref="BW305" si="4819">O305/O312</f>
        <v>5.542802754605005E-2</v>
      </c>
      <c r="BX305" s="125">
        <f t="shared" ref="BX305" si="4820">P305/P312</f>
        <v>5.3623620638234414E-2</v>
      </c>
      <c r="BY305" s="126">
        <f t="shared" ref="BY305" si="4821">Q305/Q312</f>
        <v>7.3772589975938149E-2</v>
      </c>
      <c r="BZ305" s="127">
        <f t="shared" ref="BZ305" si="4822">R305/R312</f>
        <v>5.1052416238577987E-2</v>
      </c>
      <c r="CA305" s="128">
        <f t="shared" ref="CA305" si="4823">S305/S312</f>
        <v>6.303522556722875E-2</v>
      </c>
      <c r="CB305" s="125">
        <f t="shared" ref="CB305" si="4824">T305/T312</f>
        <v>6.0639581657280769E-2</v>
      </c>
      <c r="CC305" s="126">
        <f t="shared" ref="CC305" si="4825">U305/U312</f>
        <v>3.8166593212869103E-2</v>
      </c>
      <c r="CD305" s="127">
        <f t="shared" ref="CD305" si="4826">V305/V312</f>
        <v>9.9664571847168135E-2</v>
      </c>
      <c r="CE305" s="128">
        <f t="shared" ref="CE305" si="4827">W305/W312</f>
        <v>4.786261093421855E-2</v>
      </c>
      <c r="CF305" s="125">
        <f t="shared" ref="CF305" si="4828">X305/X312</f>
        <v>7.0197528921067134E-2</v>
      </c>
      <c r="CG305" s="126">
        <f t="shared" ref="CG305" si="4829">Y305/Y312</f>
        <v>4.8874137706625013E-2</v>
      </c>
      <c r="CH305" s="127">
        <f t="shared" ref="CH305" si="4830">Z305/Z312</f>
        <v>5.2172992803725129E-2</v>
      </c>
      <c r="CI305" s="125">
        <f t="shared" ref="CI305" si="4831">AA305/AA312</f>
        <v>6.1219122377551637E-2</v>
      </c>
      <c r="CJ305" s="131">
        <f t="shared" ref="CJ305" si="4832">AB305/AB312</f>
        <v>5.5554001597468913E-2</v>
      </c>
      <c r="CK305" s="132">
        <f t="shared" ref="CK305" si="4833">AC305/AC312</f>
        <v>6.7892182046324231E-2</v>
      </c>
    </row>
    <row r="306" spans="1:89">
      <c r="A306" s="142" t="s">
        <v>39</v>
      </c>
      <c r="B306" s="202">
        <v>350</v>
      </c>
      <c r="C306" s="196">
        <v>2217</v>
      </c>
      <c r="D306" s="197">
        <v>155</v>
      </c>
      <c r="E306" s="198">
        <v>1091</v>
      </c>
      <c r="F306" s="195">
        <v>89</v>
      </c>
      <c r="G306" s="199">
        <v>342</v>
      </c>
      <c r="H306" s="197">
        <v>507</v>
      </c>
      <c r="I306" s="198">
        <v>2243</v>
      </c>
      <c r="J306" s="195">
        <v>145</v>
      </c>
      <c r="K306" s="196">
        <v>152</v>
      </c>
      <c r="L306" s="197">
        <v>465</v>
      </c>
      <c r="M306" s="195">
        <v>503</v>
      </c>
      <c r="N306" s="200">
        <v>973</v>
      </c>
      <c r="O306" s="203">
        <v>1261</v>
      </c>
      <c r="P306" s="195">
        <v>652</v>
      </c>
      <c r="Q306" s="196">
        <v>990</v>
      </c>
      <c r="R306" s="197">
        <v>755</v>
      </c>
      <c r="S306" s="198">
        <v>931</v>
      </c>
      <c r="T306" s="195">
        <v>516</v>
      </c>
      <c r="U306" s="199">
        <v>218</v>
      </c>
      <c r="V306" s="197">
        <v>2361</v>
      </c>
      <c r="W306" s="204">
        <v>824</v>
      </c>
      <c r="X306" s="195">
        <v>1088</v>
      </c>
      <c r="Y306" s="199">
        <v>622</v>
      </c>
      <c r="Z306" s="197">
        <v>1969</v>
      </c>
      <c r="AA306" s="195">
        <v>3334</v>
      </c>
      <c r="AB306" s="168">
        <f t="shared" si="4452"/>
        <v>10025</v>
      </c>
      <c r="AC306" s="169">
        <f t="shared" si="4369"/>
        <v>14728</v>
      </c>
      <c r="BI306" s="142" t="s">
        <v>39</v>
      </c>
      <c r="BJ306" s="125">
        <f>B306/B312</f>
        <v>6.4042743957109663E-3</v>
      </c>
      <c r="BK306" s="126">
        <f t="shared" ref="BK306" si="4834">C306/C312</f>
        <v>6.1008833484685873E-2</v>
      </c>
      <c r="BL306" s="127">
        <f t="shared" ref="BL306" si="4835">D306/D312</f>
        <v>6.7391304347826086E-3</v>
      </c>
      <c r="BM306" s="128">
        <f t="shared" ref="BM306" si="4836">E306/E312</f>
        <v>5.4884797263306168E-2</v>
      </c>
      <c r="BN306" s="125">
        <f t="shared" ref="BN306" si="4837">F306/F312</f>
        <v>8.6123475904780339E-3</v>
      </c>
      <c r="BO306" s="126">
        <f t="shared" ref="BO306" si="4838">G306/G312</f>
        <v>4.387427838357922E-2</v>
      </c>
      <c r="BP306" s="127">
        <f t="shared" ref="BP306" si="4839">H306/H312</f>
        <v>1.6501220504475184E-2</v>
      </c>
      <c r="BQ306" s="128">
        <f t="shared" ref="BQ306" si="4840">I306/I312</f>
        <v>5.0543061877506873E-2</v>
      </c>
      <c r="BR306" s="125">
        <f t="shared" ref="BR306" si="4841">J306/J312</f>
        <v>2.3447606727037516E-2</v>
      </c>
      <c r="BS306" s="126">
        <f t="shared" ref="BS306" si="4842">K306/K312</f>
        <v>2.0596205962059622E-2</v>
      </c>
      <c r="BT306" s="127">
        <f t="shared" ref="BT306" si="4843">L306/L312</f>
        <v>3.6496350364963501E-2</v>
      </c>
      <c r="BU306" s="125">
        <f t="shared" ref="BU306" si="4844">M306/M312</f>
        <v>2.3041685753550159E-2</v>
      </c>
      <c r="BV306" s="129">
        <f t="shared" ref="BV306" si="4845">N306/N312</f>
        <v>3.5548573307515256E-2</v>
      </c>
      <c r="BW306" s="130">
        <f t="shared" ref="BW306" si="4846">O306/O312</f>
        <v>3.5300375118974305E-2</v>
      </c>
      <c r="BX306" s="125">
        <f t="shared" ref="BX306" si="4847">P306/P312</f>
        <v>3.8890545779898596E-2</v>
      </c>
      <c r="BY306" s="126">
        <f t="shared" ref="BY306" si="4848">Q306/Q312</f>
        <v>5.0683458762094916E-2</v>
      </c>
      <c r="BZ306" s="127">
        <f t="shared" ref="BZ306" si="4849">R306/R312</f>
        <v>3.4322862208482977E-2</v>
      </c>
      <c r="CA306" s="128">
        <f t="shared" ref="CA306" si="4850">S306/S312</f>
        <v>4.1096495100203058E-2</v>
      </c>
      <c r="CB306" s="125">
        <f t="shared" ref="CB306" si="4851">T306/T312</f>
        <v>5.1890587288817375E-2</v>
      </c>
      <c r="CC306" s="126">
        <f t="shared" ref="CC306" si="4852">U306/U312</f>
        <v>1.9215513442044953E-2</v>
      </c>
      <c r="CD306" s="127">
        <f t="shared" ref="CD306" si="4853">V306/V312</f>
        <v>9.102826078575009E-2</v>
      </c>
      <c r="CE306" s="128">
        <f t="shared" ref="CE306" si="4854">W306/W312</f>
        <v>2.7911388117336223E-2</v>
      </c>
      <c r="CF306" s="125">
        <f t="shared" ref="CF306" si="4855">X306/X312</f>
        <v>4.2811049028094753E-2</v>
      </c>
      <c r="CG306" s="126">
        <f t="shared" ref="CG306" si="4856">Y306/Y312</f>
        <v>4.0478979565273979E-2</v>
      </c>
      <c r="CH306" s="127">
        <f t="shared" ref="CH306" si="4857">Z306/Z312</f>
        <v>3.4729081416678423E-2</v>
      </c>
      <c r="CI306" s="125">
        <f t="shared" ref="CI306" si="4858">AA306/AA312</f>
        <v>6.7450282222986505E-2</v>
      </c>
      <c r="CJ306" s="131">
        <f t="shared" ref="CJ306" si="4859">AB306/AB312</f>
        <v>3.1156859637181865E-2</v>
      </c>
      <c r="CK306" s="132">
        <f t="shared" ref="CK306" si="4860">AC306/AC312</f>
        <v>4.5857191340438586E-2</v>
      </c>
    </row>
    <row r="307" spans="1:89">
      <c r="A307" s="133" t="s">
        <v>40</v>
      </c>
      <c r="B307" s="205">
        <v>0</v>
      </c>
      <c r="C307" s="189">
        <v>1438</v>
      </c>
      <c r="D307" s="190">
        <v>2</v>
      </c>
      <c r="E307" s="191">
        <v>664</v>
      </c>
      <c r="F307" s="188">
        <v>6</v>
      </c>
      <c r="G307" s="192">
        <v>213</v>
      </c>
      <c r="H307" s="190">
        <v>58</v>
      </c>
      <c r="I307" s="191">
        <v>1356</v>
      </c>
      <c r="J307" s="188">
        <v>39</v>
      </c>
      <c r="K307" s="189">
        <v>69</v>
      </c>
      <c r="L307" s="190">
        <v>45</v>
      </c>
      <c r="M307" s="188">
        <v>130</v>
      </c>
      <c r="N307" s="193">
        <v>221</v>
      </c>
      <c r="O307" s="206">
        <v>255</v>
      </c>
      <c r="P307" s="188">
        <v>129</v>
      </c>
      <c r="Q307" s="189">
        <v>145</v>
      </c>
      <c r="R307" s="190">
        <v>116</v>
      </c>
      <c r="S307" s="191">
        <v>92</v>
      </c>
      <c r="T307" s="188">
        <v>53</v>
      </c>
      <c r="U307" s="192">
        <v>12</v>
      </c>
      <c r="V307" s="190">
        <v>182</v>
      </c>
      <c r="W307" s="207">
        <v>22</v>
      </c>
      <c r="X307" s="188">
        <v>87</v>
      </c>
      <c r="Y307" s="192">
        <v>6</v>
      </c>
      <c r="Z307" s="190">
        <v>0</v>
      </c>
      <c r="AA307" s="188">
        <v>18</v>
      </c>
      <c r="AB307" s="168">
        <f t="shared" si="4452"/>
        <v>938</v>
      </c>
      <c r="AC307" s="169">
        <f t="shared" si="4369"/>
        <v>4420</v>
      </c>
      <c r="BI307" s="133" t="s">
        <v>40</v>
      </c>
      <c r="BJ307" s="125">
        <f>B307/B312</f>
        <v>0</v>
      </c>
      <c r="BK307" s="126">
        <f t="shared" ref="BK307" si="4861">C307/C312</f>
        <v>3.9571809901208066E-2</v>
      </c>
      <c r="BL307" s="127">
        <f t="shared" ref="BL307" si="4862">D307/D312</f>
        <v>8.6956521739130441E-5</v>
      </c>
      <c r="BM307" s="128">
        <f t="shared" ref="BM307" si="4863">E307/E312</f>
        <v>3.340376295401952E-2</v>
      </c>
      <c r="BN307" s="125">
        <f t="shared" ref="BN307" si="4864">F307/F312</f>
        <v>5.8060770272885625E-4</v>
      </c>
      <c r="BO307" s="126">
        <f t="shared" ref="BO307" si="4865">G307/G312</f>
        <v>2.7325208466966004E-2</v>
      </c>
      <c r="BP307" s="127">
        <f t="shared" ref="BP307" si="4866">H307/H312</f>
        <v>1.8877135882831571E-3</v>
      </c>
      <c r="BQ307" s="128">
        <f t="shared" ref="BQ307" si="4867">I307/I312</f>
        <v>3.0555680742710353E-2</v>
      </c>
      <c r="BR307" s="125">
        <f t="shared" ref="BR307" si="4868">J307/J312</f>
        <v>6.3065976714100904E-3</v>
      </c>
      <c r="BS307" s="126">
        <f t="shared" ref="BS307" si="4869">K307/K312</f>
        <v>9.3495934959349596E-3</v>
      </c>
      <c r="BT307" s="127">
        <f t="shared" ref="BT307" si="4870">L307/L312</f>
        <v>3.5319048740287263E-3</v>
      </c>
      <c r="BU307" s="125">
        <f t="shared" ref="BU307" si="4871">M307/M312</f>
        <v>5.9551076500229038E-3</v>
      </c>
      <c r="BV307" s="129">
        <f t="shared" ref="BV307" si="4872">N307/N312</f>
        <v>8.0742391582331666E-3</v>
      </c>
      <c r="BW307" s="130">
        <f t="shared" ref="BW307" si="4873">O307/O312</f>
        <v>7.1384580930519007E-3</v>
      </c>
      <c r="BX307" s="125">
        <f t="shared" ref="BX307" si="4874">P307/P312</f>
        <v>7.6946018490903672E-3</v>
      </c>
      <c r="BY307" s="126">
        <f t="shared" ref="BY307" si="4875">Q307/Q312</f>
        <v>7.4233348691957199E-3</v>
      </c>
      <c r="BZ307" s="127">
        <f t="shared" ref="BZ307" si="4876">R307/R312</f>
        <v>5.2734463790516887E-3</v>
      </c>
      <c r="CA307" s="128">
        <f t="shared" ref="CA307" si="4877">S307/S312</f>
        <v>4.0610929637150172E-3</v>
      </c>
      <c r="CB307" s="125">
        <f t="shared" ref="CB307" si="4878">T307/T312</f>
        <v>5.3298471440064357E-3</v>
      </c>
      <c r="CC307" s="126">
        <f t="shared" ref="CC307" si="4879">U307/U312</f>
        <v>1.0577346848832084E-3</v>
      </c>
      <c r="CD307" s="127">
        <f t="shared" ref="CD307" si="4880">V307/V312</f>
        <v>7.0170027374021667E-3</v>
      </c>
      <c r="CE307" s="128">
        <f t="shared" ref="CE307" si="4881">W307/W312</f>
        <v>7.4520696429781184E-4</v>
      </c>
      <c r="CF307" s="125">
        <f t="shared" ref="CF307" si="4882">X307/X312</f>
        <v>3.4233099866215473E-3</v>
      </c>
      <c r="CG307" s="126">
        <f t="shared" ref="CG307" si="4883">Y307/Y312</f>
        <v>3.9047247169074581E-4</v>
      </c>
      <c r="CH307" s="127">
        <f t="shared" ref="CH307" si="4884">Z307/Z312</f>
        <v>0</v>
      </c>
      <c r="CI307" s="125">
        <f t="shared" ref="CI307" si="4885">AA307/AA312</f>
        <v>3.6415869226567399E-4</v>
      </c>
      <c r="CJ307" s="131">
        <f t="shared" ref="CJ307" si="4886">AB307/AB312</f>
        <v>2.9152253705413056E-3</v>
      </c>
      <c r="CK307" s="132">
        <f t="shared" ref="CK307" si="4887">AC307/AC312</f>
        <v>1.376213917196758E-2</v>
      </c>
    </row>
    <row r="308" spans="1:89">
      <c r="A308" s="142" t="s">
        <v>41</v>
      </c>
      <c r="B308" s="202">
        <v>0</v>
      </c>
      <c r="C308" s="196">
        <v>0</v>
      </c>
      <c r="D308" s="197">
        <v>0</v>
      </c>
      <c r="E308" s="198">
        <v>0</v>
      </c>
      <c r="F308" s="195">
        <v>0</v>
      </c>
      <c r="G308" s="199">
        <v>0</v>
      </c>
      <c r="H308" s="197">
        <v>0</v>
      </c>
      <c r="I308" s="198">
        <v>0</v>
      </c>
      <c r="J308" s="195">
        <v>0</v>
      </c>
      <c r="K308" s="199">
        <v>0</v>
      </c>
      <c r="L308" s="197">
        <v>0</v>
      </c>
      <c r="M308" s="195">
        <v>0</v>
      </c>
      <c r="N308" s="200">
        <v>0</v>
      </c>
      <c r="O308" s="203">
        <v>0</v>
      </c>
      <c r="P308" s="195">
        <v>0</v>
      </c>
      <c r="Q308" s="199">
        <v>0</v>
      </c>
      <c r="R308" s="197">
        <v>0</v>
      </c>
      <c r="S308" s="198">
        <v>0</v>
      </c>
      <c r="T308" s="195">
        <v>0</v>
      </c>
      <c r="U308" s="199">
        <v>0</v>
      </c>
      <c r="V308" s="197">
        <v>0</v>
      </c>
      <c r="W308" s="198">
        <v>0</v>
      </c>
      <c r="X308" s="195">
        <v>0</v>
      </c>
      <c r="Y308" s="199">
        <v>0</v>
      </c>
      <c r="Z308" s="197">
        <v>0</v>
      </c>
      <c r="AA308" s="195">
        <v>0</v>
      </c>
      <c r="AB308" s="168">
        <f t="shared" si="4452"/>
        <v>0</v>
      </c>
      <c r="AC308" s="169">
        <f t="shared" si="4369"/>
        <v>0</v>
      </c>
      <c r="BI308" s="142" t="s">
        <v>41</v>
      </c>
      <c r="BJ308" s="125">
        <f>B308/B312</f>
        <v>0</v>
      </c>
      <c r="BK308" s="126">
        <f t="shared" ref="BK308" si="4888">C308/C312</f>
        <v>0</v>
      </c>
      <c r="BL308" s="127">
        <f t="shared" ref="BL308" si="4889">D308/D312</f>
        <v>0</v>
      </c>
      <c r="BM308" s="128">
        <f t="shared" ref="BM308" si="4890">E308/E312</f>
        <v>0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0</v>
      </c>
    </row>
    <row r="309" spans="1:89">
      <c r="A309" s="133" t="s">
        <v>42</v>
      </c>
      <c r="B309" s="57"/>
      <c r="C309" s="58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141"/>
      <c r="AB309" s="168"/>
      <c r="AC309" s="169">
        <f t="shared" si="4369"/>
        <v>0</v>
      </c>
      <c r="BI309" s="133" t="s">
        <v>42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>
      <c r="A310" s="142" t="s">
        <v>43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/>
      <c r="AC310" s="169"/>
      <c r="BI310" s="142" t="s">
        <v>43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4.1" thickBot="1">
      <c r="A311" s="133" t="s">
        <v>44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/>
      <c r="AC311" s="169"/>
      <c r="BI311" s="133" t="s">
        <v>44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5" thickTop="1" thickBot="1">
      <c r="A312" s="290" t="s">
        <v>26</v>
      </c>
      <c r="B312" s="17">
        <f t="shared" ref="B312:AA312" si="4996">SUM(B289:B311)</f>
        <v>54651</v>
      </c>
      <c r="C312" s="17">
        <f t="shared" si="4996"/>
        <v>36339</v>
      </c>
      <c r="D312" s="17">
        <f t="shared" si="4996"/>
        <v>23000</v>
      </c>
      <c r="E312" s="17">
        <f t="shared" si="4996"/>
        <v>19878</v>
      </c>
      <c r="F312" s="17">
        <f t="shared" si="4996"/>
        <v>10334</v>
      </c>
      <c r="G312" s="17">
        <f t="shared" si="4996"/>
        <v>7795</v>
      </c>
      <c r="H312" s="17">
        <f t="shared" si="4996"/>
        <v>30725</v>
      </c>
      <c r="I312" s="17">
        <f t="shared" si="4996"/>
        <v>44378</v>
      </c>
      <c r="J312" s="17">
        <f t="shared" si="4996"/>
        <v>6184</v>
      </c>
      <c r="K312" s="17">
        <f t="shared" si="4996"/>
        <v>7380</v>
      </c>
      <c r="L312" s="17">
        <f t="shared" si="4996"/>
        <v>12741</v>
      </c>
      <c r="M312" s="17">
        <f t="shared" si="4996"/>
        <v>21830</v>
      </c>
      <c r="N312" s="17">
        <f t="shared" si="4996"/>
        <v>27371</v>
      </c>
      <c r="O312" s="17">
        <f t="shared" si="4996"/>
        <v>35722</v>
      </c>
      <c r="P312" s="17">
        <f t="shared" si="4996"/>
        <v>16765</v>
      </c>
      <c r="Q312" s="17">
        <f t="shared" si="4996"/>
        <v>19533</v>
      </c>
      <c r="R312" s="17">
        <f t="shared" si="4996"/>
        <v>21997</v>
      </c>
      <c r="S312" s="17">
        <f t="shared" si="4996"/>
        <v>22654</v>
      </c>
      <c r="T312" s="17">
        <f t="shared" si="4996"/>
        <v>9944</v>
      </c>
      <c r="U312" s="17">
        <f t="shared" si="4996"/>
        <v>11345</v>
      </c>
      <c r="V312" s="17">
        <f t="shared" si="4996"/>
        <v>25937</v>
      </c>
      <c r="W312" s="17">
        <f t="shared" si="4996"/>
        <v>29522</v>
      </c>
      <c r="X312" s="17">
        <f t="shared" si="4996"/>
        <v>25414</v>
      </c>
      <c r="Y312" s="17">
        <f t="shared" si="4996"/>
        <v>15366</v>
      </c>
      <c r="Z312" s="17">
        <f t="shared" si="4996"/>
        <v>56696</v>
      </c>
      <c r="AA312" s="17">
        <f t="shared" si="4996"/>
        <v>49429</v>
      </c>
      <c r="AB312" s="170">
        <f t="shared" ref="AB312:AC312" si="4997">SUM(AB288:AB311)</f>
        <v>321759</v>
      </c>
      <c r="AC312" s="171">
        <f t="shared" si="4997"/>
        <v>321171</v>
      </c>
      <c r="BI312" s="290" t="s">
        <v>26</v>
      </c>
      <c r="BJ312" s="151">
        <f>SUM(BJ288:BJ311)</f>
        <v>0.99999999999999989</v>
      </c>
      <c r="BK312" s="152">
        <f t="shared" ref="BK312:CK312" si="4998">SUM(BK288:BK311)</f>
        <v>1</v>
      </c>
      <c r="BL312" s="151">
        <f t="shared" si="4998"/>
        <v>1.0000000000000002</v>
      </c>
      <c r="BM312" s="152">
        <f t="shared" si="4998"/>
        <v>1</v>
      </c>
      <c r="BN312" s="151">
        <f t="shared" si="4998"/>
        <v>1</v>
      </c>
      <c r="BO312" s="152">
        <f t="shared" si="4998"/>
        <v>1.0000000000000002</v>
      </c>
      <c r="BP312" s="151">
        <f t="shared" si="4998"/>
        <v>1</v>
      </c>
      <c r="BQ312" s="152">
        <f t="shared" si="4998"/>
        <v>1</v>
      </c>
      <c r="BR312" s="151">
        <f t="shared" si="4998"/>
        <v>0.99999999999999978</v>
      </c>
      <c r="BS312" s="152">
        <f t="shared" si="4998"/>
        <v>1</v>
      </c>
      <c r="BT312" s="151">
        <f t="shared" si="4998"/>
        <v>1</v>
      </c>
      <c r="BU312" s="152">
        <f t="shared" si="4998"/>
        <v>0.99999999999999978</v>
      </c>
      <c r="BV312" s="151">
        <f t="shared" si="4998"/>
        <v>1</v>
      </c>
      <c r="BW312" s="152">
        <f t="shared" si="4998"/>
        <v>1</v>
      </c>
      <c r="BX312" s="151">
        <f t="shared" si="4998"/>
        <v>0.99999999999999989</v>
      </c>
      <c r="BY312" s="152">
        <f t="shared" si="4998"/>
        <v>1.0000000000000002</v>
      </c>
      <c r="BZ312" s="151">
        <f t="shared" si="4998"/>
        <v>1</v>
      </c>
      <c r="CA312" s="152">
        <f t="shared" si="4998"/>
        <v>1</v>
      </c>
      <c r="CB312" s="151">
        <f t="shared" si="4998"/>
        <v>0.99999999999999989</v>
      </c>
      <c r="CC312" s="152">
        <f t="shared" si="4998"/>
        <v>1</v>
      </c>
      <c r="CD312" s="151">
        <f t="shared" si="4998"/>
        <v>0.99999999999999989</v>
      </c>
      <c r="CE312" s="152">
        <f t="shared" si="4998"/>
        <v>0.99999999999999989</v>
      </c>
      <c r="CF312" s="151">
        <f t="shared" si="4998"/>
        <v>1</v>
      </c>
      <c r="CG312" s="152">
        <f t="shared" si="4998"/>
        <v>1</v>
      </c>
      <c r="CH312" s="151">
        <f t="shared" si="4998"/>
        <v>0.99999999999999978</v>
      </c>
      <c r="CI312" s="152">
        <f t="shared" si="4998"/>
        <v>1</v>
      </c>
      <c r="CJ312" s="151">
        <f t="shared" si="4998"/>
        <v>1</v>
      </c>
      <c r="CK312" s="152">
        <f t="shared" si="4998"/>
        <v>1</v>
      </c>
    </row>
    <row r="313" spans="1:89" ht="14.1" thickTop="1">
      <c r="A313" s="186"/>
    </row>
    <row r="315" spans="1:89">
      <c r="A315" s="301">
        <f>+A284+1</f>
        <v>43596</v>
      </c>
      <c r="B315" s="301"/>
      <c r="C315" s="301"/>
      <c r="D315" s="301"/>
      <c r="BI315" s="298">
        <f>+BI284+1</f>
        <v>43596</v>
      </c>
      <c r="BJ315" s="298"/>
      <c r="BK315" s="298"/>
      <c r="BL315" s="298"/>
    </row>
    <row r="316" spans="1:89" ht="14.1" thickBot="1">
      <c r="AE316" t="s">
        <v>1</v>
      </c>
    </row>
    <row r="317" spans="1:89" ht="15" thickTop="1" thickBot="1">
      <c r="A317" s="296" t="s">
        <v>2</v>
      </c>
      <c r="B317" s="292" t="s">
        <v>3</v>
      </c>
      <c r="C317" s="293"/>
      <c r="D317" s="292" t="s">
        <v>4</v>
      </c>
      <c r="E317" s="293"/>
      <c r="F317" s="292" t="s">
        <v>5</v>
      </c>
      <c r="G317" s="293"/>
      <c r="H317" s="292" t="s">
        <v>6</v>
      </c>
      <c r="I317" s="293"/>
      <c r="J317" s="292" t="s">
        <v>7</v>
      </c>
      <c r="K317" s="293"/>
      <c r="L317" s="292" t="s">
        <v>8</v>
      </c>
      <c r="M317" s="293"/>
      <c r="N317" s="292" t="s">
        <v>9</v>
      </c>
      <c r="O317" s="293"/>
      <c r="P317" s="292" t="s">
        <v>10</v>
      </c>
      <c r="Q317" s="293"/>
      <c r="R317" s="292" t="s">
        <v>11</v>
      </c>
      <c r="S317" s="293"/>
      <c r="T317" s="292" t="s">
        <v>12</v>
      </c>
      <c r="U317" s="293"/>
      <c r="V317" s="292" t="s">
        <v>13</v>
      </c>
      <c r="W317" s="293"/>
      <c r="X317" s="292" t="s">
        <v>14</v>
      </c>
      <c r="Y317" s="293"/>
      <c r="Z317" s="294" t="s">
        <v>15</v>
      </c>
      <c r="AA317" s="295"/>
      <c r="AB317" s="299" t="s">
        <v>16</v>
      </c>
      <c r="AC317" s="300"/>
      <c r="AE317" s="309" t="s">
        <v>2</v>
      </c>
      <c r="AF317" s="303" t="s">
        <v>3</v>
      </c>
      <c r="AG317" s="304"/>
      <c r="AH317" s="303" t="s">
        <v>4</v>
      </c>
      <c r="AI317" s="304"/>
      <c r="AJ317" s="303" t="s">
        <v>5</v>
      </c>
      <c r="AK317" s="304"/>
      <c r="AL317" s="303" t="s">
        <v>6</v>
      </c>
      <c r="AM317" s="304"/>
      <c r="AN317" s="303" t="s">
        <v>7</v>
      </c>
      <c r="AO317" s="304"/>
      <c r="AP317" s="303" t="s">
        <v>8</v>
      </c>
      <c r="AQ317" s="304"/>
      <c r="AR317" s="303" t="s">
        <v>9</v>
      </c>
      <c r="AS317" s="304"/>
      <c r="AT317" s="303" t="s">
        <v>10</v>
      </c>
      <c r="AU317" s="304"/>
      <c r="AV317" s="303" t="s">
        <v>11</v>
      </c>
      <c r="AW317" s="304"/>
      <c r="AX317" s="303" t="s">
        <v>12</v>
      </c>
      <c r="AY317" s="304"/>
      <c r="AZ317" s="303" t="s">
        <v>13</v>
      </c>
      <c r="BA317" s="304"/>
      <c r="BB317" s="303" t="s">
        <v>14</v>
      </c>
      <c r="BC317" s="304"/>
      <c r="BD317" s="305" t="s">
        <v>15</v>
      </c>
      <c r="BE317" s="306"/>
      <c r="BF317" s="307" t="s">
        <v>16</v>
      </c>
      <c r="BG317" s="308"/>
      <c r="BH317" s="281"/>
      <c r="BI317" s="296" t="s">
        <v>2</v>
      </c>
      <c r="BJ317" s="292" t="s">
        <v>3</v>
      </c>
      <c r="BK317" s="293"/>
      <c r="BL317" s="292" t="s">
        <v>4</v>
      </c>
      <c r="BM317" s="293"/>
      <c r="BN317" s="292" t="s">
        <v>5</v>
      </c>
      <c r="BO317" s="293"/>
      <c r="BP317" s="292" t="s">
        <v>6</v>
      </c>
      <c r="BQ317" s="293"/>
      <c r="BR317" s="292" t="s">
        <v>7</v>
      </c>
      <c r="BS317" s="293"/>
      <c r="BT317" s="292" t="s">
        <v>8</v>
      </c>
      <c r="BU317" s="293"/>
      <c r="BV317" s="292" t="s">
        <v>9</v>
      </c>
      <c r="BW317" s="293"/>
      <c r="BX317" s="292" t="s">
        <v>10</v>
      </c>
      <c r="BY317" s="293"/>
      <c r="BZ317" s="292" t="s">
        <v>11</v>
      </c>
      <c r="CA317" s="293"/>
      <c r="CB317" s="292" t="s">
        <v>12</v>
      </c>
      <c r="CC317" s="293"/>
      <c r="CD317" s="292" t="s">
        <v>13</v>
      </c>
      <c r="CE317" s="293"/>
      <c r="CF317" s="292" t="s">
        <v>14</v>
      </c>
      <c r="CG317" s="293"/>
      <c r="CH317" s="294" t="s">
        <v>15</v>
      </c>
      <c r="CI317" s="295"/>
      <c r="CJ317" s="292" t="s">
        <v>16</v>
      </c>
      <c r="CK317" s="293"/>
    </row>
    <row r="318" spans="1:89" ht="15" thickTop="1" thickBot="1">
      <c r="A318" s="297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5" t="s">
        <v>17</v>
      </c>
      <c r="AA318" s="118" t="s">
        <v>18</v>
      </c>
      <c r="AB318" s="172" t="s">
        <v>17</v>
      </c>
      <c r="AC318" s="173" t="s">
        <v>18</v>
      </c>
      <c r="AE318" s="310"/>
      <c r="AF318" s="242" t="s">
        <v>17</v>
      </c>
      <c r="AG318" s="243" t="s">
        <v>18</v>
      </c>
      <c r="AH318" s="244" t="s">
        <v>17</v>
      </c>
      <c r="AI318" s="245" t="s">
        <v>18</v>
      </c>
      <c r="AJ318" s="242" t="s">
        <v>17</v>
      </c>
      <c r="AK318" s="243" t="s">
        <v>18</v>
      </c>
      <c r="AL318" s="244" t="s">
        <v>17</v>
      </c>
      <c r="AM318" s="245" t="s">
        <v>18</v>
      </c>
      <c r="AN318" s="242" t="s">
        <v>17</v>
      </c>
      <c r="AO318" s="243" t="s">
        <v>18</v>
      </c>
      <c r="AP318" s="244" t="s">
        <v>17</v>
      </c>
      <c r="AQ318" s="242" t="s">
        <v>18</v>
      </c>
      <c r="AR318" s="246" t="s">
        <v>17</v>
      </c>
      <c r="AS318" s="247" t="s">
        <v>18</v>
      </c>
      <c r="AT318" s="242" t="s">
        <v>17</v>
      </c>
      <c r="AU318" s="243" t="s">
        <v>18</v>
      </c>
      <c r="AV318" s="244" t="s">
        <v>17</v>
      </c>
      <c r="AW318" s="245" t="s">
        <v>18</v>
      </c>
      <c r="AX318" s="242" t="s">
        <v>17</v>
      </c>
      <c r="AY318" s="243" t="s">
        <v>18</v>
      </c>
      <c r="AZ318" s="244" t="s">
        <v>17</v>
      </c>
      <c r="BA318" s="245" t="s">
        <v>18</v>
      </c>
      <c r="BB318" s="242" t="s">
        <v>17</v>
      </c>
      <c r="BC318" s="243" t="s">
        <v>18</v>
      </c>
      <c r="BD318" s="248" t="s">
        <v>17</v>
      </c>
      <c r="BE318" s="249" t="s">
        <v>18</v>
      </c>
      <c r="BF318" s="250" t="s">
        <v>17</v>
      </c>
      <c r="BG318" s="251" t="s">
        <v>18</v>
      </c>
      <c r="BH318" s="282"/>
      <c r="BI318" s="297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5" t="s">
        <v>17</v>
      </c>
      <c r="CI318" s="118" t="s">
        <v>18</v>
      </c>
      <c r="CJ318" s="116" t="s">
        <v>17</v>
      </c>
      <c r="CK318" s="117" t="s">
        <v>18</v>
      </c>
    </row>
    <row r="319" spans="1:89" ht="14.1" thickTop="1">
      <c r="A319" s="121" t="s">
        <v>19</v>
      </c>
      <c r="B319" s="122"/>
      <c r="C319" s="185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2"/>
      <c r="AA319" s="183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52" t="str">
        <f>$AE$9</f>
        <v>07:00 - 07:59</v>
      </c>
      <c r="AF319" s="253">
        <f>SUMIF($A$9:$A$32,$AE319,B$319:B$342)</f>
        <v>2832</v>
      </c>
      <c r="AG319" s="254">
        <f t="shared" ref="AG319:AV321" si="4999">SUMIF($A$9:$A$32,$AE319,C$319:C$342)</f>
        <v>808</v>
      </c>
      <c r="AH319" s="255">
        <f t="shared" si="4999"/>
        <v>1014</v>
      </c>
      <c r="AI319" s="256">
        <f t="shared" si="4999"/>
        <v>638</v>
      </c>
      <c r="AJ319" s="253">
        <f t="shared" si="4999"/>
        <v>535</v>
      </c>
      <c r="AK319" s="257">
        <f t="shared" si="4999"/>
        <v>233</v>
      </c>
      <c r="AL319" s="255">
        <f t="shared" si="4999"/>
        <v>1197</v>
      </c>
      <c r="AM319" s="256">
        <f t="shared" si="4999"/>
        <v>1498</v>
      </c>
      <c r="AN319" s="253">
        <f t="shared" si="4999"/>
        <v>124</v>
      </c>
      <c r="AO319" s="257">
        <f t="shared" si="4999"/>
        <v>437</v>
      </c>
      <c r="AP319" s="255">
        <f t="shared" si="4999"/>
        <v>206</v>
      </c>
      <c r="AQ319" s="253">
        <f t="shared" si="4999"/>
        <v>708</v>
      </c>
      <c r="AR319" s="258">
        <f t="shared" si="4999"/>
        <v>1076</v>
      </c>
      <c r="AS319" s="259">
        <f t="shared" si="4999"/>
        <v>1228</v>
      </c>
      <c r="AT319" s="253">
        <f t="shared" si="4999"/>
        <v>670</v>
      </c>
      <c r="AU319" s="257">
        <f t="shared" si="4999"/>
        <v>789</v>
      </c>
      <c r="AV319" s="255">
        <f t="shared" si="4999"/>
        <v>1169</v>
      </c>
      <c r="AW319" s="256">
        <f t="shared" ref="AW319:BE321" si="5000">SUMIF($A$9:$A$32,$AE319,S$319:S$342)</f>
        <v>890</v>
      </c>
      <c r="AX319" s="253">
        <f t="shared" si="5000"/>
        <v>224</v>
      </c>
      <c r="AY319" s="257">
        <f t="shared" si="5000"/>
        <v>513</v>
      </c>
      <c r="AZ319" s="255">
        <f t="shared" si="5000"/>
        <v>705</v>
      </c>
      <c r="BA319" s="256">
        <f t="shared" si="5000"/>
        <v>1074</v>
      </c>
      <c r="BB319" s="253">
        <f t="shared" si="5000"/>
        <v>804</v>
      </c>
      <c r="BC319" s="257">
        <f t="shared" si="5000"/>
        <v>735</v>
      </c>
      <c r="BD319" s="20">
        <f t="shared" si="5000"/>
        <v>2351</v>
      </c>
      <c r="BE319" s="260">
        <f t="shared" si="5000"/>
        <v>1908</v>
      </c>
      <c r="BF319" s="261">
        <f>AF319+AH319+AJ319+AL319+AN319+AP319+AR319+AT319+AV319+AX319+AZ319+BB319+BD319</f>
        <v>12907</v>
      </c>
      <c r="BG319" s="262">
        <f>AG319+AI319+AK319+AM319+AO319+AQ319+AS319+AU319+AW319+AY319+BA319+BC319+BE319</f>
        <v>11459</v>
      </c>
      <c r="BH319" s="283"/>
      <c r="BI319" s="121" t="s">
        <v>19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>
      <c r="A320" s="133" t="s">
        <v>21</v>
      </c>
      <c r="B320" s="188">
        <v>248</v>
      </c>
      <c r="C320" s="189">
        <v>0</v>
      </c>
      <c r="D320" s="190">
        <v>108</v>
      </c>
      <c r="E320" s="191">
        <v>0</v>
      </c>
      <c r="F320" s="188">
        <v>28</v>
      </c>
      <c r="G320" s="192">
        <v>1</v>
      </c>
      <c r="H320" s="190">
        <v>162</v>
      </c>
      <c r="I320" s="191">
        <v>12</v>
      </c>
      <c r="J320" s="188">
        <v>3</v>
      </c>
      <c r="K320" s="192">
        <v>0</v>
      </c>
      <c r="L320" s="190">
        <v>3</v>
      </c>
      <c r="M320" s="188">
        <v>9</v>
      </c>
      <c r="N320" s="193">
        <v>29</v>
      </c>
      <c r="O320" s="194">
        <v>0</v>
      </c>
      <c r="P320" s="188">
        <v>9</v>
      </c>
      <c r="Q320" s="192">
        <v>0</v>
      </c>
      <c r="R320" s="190">
        <v>3</v>
      </c>
      <c r="S320" s="191">
        <v>0</v>
      </c>
      <c r="T320" s="188">
        <v>0</v>
      </c>
      <c r="U320" s="192">
        <v>0</v>
      </c>
      <c r="V320" s="190">
        <v>0</v>
      </c>
      <c r="W320" s="191">
        <v>0</v>
      </c>
      <c r="X320" s="188">
        <v>0</v>
      </c>
      <c r="Y320" s="192">
        <v>0</v>
      </c>
      <c r="Z320" s="190">
        <v>0</v>
      </c>
      <c r="AA320" s="188">
        <v>0</v>
      </c>
      <c r="AB320" s="168">
        <f t="shared" ref="AB320:AB321" si="5028">B320+D320+F320+H320+J320+L320+N320+P320+R320+T320+V320+X320+Z320</f>
        <v>593</v>
      </c>
      <c r="AC320" s="169">
        <f t="shared" ref="AC320:AC340" si="5029">C320+E320+G320+I320+K320+M320+O320+Q320+S320+U320+W320+Y320+AA320</f>
        <v>22</v>
      </c>
      <c r="AE320" s="263" t="str">
        <f>$AE$10</f>
        <v>08:00 - 08:59</v>
      </c>
      <c r="AF320" s="253">
        <f>SUMIF($A$9:$A$32,$AE320,B$319:B$342)</f>
        <v>3236</v>
      </c>
      <c r="AG320" s="264">
        <f t="shared" si="4999"/>
        <v>1139</v>
      </c>
      <c r="AH320" s="265">
        <f t="shared" si="4999"/>
        <v>1043</v>
      </c>
      <c r="AI320" s="266">
        <f t="shared" si="4999"/>
        <v>829</v>
      </c>
      <c r="AJ320" s="267">
        <f t="shared" si="4999"/>
        <v>471</v>
      </c>
      <c r="AK320" s="268">
        <f t="shared" si="4999"/>
        <v>331</v>
      </c>
      <c r="AL320" s="265">
        <f t="shared" si="4999"/>
        <v>1324</v>
      </c>
      <c r="AM320" s="266">
        <f t="shared" si="4999"/>
        <v>1863</v>
      </c>
      <c r="AN320" s="267">
        <f t="shared" si="4999"/>
        <v>126</v>
      </c>
      <c r="AO320" s="268">
        <f t="shared" si="4999"/>
        <v>441</v>
      </c>
      <c r="AP320" s="265">
        <f t="shared" si="4999"/>
        <v>216</v>
      </c>
      <c r="AQ320" s="267">
        <f t="shared" si="4999"/>
        <v>1313</v>
      </c>
      <c r="AR320" s="269">
        <f t="shared" si="4999"/>
        <v>1053</v>
      </c>
      <c r="AS320" s="270">
        <f t="shared" si="4999"/>
        <v>1892</v>
      </c>
      <c r="AT320" s="267">
        <f t="shared" si="4999"/>
        <v>657</v>
      </c>
      <c r="AU320" s="268">
        <f t="shared" si="4999"/>
        <v>812</v>
      </c>
      <c r="AV320" s="265">
        <f t="shared" si="4999"/>
        <v>1082</v>
      </c>
      <c r="AW320" s="266">
        <f t="shared" si="5000"/>
        <v>998</v>
      </c>
      <c r="AX320" s="267">
        <f t="shared" si="5000"/>
        <v>207</v>
      </c>
      <c r="AY320" s="268">
        <f t="shared" si="5000"/>
        <v>529</v>
      </c>
      <c r="AZ320" s="265">
        <f t="shared" si="5000"/>
        <v>684</v>
      </c>
      <c r="BA320" s="266">
        <f t="shared" si="5000"/>
        <v>1429</v>
      </c>
      <c r="BB320" s="267">
        <f t="shared" si="5000"/>
        <v>789</v>
      </c>
      <c r="BC320" s="268">
        <f t="shared" si="5000"/>
        <v>850</v>
      </c>
      <c r="BD320" s="265">
        <f t="shared" si="5000"/>
        <v>2453</v>
      </c>
      <c r="BE320" s="267">
        <f t="shared" si="5000"/>
        <v>2191</v>
      </c>
      <c r="BF320" s="271">
        <f>SUM(AF320,AH320,AJ320,AL320,AN320,AP320,AR320,AT320,AV320,AX320,AZ320,BB320,BD320)</f>
        <v>13341</v>
      </c>
      <c r="BG320" s="16">
        <f>SUM(AG320,AI320,AK320,AM320,AO320,AQ320,AS320,AU320,AW320,AY320,BA320,BC320,BE320)</f>
        <v>14617</v>
      </c>
      <c r="BH320" s="284"/>
      <c r="BI320" s="133" t="s">
        <v>21</v>
      </c>
      <c r="BJ320" s="125">
        <f>B320/B343</f>
        <v>6.583837740256982E-3</v>
      </c>
      <c r="BK320" s="126">
        <f t="shared" ref="BK320" si="5030">C320/C343</f>
        <v>0</v>
      </c>
      <c r="BL320" s="127">
        <f t="shared" ref="BL320" si="5031">D320/D343</f>
        <v>7.2512421109171476E-3</v>
      </c>
      <c r="BM320" s="128">
        <f t="shared" ref="BM320" si="5032">E320/E343</f>
        <v>0</v>
      </c>
      <c r="BN320" s="125">
        <f t="shared" ref="BN320" si="5033">F320/F343</f>
        <v>3.6453586772555659E-3</v>
      </c>
      <c r="BO320" s="126">
        <f t="shared" ref="BO320" si="5034">G320/G343</f>
        <v>2.1079258010118043E-4</v>
      </c>
      <c r="BP320" s="127">
        <f t="shared" ref="BP320" si="5035">H320/H343</f>
        <v>5.9128403533104607E-3</v>
      </c>
      <c r="BQ320" s="128">
        <f t="shared" ref="BQ320" si="5036">I320/I343</f>
        <v>3.0542900048359593E-4</v>
      </c>
      <c r="BR320" s="125">
        <f t="shared" ref="BR320" si="5037">J320/J343</f>
        <v>9.1631032376298109E-4</v>
      </c>
      <c r="BS320" s="126">
        <f t="shared" ref="BS320" si="5038">K320/K343</f>
        <v>0</v>
      </c>
      <c r="BT320" s="127">
        <f t="shared" ref="BT320" si="5039">L320/L343</f>
        <v>4.711795193968902E-4</v>
      </c>
      <c r="BU320" s="125">
        <f t="shared" ref="BU320" si="5040">M320/M343</f>
        <v>6.5607231374835981E-4</v>
      </c>
      <c r="BV320" s="129">
        <f t="shared" ref="BV320" si="5041">N320/N343</f>
        <v>1.4534883720930232E-3</v>
      </c>
      <c r="BW320" s="130">
        <f t="shared" ref="BW320" si="5042">O320/O343</f>
        <v>0</v>
      </c>
      <c r="BX320" s="125">
        <f t="shared" ref="BX320" si="5043">P320/P343</f>
        <v>7.8691964676051414E-4</v>
      </c>
      <c r="BY320" s="126">
        <f t="shared" ref="BY320" si="5044">Q320/Q343</f>
        <v>0</v>
      </c>
      <c r="BZ320" s="127">
        <f t="shared" ref="BZ320" si="5045">R320/R343</f>
        <v>1.6577333259656298E-4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2.6343496088457284E-3</v>
      </c>
      <c r="CK320" s="132">
        <f t="shared" ref="CK320" si="5056">AC320/AC343</f>
        <v>9.7925754473426505E-5</v>
      </c>
    </row>
    <row r="321" spans="1:89" ht="14.1" thickBot="1">
      <c r="A321" s="142" t="s">
        <v>23</v>
      </c>
      <c r="B321" s="195">
        <v>1588</v>
      </c>
      <c r="C321" s="196">
        <v>0</v>
      </c>
      <c r="D321" s="197">
        <v>574</v>
      </c>
      <c r="E321" s="198">
        <v>6</v>
      </c>
      <c r="F321" s="195">
        <v>228</v>
      </c>
      <c r="G321" s="199">
        <v>1</v>
      </c>
      <c r="H321" s="197">
        <v>871</v>
      </c>
      <c r="I321" s="198">
        <v>236</v>
      </c>
      <c r="J321" s="195">
        <v>45</v>
      </c>
      <c r="K321" s="199">
        <v>46</v>
      </c>
      <c r="L321" s="197">
        <v>68</v>
      </c>
      <c r="M321" s="195">
        <v>216</v>
      </c>
      <c r="N321" s="200">
        <v>391</v>
      </c>
      <c r="O321" s="201">
        <v>344</v>
      </c>
      <c r="P321" s="195">
        <v>245</v>
      </c>
      <c r="Q321" s="199">
        <v>187</v>
      </c>
      <c r="R321" s="197">
        <v>356</v>
      </c>
      <c r="S321" s="198">
        <v>271</v>
      </c>
      <c r="T321" s="195">
        <v>71</v>
      </c>
      <c r="U321" s="199">
        <v>170</v>
      </c>
      <c r="V321" s="197">
        <v>301</v>
      </c>
      <c r="W321" s="198">
        <v>264</v>
      </c>
      <c r="X321" s="195">
        <v>280</v>
      </c>
      <c r="Y321" s="199">
        <v>220</v>
      </c>
      <c r="Z321" s="197">
        <v>740</v>
      </c>
      <c r="AA321" s="195">
        <v>671</v>
      </c>
      <c r="AB321" s="168">
        <f t="shared" si="5028"/>
        <v>5758</v>
      </c>
      <c r="AC321" s="169">
        <f t="shared" si="5029"/>
        <v>2632</v>
      </c>
      <c r="AE321" s="252" t="str">
        <f>$AE$11</f>
        <v>09:00 - 09:59</v>
      </c>
      <c r="AF321" s="253">
        <f>SUMIF($A$9:$A$32,$AE321,B$319:B$342)</f>
        <v>2685</v>
      </c>
      <c r="AG321" s="272">
        <f t="shared" si="4999"/>
        <v>1103</v>
      </c>
      <c r="AH321" s="273">
        <f t="shared" si="4999"/>
        <v>990</v>
      </c>
      <c r="AI321" s="274">
        <f t="shared" si="4999"/>
        <v>571</v>
      </c>
      <c r="AJ321" s="275">
        <f t="shared" si="4999"/>
        <v>469</v>
      </c>
      <c r="AK321" s="276">
        <f t="shared" si="4999"/>
        <v>237</v>
      </c>
      <c r="AL321" s="273">
        <f t="shared" si="4999"/>
        <v>1470</v>
      </c>
      <c r="AM321" s="274">
        <f t="shared" si="4999"/>
        <v>1680</v>
      </c>
      <c r="AN321" s="275">
        <f t="shared" si="4999"/>
        <v>171</v>
      </c>
      <c r="AO321" s="276">
        <f t="shared" si="4999"/>
        <v>467</v>
      </c>
      <c r="AP321" s="273">
        <f t="shared" si="4999"/>
        <v>184</v>
      </c>
      <c r="AQ321" s="275">
        <f t="shared" si="4999"/>
        <v>1034</v>
      </c>
      <c r="AR321" s="277">
        <f t="shared" si="4999"/>
        <v>978</v>
      </c>
      <c r="AS321" s="278">
        <f t="shared" si="4999"/>
        <v>2155</v>
      </c>
      <c r="AT321" s="275">
        <f t="shared" si="4999"/>
        <v>714</v>
      </c>
      <c r="AU321" s="276">
        <f t="shared" si="4999"/>
        <v>632</v>
      </c>
      <c r="AV321" s="273">
        <f t="shared" si="4999"/>
        <v>1179</v>
      </c>
      <c r="AW321" s="274">
        <f t="shared" si="5000"/>
        <v>883</v>
      </c>
      <c r="AX321" s="275">
        <f t="shared" si="5000"/>
        <v>177</v>
      </c>
      <c r="AY321" s="276">
        <f t="shared" si="5000"/>
        <v>350</v>
      </c>
      <c r="AZ321" s="273">
        <f t="shared" si="5000"/>
        <v>617</v>
      </c>
      <c r="BA321" s="274">
        <f t="shared" si="5000"/>
        <v>1478</v>
      </c>
      <c r="BB321" s="275">
        <f t="shared" si="5000"/>
        <v>804</v>
      </c>
      <c r="BC321" s="276">
        <f t="shared" si="5000"/>
        <v>696</v>
      </c>
      <c r="BD321" s="273">
        <f t="shared" si="5000"/>
        <v>2478</v>
      </c>
      <c r="BE321" s="275">
        <f t="shared" si="5000"/>
        <v>1807</v>
      </c>
      <c r="BF321" s="271">
        <f>SUM(AF321,AH321,AJ321,AL321,AN321,AP321,AR321,AT321,AV321,AX321,AZ321,BB321,BD321)</f>
        <v>12916</v>
      </c>
      <c r="BG321" s="16">
        <f>SUM(AG321,AI321,AK321,AM321,AO321,AQ321,AS321,AU321,AW321,AY321,BA321,BC321,BE321)</f>
        <v>13093</v>
      </c>
      <c r="BH321" s="285"/>
      <c r="BI321" s="142" t="s">
        <v>23</v>
      </c>
      <c r="BJ321" s="125">
        <f>B321/B343</f>
        <v>4.2157799723903579E-2</v>
      </c>
      <c r="BK321" s="126">
        <f t="shared" ref="BK321" si="5057">C321/C343</f>
        <v>0</v>
      </c>
      <c r="BL321" s="127">
        <f t="shared" ref="BL321" si="5058">D321/D343</f>
        <v>3.8539008996911511E-2</v>
      </c>
      <c r="BM321" s="128">
        <f t="shared" ref="BM321" si="5059">E321/E343</f>
        <v>4.7121652399277468E-4</v>
      </c>
      <c r="BN321" s="125">
        <f t="shared" ref="BN321" si="5060">F321/F343</f>
        <v>2.968363494336675E-2</v>
      </c>
      <c r="BO321" s="126">
        <f t="shared" ref="BO321" si="5061">G321/G343</f>
        <v>2.1079258010118043E-4</v>
      </c>
      <c r="BP321" s="127">
        <f t="shared" ref="BP321" si="5062">H321/H343</f>
        <v>3.179064165267538E-2</v>
      </c>
      <c r="BQ321" s="128">
        <f t="shared" ref="BQ321" si="5063">I321/I343</f>
        <v>6.0067703428440533E-3</v>
      </c>
      <c r="BR321" s="125">
        <f t="shared" ref="BR321" si="5064">J321/J343</f>
        <v>1.3744654856444716E-2</v>
      </c>
      <c r="BS321" s="126">
        <f t="shared" ref="BS321" si="5065">K321/K343</f>
        <v>1.0579576816927323E-2</v>
      </c>
      <c r="BT321" s="127">
        <f t="shared" ref="BT321" si="5066">L321/L343</f>
        <v>1.0680069106329512E-2</v>
      </c>
      <c r="BU321" s="125">
        <f t="shared" ref="BU321" si="5067">M321/M343</f>
        <v>1.5745735529960635E-2</v>
      </c>
      <c r="BV321" s="129">
        <f t="shared" ref="BV321" si="5068">N321/N343</f>
        <v>1.9597032878909383E-2</v>
      </c>
      <c r="BW321" s="130">
        <f t="shared" ref="BW321" si="5069">O321/O343</f>
        <v>1.3925997894907295E-2</v>
      </c>
      <c r="BX321" s="125">
        <f t="shared" ref="BX321" si="5070">P321/P343</f>
        <v>2.1421701495147327E-2</v>
      </c>
      <c r="BY321" s="126">
        <f t="shared" ref="BY321" si="5071">Q321/Q343</f>
        <v>1.6580954069870545E-2</v>
      </c>
      <c r="BZ321" s="127">
        <f t="shared" ref="BZ321" si="5072">R321/R343</f>
        <v>1.9671768801458805E-2</v>
      </c>
      <c r="CA321" s="128">
        <f t="shared" ref="CA321" si="5073">S321/S343</f>
        <v>1.6304674808976596E-2</v>
      </c>
      <c r="CB321" s="125">
        <f t="shared" ref="CB321" si="5074">T321/T343</f>
        <v>1.4897188417960554E-2</v>
      </c>
      <c r="CC321" s="126">
        <f t="shared" ref="CC321" si="5075">U321/U343</f>
        <v>3.7802979764287301E-2</v>
      </c>
      <c r="CD321" s="127">
        <f t="shared" ref="CD321" si="5076">V321/V343</f>
        <v>1.737474024474717E-2</v>
      </c>
      <c r="CE321" s="128">
        <f t="shared" ref="CE321" si="5077">W321/W343</f>
        <v>1.4769230769230769E-2</v>
      </c>
      <c r="CF321" s="125">
        <f t="shared" ref="CF321" si="5078">X321/X343</f>
        <v>1.7694641051567241E-2</v>
      </c>
      <c r="CG321" s="126">
        <f t="shared" ref="CG321" si="5079">Y321/Y343</f>
        <v>2.5510204081632654E-2</v>
      </c>
      <c r="CH321" s="127">
        <f t="shared" ref="CH321" si="5080">Z321/Z343</f>
        <v>1.8307315504317061E-2</v>
      </c>
      <c r="CI321" s="125">
        <f t="shared" ref="CI321" si="5081">AA321/AA343</f>
        <v>1.7760719957649551E-2</v>
      </c>
      <c r="CJ321" s="131">
        <f t="shared" ref="CJ321" si="5082">AB321/AB343</f>
        <v>2.5579401429567796E-2</v>
      </c>
      <c r="CK321" s="132">
        <f t="shared" ref="CK321" si="5083">AC321/AC343</f>
        <v>1.1715481171548118E-2</v>
      </c>
    </row>
    <row r="322" spans="1:89" ht="15" thickTop="1" thickBot="1">
      <c r="A322" s="133" t="s">
        <v>25</v>
      </c>
      <c r="B322" s="188">
        <v>2419</v>
      </c>
      <c r="C322" s="189">
        <v>520</v>
      </c>
      <c r="D322" s="190">
        <v>1028</v>
      </c>
      <c r="E322" s="191">
        <v>411</v>
      </c>
      <c r="F322" s="188">
        <v>458</v>
      </c>
      <c r="G322" s="192">
        <v>170</v>
      </c>
      <c r="H322" s="190">
        <v>1051</v>
      </c>
      <c r="I322" s="191">
        <v>969</v>
      </c>
      <c r="J322" s="188">
        <v>90</v>
      </c>
      <c r="K322" s="192">
        <v>169</v>
      </c>
      <c r="L322" s="190">
        <v>194</v>
      </c>
      <c r="M322" s="188">
        <v>569</v>
      </c>
      <c r="N322" s="193">
        <v>794</v>
      </c>
      <c r="O322" s="194">
        <v>1026</v>
      </c>
      <c r="P322" s="188">
        <v>515</v>
      </c>
      <c r="Q322" s="192">
        <v>491</v>
      </c>
      <c r="R322" s="190">
        <v>842</v>
      </c>
      <c r="S322" s="191">
        <v>779</v>
      </c>
      <c r="T322" s="188">
        <v>178</v>
      </c>
      <c r="U322" s="192">
        <v>369</v>
      </c>
      <c r="V322" s="190">
        <v>615</v>
      </c>
      <c r="W322" s="191">
        <v>790</v>
      </c>
      <c r="X322" s="188">
        <v>724</v>
      </c>
      <c r="Y322" s="192">
        <v>504</v>
      </c>
      <c r="Z322" s="190">
        <v>1781</v>
      </c>
      <c r="AA322" s="188">
        <v>1720</v>
      </c>
      <c r="AB322" s="168">
        <f>B322+D322+F322+H322+J322+L322+N322+P322+R322+T322+V322+X322+Z322</f>
        <v>10689</v>
      </c>
      <c r="AC322" s="169">
        <f t="shared" si="5029"/>
        <v>8487</v>
      </c>
      <c r="AE322" s="288" t="s">
        <v>26</v>
      </c>
      <c r="AF322" s="12">
        <f t="shared" ref="AF322:BG322" si="5084">SUM(AF319:AF321)</f>
        <v>8753</v>
      </c>
      <c r="AG322" s="1">
        <f t="shared" si="5084"/>
        <v>3050</v>
      </c>
      <c r="AH322" s="12">
        <f t="shared" si="5084"/>
        <v>3047</v>
      </c>
      <c r="AI322" s="1">
        <f t="shared" si="5084"/>
        <v>2038</v>
      </c>
      <c r="AJ322" s="12">
        <f t="shared" si="5084"/>
        <v>1475</v>
      </c>
      <c r="AK322" s="1">
        <f t="shared" si="5084"/>
        <v>801</v>
      </c>
      <c r="AL322" s="12">
        <f t="shared" si="5084"/>
        <v>3991</v>
      </c>
      <c r="AM322" s="1">
        <f t="shared" si="5084"/>
        <v>5041</v>
      </c>
      <c r="AN322" s="12">
        <f t="shared" si="5084"/>
        <v>421</v>
      </c>
      <c r="AO322" s="1">
        <f t="shared" si="5084"/>
        <v>1345</v>
      </c>
      <c r="AP322" s="12">
        <f t="shared" si="5084"/>
        <v>606</v>
      </c>
      <c r="AQ322" s="1">
        <f t="shared" si="5084"/>
        <v>3055</v>
      </c>
      <c r="AR322" s="12">
        <f t="shared" si="5084"/>
        <v>3107</v>
      </c>
      <c r="AS322" s="1">
        <f t="shared" si="5084"/>
        <v>5275</v>
      </c>
      <c r="AT322" s="12">
        <f t="shared" si="5084"/>
        <v>2041</v>
      </c>
      <c r="AU322" s="1">
        <f t="shared" si="5084"/>
        <v>2233</v>
      </c>
      <c r="AV322" s="12">
        <f t="shared" si="5084"/>
        <v>3430</v>
      </c>
      <c r="AW322" s="1">
        <f t="shared" si="5084"/>
        <v>2771</v>
      </c>
      <c r="AX322" s="12">
        <f t="shared" si="5084"/>
        <v>608</v>
      </c>
      <c r="AY322" s="1">
        <f t="shared" si="5084"/>
        <v>1392</v>
      </c>
      <c r="AZ322" s="12">
        <f t="shared" si="5084"/>
        <v>2006</v>
      </c>
      <c r="BA322" s="1">
        <f t="shared" si="5084"/>
        <v>3981</v>
      </c>
      <c r="BB322" s="12">
        <f t="shared" si="5084"/>
        <v>2397</v>
      </c>
      <c r="BC322" s="1">
        <f t="shared" si="5084"/>
        <v>2281</v>
      </c>
      <c r="BD322" s="12">
        <f t="shared" si="5084"/>
        <v>7282</v>
      </c>
      <c r="BE322" s="1">
        <f t="shared" si="5084"/>
        <v>5906</v>
      </c>
      <c r="BF322" s="51">
        <f t="shared" si="5084"/>
        <v>39164</v>
      </c>
      <c r="BG322" s="47">
        <f t="shared" si="5084"/>
        <v>39169</v>
      </c>
      <c r="BH322" s="284"/>
      <c r="BI322" s="133" t="s">
        <v>25</v>
      </c>
      <c r="BJ322" s="125">
        <f>B322/B343</f>
        <v>6.4218965700329186E-2</v>
      </c>
      <c r="BK322" s="126">
        <f t="shared" ref="BK322" si="5085">C322/C343</f>
        <v>1.8277037713964359E-2</v>
      </c>
      <c r="BL322" s="127">
        <f t="shared" ref="BL322" si="5086">D322/D343</f>
        <v>6.9021082315026183E-2</v>
      </c>
      <c r="BM322" s="128">
        <f t="shared" ref="BM322" si="5087">E322/E343</f>
        <v>3.2278331893505069E-2</v>
      </c>
      <c r="BN322" s="125">
        <f t="shared" ref="BN322" si="5088">F322/F343</f>
        <v>5.9627652649394611E-2</v>
      </c>
      <c r="BO322" s="126">
        <f t="shared" ref="BO322" si="5089">G322/G343</f>
        <v>3.5834738617200677E-2</v>
      </c>
      <c r="BP322" s="127">
        <f t="shared" ref="BP322" si="5090">H322/H343</f>
        <v>3.8360464267464776E-2</v>
      </c>
      <c r="BQ322" s="128">
        <f t="shared" ref="BQ322" si="5091">I322/I343</f>
        <v>2.466339178905037E-2</v>
      </c>
      <c r="BR322" s="125">
        <f t="shared" ref="BR322" si="5092">J322/J343</f>
        <v>2.7489309712889431E-2</v>
      </c>
      <c r="BS322" s="126">
        <f t="shared" ref="BS322" si="5093">K322/K343</f>
        <v>3.8868445262189515E-2</v>
      </c>
      <c r="BT322" s="127">
        <f t="shared" ref="BT322" si="5094">L322/L343</f>
        <v>3.0469608920998901E-2</v>
      </c>
      <c r="BU322" s="125">
        <f t="shared" ref="BU322" si="5095">M322/M343</f>
        <v>4.1478349613646305E-2</v>
      </c>
      <c r="BV322" s="129">
        <f t="shared" ref="BV322" si="5096">N322/N343</f>
        <v>3.9795509222133117E-2</v>
      </c>
      <c r="BW322" s="130">
        <f t="shared" ref="BW322" si="5097">O322/O343</f>
        <v>4.1535098372601408E-2</v>
      </c>
      <c r="BX322" s="125">
        <f t="shared" ref="BX322" si="5098">P322/P343</f>
        <v>4.5029290897962752E-2</v>
      </c>
      <c r="BY322" s="126">
        <f t="shared" ref="BY322" si="5099">Q322/Q343</f>
        <v>4.3536087958857952E-2</v>
      </c>
      <c r="BZ322" s="127">
        <f t="shared" ref="BZ322" si="5100">R322/R343</f>
        <v>4.6527048682102008E-2</v>
      </c>
      <c r="CA322" s="128">
        <f t="shared" ref="CA322" si="5101">S322/S343</f>
        <v>4.6868419469346008E-2</v>
      </c>
      <c r="CB322" s="125">
        <f t="shared" ref="CB322" si="5102">T322/T343</f>
        <v>3.7347880822492657E-2</v>
      </c>
      <c r="CC322" s="126">
        <f t="shared" ref="CC322" si="5103">U322/U343</f>
        <v>8.2054703135423609E-2</v>
      </c>
      <c r="CD322" s="127">
        <f t="shared" ref="CD322" si="5104">V322/V343</f>
        <v>3.5499884553220964E-2</v>
      </c>
      <c r="CE322" s="128">
        <f t="shared" ref="CE322" si="5105">W322/W343</f>
        <v>4.4195804195804198E-2</v>
      </c>
      <c r="CF322" s="125">
        <f t="shared" ref="CF322" si="5106">X322/X343</f>
        <v>4.5753286147623862E-2</v>
      </c>
      <c r="CG322" s="126">
        <f t="shared" ref="CG322" si="5107">Y322/Y343</f>
        <v>5.844155844155844E-2</v>
      </c>
      <c r="CH322" s="127">
        <f t="shared" ref="CH322" si="5108">Z322/Z343</f>
        <v>4.4061255288092821E-2</v>
      </c>
      <c r="CI322" s="125">
        <f t="shared" ref="CI322" si="5109">AA322/AA343</f>
        <v>4.5526733721545788E-2</v>
      </c>
      <c r="CJ322" s="131">
        <f t="shared" ref="CJ322" si="5110">AB322/AB343</f>
        <v>4.7484929121335569E-2</v>
      </c>
      <c r="CK322" s="132">
        <f t="shared" ref="CK322" si="5111">AC322/AC343</f>
        <v>3.7777085373453222E-2</v>
      </c>
    </row>
    <row r="323" spans="1:89" ht="14.1" thickTop="1">
      <c r="A323" s="142" t="s">
        <v>20</v>
      </c>
      <c r="B323" s="195">
        <v>2832</v>
      </c>
      <c r="C323" s="196">
        <v>808</v>
      </c>
      <c r="D323" s="197">
        <v>1014</v>
      </c>
      <c r="E323" s="198">
        <v>638</v>
      </c>
      <c r="F323" s="195">
        <v>535</v>
      </c>
      <c r="G323" s="199">
        <v>233</v>
      </c>
      <c r="H323" s="197">
        <v>1197</v>
      </c>
      <c r="I323" s="198">
        <v>1498</v>
      </c>
      <c r="J323" s="195">
        <v>124</v>
      </c>
      <c r="K323" s="199">
        <v>437</v>
      </c>
      <c r="L323" s="197">
        <v>206</v>
      </c>
      <c r="M323" s="195">
        <v>708</v>
      </c>
      <c r="N323" s="200">
        <v>1076</v>
      </c>
      <c r="O323" s="201">
        <v>1228</v>
      </c>
      <c r="P323" s="195">
        <v>670</v>
      </c>
      <c r="Q323" s="199">
        <v>789</v>
      </c>
      <c r="R323" s="197">
        <v>1169</v>
      </c>
      <c r="S323" s="198">
        <v>890</v>
      </c>
      <c r="T323" s="195">
        <v>224</v>
      </c>
      <c r="U323" s="199">
        <v>513</v>
      </c>
      <c r="V323" s="197">
        <v>705</v>
      </c>
      <c r="W323" s="198">
        <v>1074</v>
      </c>
      <c r="X323" s="195">
        <v>804</v>
      </c>
      <c r="Y323" s="199">
        <v>735</v>
      </c>
      <c r="Z323" s="197">
        <v>2351</v>
      </c>
      <c r="AA323" s="195">
        <v>1908</v>
      </c>
      <c r="AB323" s="168">
        <f t="shared" ref="AB323:AB339" si="5112">B323+D323+F323+H323+J323+L323+N323+P323+R323+T323+V323+X323+Z323</f>
        <v>12907</v>
      </c>
      <c r="AC323" s="169">
        <f t="shared" si="5029"/>
        <v>11459</v>
      </c>
      <c r="BI323" s="142" t="s">
        <v>20</v>
      </c>
      <c r="BJ323" s="125">
        <f>B323/B343</f>
        <v>7.5183179356482957E-2</v>
      </c>
      <c r="BK323" s="126">
        <f t="shared" ref="BK323" si="5113">C323/C343</f>
        <v>2.8399704755544621E-2</v>
      </c>
      <c r="BL323" s="127">
        <f t="shared" ref="BL323" si="5114">D323/D343</f>
        <v>6.8081106485833223E-2</v>
      </c>
      <c r="BM323" s="128">
        <f t="shared" ref="BM323" si="5115">E323/E343</f>
        <v>5.0106023717898372E-2</v>
      </c>
      <c r="BN323" s="125">
        <f t="shared" ref="BN323" si="5116">F323/F343</f>
        <v>6.9652389011847421E-2</v>
      </c>
      <c r="BO323" s="126">
        <f t="shared" ref="BO323" si="5117">G323/G343</f>
        <v>4.9114671163575041E-2</v>
      </c>
      <c r="BP323" s="127">
        <f t="shared" ref="BP323" si="5118">H323/H343</f>
        <v>4.3689320388349516E-2</v>
      </c>
      <c r="BQ323" s="128">
        <f t="shared" ref="BQ323" si="5119">I323/I343</f>
        <v>3.8127720227035554E-2</v>
      </c>
      <c r="BR323" s="125">
        <f t="shared" ref="BR323" si="5120">J323/J343</f>
        <v>3.7874160048869884E-2</v>
      </c>
      <c r="BS323" s="126">
        <f t="shared" ref="BS323" si="5121">K323/K343</f>
        <v>0.10050597976080956</v>
      </c>
      <c r="BT323" s="127">
        <f t="shared" ref="BT323" si="5122">L323/L343</f>
        <v>3.2354326998586459E-2</v>
      </c>
      <c r="BU323" s="125">
        <f t="shared" ref="BU323" si="5123">M323/M343</f>
        <v>5.1611022014870972E-2</v>
      </c>
      <c r="BV323" s="129">
        <f t="shared" ref="BV323" si="5124">N323/N343</f>
        <v>5.3929430633520452E-2</v>
      </c>
      <c r="BW323" s="130">
        <f t="shared" ref="BW323" si="5125">O323/O343</f>
        <v>4.9712573880657439E-2</v>
      </c>
      <c r="BX323" s="125">
        <f t="shared" ref="BX323" si="5126">P323/P343</f>
        <v>5.8581795925504943E-2</v>
      </c>
      <c r="BY323" s="126">
        <f t="shared" ref="BY323" si="5127">Q323/Q343</f>
        <v>6.9959212626352185E-2</v>
      </c>
      <c r="BZ323" s="127">
        <f t="shared" ref="BZ323" si="5128">R323/R343</f>
        <v>6.4596341935127366E-2</v>
      </c>
      <c r="CA323" s="128">
        <f t="shared" ref="CA323" si="5129">S323/S343</f>
        <v>5.3546718007340115E-2</v>
      </c>
      <c r="CB323" s="125">
        <f t="shared" ref="CB323" si="5130">T323/T343</f>
        <v>4.6999580360889637E-2</v>
      </c>
      <c r="CC323" s="126">
        <f t="shared" ref="CC323" si="5131">U323/U343</f>
        <v>0.11407605070046697</v>
      </c>
      <c r="CD323" s="127">
        <f t="shared" ref="CD323" si="5132">V323/V343</f>
        <v>4.0694989609789886E-2</v>
      </c>
      <c r="CE323" s="128">
        <f t="shared" ref="CE323" si="5133">W323/W343</f>
        <v>6.0083916083916084E-2</v>
      </c>
      <c r="CF323" s="125">
        <f t="shared" ref="CF323" si="5134">X323/X343</f>
        <v>5.0808897876643076E-2</v>
      </c>
      <c r="CG323" s="126">
        <f t="shared" ref="CG323" si="5135">Y323/Y343</f>
        <v>8.5227272727272721E-2</v>
      </c>
      <c r="CH323" s="127">
        <f t="shared" ref="CH323" si="5136">Z323/Z343</f>
        <v>5.8162836149526234E-2</v>
      </c>
      <c r="CI323" s="125">
        <f t="shared" ref="CI323" si="5137">AA323/AA343</f>
        <v>5.050291159343568E-2</v>
      </c>
      <c r="CJ323" s="131">
        <f t="shared" ref="CJ323" si="5138">AB323/AB343</f>
        <v>5.733819629236394E-2</v>
      </c>
      <c r="CK323" s="132">
        <f t="shared" ref="CK323" si="5139">AC323/AC343</f>
        <v>5.1005964568681561E-2</v>
      </c>
    </row>
    <row r="324" spans="1:89" ht="14.1" thickBot="1">
      <c r="A324" s="133" t="s">
        <v>22</v>
      </c>
      <c r="B324" s="188">
        <v>3236</v>
      </c>
      <c r="C324" s="189">
        <v>1139</v>
      </c>
      <c r="D324" s="190">
        <v>1043</v>
      </c>
      <c r="E324" s="191">
        <v>829</v>
      </c>
      <c r="F324" s="188">
        <v>471</v>
      </c>
      <c r="G324" s="192">
        <v>331</v>
      </c>
      <c r="H324" s="190">
        <v>1324</v>
      </c>
      <c r="I324" s="191">
        <v>1863</v>
      </c>
      <c r="J324" s="188">
        <v>126</v>
      </c>
      <c r="K324" s="192">
        <v>441</v>
      </c>
      <c r="L324" s="190">
        <v>216</v>
      </c>
      <c r="M324" s="188">
        <v>1313</v>
      </c>
      <c r="N324" s="193">
        <v>1053</v>
      </c>
      <c r="O324" s="194">
        <v>1892</v>
      </c>
      <c r="P324" s="188">
        <v>657</v>
      </c>
      <c r="Q324" s="192">
        <v>812</v>
      </c>
      <c r="R324" s="190">
        <v>1082</v>
      </c>
      <c r="S324" s="191">
        <v>998</v>
      </c>
      <c r="T324" s="188">
        <v>207</v>
      </c>
      <c r="U324" s="192">
        <v>529</v>
      </c>
      <c r="V324" s="190">
        <v>684</v>
      </c>
      <c r="W324" s="191">
        <v>1429</v>
      </c>
      <c r="X324" s="188">
        <v>789</v>
      </c>
      <c r="Y324" s="192">
        <v>850</v>
      </c>
      <c r="Z324" s="190">
        <v>2453</v>
      </c>
      <c r="AA324" s="188">
        <v>2191</v>
      </c>
      <c r="AB324" s="168">
        <f t="shared" si="5112"/>
        <v>13341</v>
      </c>
      <c r="AC324" s="169">
        <f t="shared" si="5029"/>
        <v>14617</v>
      </c>
      <c r="AE324" t="s">
        <v>27</v>
      </c>
      <c r="BI324" s="133" t="s">
        <v>22</v>
      </c>
      <c r="BJ324" s="125">
        <f>B324/B343</f>
        <v>8.5908463417224162E-2</v>
      </c>
      <c r="BK324" s="126">
        <f t="shared" ref="BK324" si="5140">C324/C343</f>
        <v>4.0033742223471933E-2</v>
      </c>
      <c r="BL324" s="127">
        <f t="shared" ref="BL324" si="5141">D324/D343</f>
        <v>7.0028199274875788E-2</v>
      </c>
      <c r="BM324" s="128">
        <f t="shared" ref="BM324" si="5142">E324/E343</f>
        <v>6.5106416398335032E-2</v>
      </c>
      <c r="BN324" s="125">
        <f t="shared" ref="BN324" si="5143">F324/F343</f>
        <v>6.1320140606691838E-2</v>
      </c>
      <c r="BO324" s="126">
        <f t="shared" ref="BO324" si="5144">G324/G343</f>
        <v>6.9772344013490722E-2</v>
      </c>
      <c r="BP324" s="127">
        <f t="shared" ref="BP324" si="5145">H324/H343</f>
        <v>4.8324695233228701E-2</v>
      </c>
      <c r="BQ324" s="128">
        <f t="shared" ref="BQ324" si="5146">I324/I343</f>
        <v>4.7417852325078266E-2</v>
      </c>
      <c r="BR324" s="125">
        <f t="shared" ref="BR324" si="5147">J324/J343</f>
        <v>3.8485033598045205E-2</v>
      </c>
      <c r="BS324" s="126">
        <f t="shared" ref="BS324" si="5148">K324/K343</f>
        <v>0.10142594296228151</v>
      </c>
      <c r="BT324" s="127">
        <f t="shared" ref="BT324" si="5149">L324/L343</f>
        <v>3.3924925396576093E-2</v>
      </c>
      <c r="BU324" s="125">
        <f t="shared" ref="BU324" si="5150">M324/M343</f>
        <v>9.5713660883510715E-2</v>
      </c>
      <c r="BV324" s="129">
        <f t="shared" ref="BV324" si="5151">N324/N343</f>
        <v>5.2776663993584605E-2</v>
      </c>
      <c r="BW324" s="130">
        <f t="shared" ref="BW324" si="5152">O324/O343</f>
        <v>7.6592988421990124E-2</v>
      </c>
      <c r="BX324" s="125">
        <f t="shared" ref="BX324" si="5153">P324/P343</f>
        <v>5.7445134213517532E-2</v>
      </c>
      <c r="BY324" s="126">
        <f t="shared" ref="BY324" si="5154">Q324/Q343</f>
        <v>7.199858130874269E-2</v>
      </c>
      <c r="BZ324" s="127">
        <f t="shared" ref="BZ324" si="5155">R324/R343</f>
        <v>5.9788915289827042E-2</v>
      </c>
      <c r="CA324" s="128">
        <f t="shared" ref="CA324" si="5156">S324/S343</f>
        <v>6.0044521990253293E-2</v>
      </c>
      <c r="CB324" s="125">
        <f t="shared" ref="CB324" si="5157">T324/T343</f>
        <v>4.3432647922786401E-2</v>
      </c>
      <c r="CC324" s="126">
        <f t="shared" ref="CC324" si="5158">U324/U343</f>
        <v>0.11763397820769401</v>
      </c>
      <c r="CD324" s="127">
        <f t="shared" ref="CD324" si="5159">V324/V343</f>
        <v>3.9482798429923804E-2</v>
      </c>
      <c r="CE324" s="128">
        <f t="shared" ref="CE324" si="5160">W324/W343</f>
        <v>7.9944055944055945E-2</v>
      </c>
      <c r="CF324" s="125">
        <f t="shared" ref="CF324" si="5161">X324/X343</f>
        <v>4.9860970677451974E-2</v>
      </c>
      <c r="CG324" s="126">
        <f t="shared" ref="CG324" si="5162">Y324/Y343</f>
        <v>9.8562152133580702E-2</v>
      </c>
      <c r="CH324" s="127">
        <f t="shared" ref="CH324" si="5163">Z324/Z343</f>
        <v>6.0686276935256425E-2</v>
      </c>
      <c r="CI324" s="125">
        <f t="shared" ref="CI324" si="5164">AA324/AA343</f>
        <v>5.7993647432503972E-2</v>
      </c>
      <c r="CJ324" s="131">
        <f t="shared" ref="CJ324" si="5165">AB324/AB343</f>
        <v>5.9266202582817645E-2</v>
      </c>
      <c r="CK324" s="132">
        <f t="shared" ref="CK324" si="5166">AC324/AC343</f>
        <v>6.5062761506276157E-2</v>
      </c>
    </row>
    <row r="325" spans="1:89" ht="15" thickTop="1" thickBot="1">
      <c r="A325" s="142" t="s">
        <v>24</v>
      </c>
      <c r="B325" s="195">
        <v>2685</v>
      </c>
      <c r="C325" s="196">
        <v>1103</v>
      </c>
      <c r="D325" s="197">
        <v>990</v>
      </c>
      <c r="E325" s="198">
        <v>571</v>
      </c>
      <c r="F325" s="195">
        <v>469</v>
      </c>
      <c r="G325" s="199">
        <v>237</v>
      </c>
      <c r="H325" s="197">
        <v>1470</v>
      </c>
      <c r="I325" s="198">
        <v>1680</v>
      </c>
      <c r="J325" s="195">
        <v>171</v>
      </c>
      <c r="K325" s="199">
        <v>467</v>
      </c>
      <c r="L325" s="197">
        <v>184</v>
      </c>
      <c r="M325" s="195">
        <v>1034</v>
      </c>
      <c r="N325" s="200">
        <v>978</v>
      </c>
      <c r="O325" s="201">
        <v>2155</v>
      </c>
      <c r="P325" s="195">
        <v>714</v>
      </c>
      <c r="Q325" s="199">
        <v>632</v>
      </c>
      <c r="R325" s="197">
        <v>1179</v>
      </c>
      <c r="S325" s="198">
        <v>883</v>
      </c>
      <c r="T325" s="195">
        <v>177</v>
      </c>
      <c r="U325" s="199">
        <v>350</v>
      </c>
      <c r="V325" s="197">
        <v>617</v>
      </c>
      <c r="W325" s="198">
        <v>1478</v>
      </c>
      <c r="X325" s="195">
        <v>804</v>
      </c>
      <c r="Y325" s="199">
        <v>696</v>
      </c>
      <c r="Z325" s="197">
        <v>2478</v>
      </c>
      <c r="AA325" s="195">
        <v>1807</v>
      </c>
      <c r="AB325" s="168">
        <f t="shared" si="5112"/>
        <v>12916</v>
      </c>
      <c r="AC325" s="169">
        <f t="shared" si="5029"/>
        <v>13093</v>
      </c>
      <c r="AE325" s="309" t="s">
        <v>2</v>
      </c>
      <c r="AF325" s="303" t="s">
        <v>3</v>
      </c>
      <c r="AG325" s="304"/>
      <c r="AH325" s="303" t="s">
        <v>4</v>
      </c>
      <c r="AI325" s="304"/>
      <c r="AJ325" s="303" t="s">
        <v>5</v>
      </c>
      <c r="AK325" s="304"/>
      <c r="AL325" s="303" t="s">
        <v>6</v>
      </c>
      <c r="AM325" s="304"/>
      <c r="AN325" s="303" t="s">
        <v>7</v>
      </c>
      <c r="AO325" s="304"/>
      <c r="AP325" s="303" t="s">
        <v>8</v>
      </c>
      <c r="AQ325" s="304"/>
      <c r="AR325" s="303" t="s">
        <v>9</v>
      </c>
      <c r="AS325" s="304"/>
      <c r="AT325" s="303" t="s">
        <v>10</v>
      </c>
      <c r="AU325" s="304"/>
      <c r="AV325" s="303" t="s">
        <v>11</v>
      </c>
      <c r="AW325" s="304"/>
      <c r="AX325" s="303" t="s">
        <v>12</v>
      </c>
      <c r="AY325" s="304"/>
      <c r="AZ325" s="303" t="s">
        <v>13</v>
      </c>
      <c r="BA325" s="304"/>
      <c r="BB325" s="303" t="s">
        <v>14</v>
      </c>
      <c r="BC325" s="304"/>
      <c r="BD325" s="305" t="s">
        <v>15</v>
      </c>
      <c r="BE325" s="306"/>
      <c r="BF325" s="307" t="s">
        <v>16</v>
      </c>
      <c r="BG325" s="308"/>
      <c r="BH325" s="286"/>
      <c r="BI325" s="142" t="s">
        <v>24</v>
      </c>
      <c r="BJ325" s="125">
        <f>B325/B343</f>
        <v>7.1280662631411279E-2</v>
      </c>
      <c r="BK325" s="126">
        <f t="shared" ref="BK325" si="5167">C325/C343</f>
        <v>3.8768408843274399E-2</v>
      </c>
      <c r="BL325" s="127">
        <f t="shared" ref="BL325" si="5168">D325/D343</f>
        <v>6.6469719350073855E-2</v>
      </c>
      <c r="BM325" s="128">
        <f t="shared" ref="BM325" si="5169">E325/E343</f>
        <v>4.4844105866645723E-2</v>
      </c>
      <c r="BN325" s="125">
        <f t="shared" ref="BN325" si="5170">F325/F343</f>
        <v>6.1059757844030726E-2</v>
      </c>
      <c r="BO325" s="126">
        <f t="shared" ref="BO325" si="5171">G325/G343</f>
        <v>4.9957841483979762E-2</v>
      </c>
      <c r="BP325" s="127">
        <f t="shared" ref="BP325" si="5172">H325/H343</f>
        <v>5.3653551354113441E-2</v>
      </c>
      <c r="BQ325" s="128">
        <f t="shared" ref="BQ325" si="5173">I325/I343</f>
        <v>4.2760060067703429E-2</v>
      </c>
      <c r="BR325" s="125">
        <f t="shared" ref="BR325" si="5174">J325/J343</f>
        <v>5.2229688454489921E-2</v>
      </c>
      <c r="BS325" s="126">
        <f t="shared" ref="BS325" si="5175">K325/K343</f>
        <v>0.10740570377184913</v>
      </c>
      <c r="BT325" s="127">
        <f t="shared" ref="BT325" si="5176">L325/L343</f>
        <v>2.8899010523009267E-2</v>
      </c>
      <c r="BU325" s="125">
        <f t="shared" ref="BU325" si="5177">M325/M343</f>
        <v>7.5375419157311566E-2</v>
      </c>
      <c r="BV325" s="129">
        <f t="shared" ref="BV325" si="5178">N325/N343</f>
        <v>4.9017642341619885E-2</v>
      </c>
      <c r="BW325" s="130">
        <f t="shared" ref="BW325" si="5179">O325/O343</f>
        <v>8.7239899603270984E-2</v>
      </c>
      <c r="BX325" s="125">
        <f t="shared" ref="BX325" si="5180">P325/P343</f>
        <v>6.2428958643000784E-2</v>
      </c>
      <c r="BY325" s="126">
        <f t="shared" ref="BY325" si="5181">Q325/Q343</f>
        <v>5.6038304663947505E-2</v>
      </c>
      <c r="BZ325" s="127">
        <f t="shared" ref="BZ325" si="5182">R325/R343</f>
        <v>6.5148919710449241E-2</v>
      </c>
      <c r="CA325" s="128">
        <f t="shared" ref="CA325" si="5183">S325/S343</f>
        <v>5.312556404548463E-2</v>
      </c>
      <c r="CB325" s="125">
        <f t="shared" ref="CB325" si="5184">T325/T343</f>
        <v>3.7138061267310112E-2</v>
      </c>
      <c r="CC325" s="126">
        <f t="shared" ref="CC325" si="5185">U325/U343</f>
        <v>7.782966422059151E-2</v>
      </c>
      <c r="CD325" s="127">
        <f t="shared" ref="CD325" si="5186">V325/V343</f>
        <v>3.5615331332255827E-2</v>
      </c>
      <c r="CE325" s="128">
        <f t="shared" ref="CE325" si="5187">W325/W343</f>
        <v>8.268531468531469E-2</v>
      </c>
      <c r="CF325" s="125">
        <f t="shared" ref="CF325" si="5188">X325/X343</f>
        <v>5.0808897876643076E-2</v>
      </c>
      <c r="CG325" s="126">
        <f t="shared" ref="CG325" si="5189">Y325/Y343</f>
        <v>8.0705009276437853E-2</v>
      </c>
      <c r="CH325" s="127">
        <f t="shared" ref="CH325" si="5190">Z325/Z343</f>
        <v>6.1304767323915786E-2</v>
      </c>
      <c r="CI325" s="125">
        <f t="shared" ref="CI325" si="5191">AA325/AA343</f>
        <v>4.7829539438856539E-2</v>
      </c>
      <c r="CJ325" s="131">
        <f t="shared" ref="CJ325" si="5192">AB325/AB343</f>
        <v>5.7378177989631414E-2</v>
      </c>
      <c r="CK325" s="132">
        <f t="shared" ref="CK325" si="5193">AC325/AC343</f>
        <v>5.8279177423662426E-2</v>
      </c>
    </row>
    <row r="326" spans="1:89" ht="15" thickTop="1" thickBot="1">
      <c r="A326" s="133" t="s">
        <v>28</v>
      </c>
      <c r="B326" s="188">
        <v>2363</v>
      </c>
      <c r="C326" s="189">
        <v>1354</v>
      </c>
      <c r="D326" s="190">
        <v>854</v>
      </c>
      <c r="E326" s="191">
        <v>617</v>
      </c>
      <c r="F326" s="188">
        <v>399</v>
      </c>
      <c r="G326" s="192">
        <v>239</v>
      </c>
      <c r="H326" s="190">
        <v>1533</v>
      </c>
      <c r="I326" s="191">
        <v>2062</v>
      </c>
      <c r="J326" s="188">
        <v>140</v>
      </c>
      <c r="K326" s="192">
        <v>428</v>
      </c>
      <c r="L326" s="190">
        <v>188</v>
      </c>
      <c r="M326" s="188">
        <v>1014</v>
      </c>
      <c r="N326" s="193">
        <v>1149</v>
      </c>
      <c r="O326" s="194">
        <v>1528</v>
      </c>
      <c r="P326" s="188">
        <v>685</v>
      </c>
      <c r="Q326" s="192">
        <v>607</v>
      </c>
      <c r="R326" s="190">
        <v>1323</v>
      </c>
      <c r="S326" s="191">
        <v>817</v>
      </c>
      <c r="T326" s="188">
        <v>190</v>
      </c>
      <c r="U326" s="192">
        <v>303</v>
      </c>
      <c r="V326" s="190">
        <v>646</v>
      </c>
      <c r="W326" s="191">
        <v>1217</v>
      </c>
      <c r="X326" s="188">
        <v>730</v>
      </c>
      <c r="Y326" s="192">
        <v>508</v>
      </c>
      <c r="Z326" s="190">
        <v>2396</v>
      </c>
      <c r="AA326" s="188">
        <v>1604</v>
      </c>
      <c r="AB326" s="168">
        <f t="shared" si="5112"/>
        <v>12596</v>
      </c>
      <c r="AC326" s="169">
        <f t="shared" si="5029"/>
        <v>12298</v>
      </c>
      <c r="AE326" s="310"/>
      <c r="AF326" s="242" t="s">
        <v>17</v>
      </c>
      <c r="AG326" s="243" t="s">
        <v>18</v>
      </c>
      <c r="AH326" s="244" t="s">
        <v>17</v>
      </c>
      <c r="AI326" s="245" t="s">
        <v>18</v>
      </c>
      <c r="AJ326" s="242" t="s">
        <v>17</v>
      </c>
      <c r="AK326" s="243" t="s">
        <v>18</v>
      </c>
      <c r="AL326" s="244" t="s">
        <v>17</v>
      </c>
      <c r="AM326" s="245" t="s">
        <v>18</v>
      </c>
      <c r="AN326" s="242" t="s">
        <v>17</v>
      </c>
      <c r="AO326" s="243" t="s">
        <v>18</v>
      </c>
      <c r="AP326" s="244" t="s">
        <v>17</v>
      </c>
      <c r="AQ326" s="242" t="s">
        <v>18</v>
      </c>
      <c r="AR326" s="246" t="s">
        <v>17</v>
      </c>
      <c r="AS326" s="247" t="s">
        <v>18</v>
      </c>
      <c r="AT326" s="242" t="s">
        <v>17</v>
      </c>
      <c r="AU326" s="243" t="s">
        <v>18</v>
      </c>
      <c r="AV326" s="244" t="s">
        <v>17</v>
      </c>
      <c r="AW326" s="245" t="s">
        <v>18</v>
      </c>
      <c r="AX326" s="242" t="s">
        <v>17</v>
      </c>
      <c r="AY326" s="243" t="s">
        <v>18</v>
      </c>
      <c r="AZ326" s="244" t="s">
        <v>17</v>
      </c>
      <c r="BA326" s="245" t="s">
        <v>18</v>
      </c>
      <c r="BB326" s="242" t="s">
        <v>17</v>
      </c>
      <c r="BC326" s="243" t="s">
        <v>18</v>
      </c>
      <c r="BD326" s="248" t="s">
        <v>17</v>
      </c>
      <c r="BE326" s="249" t="s">
        <v>18</v>
      </c>
      <c r="BF326" s="250" t="s">
        <v>17</v>
      </c>
      <c r="BG326" s="251" t="s">
        <v>18</v>
      </c>
      <c r="BH326" s="287"/>
      <c r="BI326" s="133" t="s">
        <v>28</v>
      </c>
      <c r="BJ326" s="125">
        <f>B326/B343</f>
        <v>6.2732292662206646E-2</v>
      </c>
      <c r="BK326" s="126">
        <f t="shared" ref="BK326" si="5194">C326/C343</f>
        <v>4.7590594355207197E-2</v>
      </c>
      <c r="BL326" s="127">
        <f t="shared" ref="BL326" si="5195">D326/D343</f>
        <v>5.733852558077078E-2</v>
      </c>
      <c r="BM326" s="128">
        <f t="shared" ref="BM326" si="5196">E326/E343</f>
        <v>4.8456765883923662E-2</v>
      </c>
      <c r="BN326" s="125">
        <f t="shared" ref="BN326" si="5197">F326/F343</f>
        <v>5.1946361150891809E-2</v>
      </c>
      <c r="BO326" s="126">
        <f t="shared" ref="BO326" si="5198">G326/G343</f>
        <v>5.0379426644182122E-2</v>
      </c>
      <c r="BP326" s="127">
        <f t="shared" ref="BP326" si="5199">H326/H343</f>
        <v>5.5952989269289731E-2</v>
      </c>
      <c r="BQ326" s="128">
        <f t="shared" ref="BQ326" si="5200">I326/I343</f>
        <v>5.2482883249764564E-2</v>
      </c>
      <c r="BR326" s="125">
        <f t="shared" ref="BR326" si="5201">J326/J343</f>
        <v>4.2761148442272447E-2</v>
      </c>
      <c r="BS326" s="126">
        <f t="shared" ref="BS326" si="5202">K326/K343</f>
        <v>9.8436062557497706E-2</v>
      </c>
      <c r="BT326" s="127">
        <f t="shared" ref="BT326" si="5203">L326/L343</f>
        <v>2.952724988220512E-2</v>
      </c>
      <c r="BU326" s="125">
        <f t="shared" ref="BU326" si="5204">M326/M343</f>
        <v>7.3917480682315212E-2</v>
      </c>
      <c r="BV326" s="129">
        <f t="shared" ref="BV326" si="5205">N326/N343</f>
        <v>5.758821170809944E-2</v>
      </c>
      <c r="BW326" s="130">
        <f t="shared" ref="BW326" si="5206">O326/O343</f>
        <v>6.1857339486681241E-2</v>
      </c>
      <c r="BX326" s="125">
        <f t="shared" ref="BX326" si="5207">P326/P343</f>
        <v>5.98933286701058E-2</v>
      </c>
      <c r="BY326" s="126">
        <f t="shared" ref="BY326" si="5208">Q326/Q343</f>
        <v>5.3821599574392621E-2</v>
      </c>
      <c r="BZ326" s="127">
        <f t="shared" ref="BZ326" si="5209">R326/R343</f>
        <v>7.3106039675084264E-2</v>
      </c>
      <c r="CA326" s="128">
        <f t="shared" ref="CA326" si="5210">S326/S343</f>
        <v>4.9154683833704353E-2</v>
      </c>
      <c r="CB326" s="125">
        <f t="shared" ref="CB326" si="5211">T326/T343</f>
        <v>3.9865715484683172E-2</v>
      </c>
      <c r="CC326" s="126">
        <f t="shared" ref="CC326" si="5212">U326/U343</f>
        <v>6.7378252168112079E-2</v>
      </c>
      <c r="CD326" s="127">
        <f t="shared" ref="CD326" si="5213">V326/V343</f>
        <v>3.7289309628261373E-2</v>
      </c>
      <c r="CE326" s="128">
        <f t="shared" ref="CE326" si="5214">W326/W343</f>
        <v>6.8083916083916091E-2</v>
      </c>
      <c r="CF326" s="125">
        <f t="shared" ref="CF326" si="5215">X326/X343</f>
        <v>4.6132457027300303E-2</v>
      </c>
      <c r="CG326" s="126">
        <f t="shared" ref="CG326" si="5216">Y326/Y343</f>
        <v>5.8905380333951762E-2</v>
      </c>
      <c r="CH326" s="127">
        <f t="shared" ref="CH326" si="5217">Z326/Z343</f>
        <v>5.9276118849113088E-2</v>
      </c>
      <c r="CI326" s="125">
        <f t="shared" ref="CI326" si="5218">AA326/AA343</f>
        <v>4.2456326098464794E-2</v>
      </c>
      <c r="CJ326" s="131">
        <f t="shared" ref="CJ326" si="5219">AB326/AB343</f>
        <v>5.595660653123237E-2</v>
      </c>
      <c r="CK326" s="132">
        <f t="shared" ref="CK326" si="5220">AC326/AC343</f>
        <v>5.474049675064542E-2</v>
      </c>
    </row>
    <row r="327" spans="1:89" ht="14.1" thickTop="1">
      <c r="A327" s="142" t="s">
        <v>29</v>
      </c>
      <c r="B327" s="202">
        <v>2616</v>
      </c>
      <c r="C327" s="196">
        <v>1456</v>
      </c>
      <c r="D327" s="197">
        <v>1044</v>
      </c>
      <c r="E327" s="198">
        <v>588</v>
      </c>
      <c r="F327" s="195">
        <v>393</v>
      </c>
      <c r="G327" s="199">
        <v>260</v>
      </c>
      <c r="H327" s="197">
        <v>1701</v>
      </c>
      <c r="I327" s="198">
        <v>1882</v>
      </c>
      <c r="J327" s="195">
        <v>181</v>
      </c>
      <c r="K327" s="199">
        <v>297</v>
      </c>
      <c r="L327" s="197">
        <v>242</v>
      </c>
      <c r="M327" s="195">
        <v>1170</v>
      </c>
      <c r="N327" s="200">
        <v>1093</v>
      </c>
      <c r="O327" s="203">
        <v>1557</v>
      </c>
      <c r="P327" s="195">
        <v>726</v>
      </c>
      <c r="Q327" s="199">
        <v>557</v>
      </c>
      <c r="R327" s="197">
        <v>1101</v>
      </c>
      <c r="S327" s="198">
        <v>841</v>
      </c>
      <c r="T327" s="195">
        <v>242</v>
      </c>
      <c r="U327" s="199">
        <v>241</v>
      </c>
      <c r="V327" s="197">
        <v>739</v>
      </c>
      <c r="W327" s="204">
        <v>1551</v>
      </c>
      <c r="X327" s="195">
        <v>795</v>
      </c>
      <c r="Y327" s="199">
        <v>494</v>
      </c>
      <c r="Z327" s="197">
        <v>2509</v>
      </c>
      <c r="AA327" s="195">
        <v>2347</v>
      </c>
      <c r="AB327" s="168">
        <f t="shared" si="5112"/>
        <v>13382</v>
      </c>
      <c r="AC327" s="169">
        <f t="shared" si="5029"/>
        <v>13241</v>
      </c>
      <c r="AE327" s="252" t="str">
        <f>$AE$17</f>
        <v>17:00 - 17:59</v>
      </c>
      <c r="AF327" s="253">
        <f t="shared" ref="AF327:AU329" si="5221">SUMIF($A$9:$A$32,$AE327,B$319:B$342)</f>
        <v>2261</v>
      </c>
      <c r="AG327" s="254">
        <f t="shared" si="5221"/>
        <v>3215</v>
      </c>
      <c r="AH327" s="255">
        <f t="shared" si="5221"/>
        <v>994</v>
      </c>
      <c r="AI327" s="256">
        <f t="shared" si="5221"/>
        <v>1385</v>
      </c>
      <c r="AJ327" s="253">
        <f t="shared" si="5221"/>
        <v>714</v>
      </c>
      <c r="AK327" s="257">
        <f t="shared" si="5221"/>
        <v>540</v>
      </c>
      <c r="AL327" s="255">
        <f t="shared" si="5221"/>
        <v>2053</v>
      </c>
      <c r="AM327" s="256">
        <f t="shared" si="5221"/>
        <v>4316</v>
      </c>
      <c r="AN327" s="253">
        <f t="shared" si="5221"/>
        <v>356</v>
      </c>
      <c r="AO327" s="257">
        <f t="shared" si="5221"/>
        <v>258</v>
      </c>
      <c r="AP327" s="255">
        <f t="shared" si="5221"/>
        <v>703</v>
      </c>
      <c r="AQ327" s="253">
        <f t="shared" si="5221"/>
        <v>826</v>
      </c>
      <c r="AR327" s="258">
        <f t="shared" si="5221"/>
        <v>1657</v>
      </c>
      <c r="AS327" s="259">
        <f t="shared" si="5221"/>
        <v>1869</v>
      </c>
      <c r="AT327" s="253">
        <f t="shared" si="5221"/>
        <v>849</v>
      </c>
      <c r="AU327" s="257">
        <f t="shared" si="5221"/>
        <v>841</v>
      </c>
      <c r="AV327" s="255">
        <f t="shared" ref="AP327:BE329" si="5222">SUMIF($A$9:$A$32,$AE327,R$319:R$342)</f>
        <v>1339</v>
      </c>
      <c r="AW327" s="256">
        <f t="shared" si="5222"/>
        <v>1475</v>
      </c>
      <c r="AX327" s="253">
        <f t="shared" si="5222"/>
        <v>499</v>
      </c>
      <c r="AY327" s="257">
        <f t="shared" si="5222"/>
        <v>216</v>
      </c>
      <c r="AZ327" s="255">
        <f t="shared" si="5222"/>
        <v>1499</v>
      </c>
      <c r="BA327" s="256">
        <f t="shared" si="5222"/>
        <v>1127</v>
      </c>
      <c r="BB327" s="253">
        <f t="shared" si="5222"/>
        <v>1702</v>
      </c>
      <c r="BC327" s="257">
        <f t="shared" si="5222"/>
        <v>554</v>
      </c>
      <c r="BD327" s="20">
        <f t="shared" si="5222"/>
        <v>3321</v>
      </c>
      <c r="BE327" s="260">
        <f t="shared" si="5222"/>
        <v>3158</v>
      </c>
      <c r="BF327" s="261">
        <f>AF327+AH327+AJ327+AL327+AN327+AP327+AR327+AT327+AV327+AX327+AZ327+BB327+BD327</f>
        <v>17947</v>
      </c>
      <c r="BG327" s="262">
        <f>AG327+AI327+AK327+AM327+AO327+AQ327+AS327+AU327+AW327+AY327+BA327+BC327+BE327</f>
        <v>19780</v>
      </c>
      <c r="BH327" s="283"/>
      <c r="BI327" s="142" t="s">
        <v>29</v>
      </c>
      <c r="BJ327" s="125">
        <f>B327/B343</f>
        <v>6.9448869066581709E-2</v>
      </c>
      <c r="BK327" s="126">
        <f t="shared" ref="BK327" si="5223">C327/C343</f>
        <v>5.1175705599100209E-2</v>
      </c>
      <c r="BL327" s="127">
        <f t="shared" ref="BL327" si="5224">D327/D343</f>
        <v>7.0095340405532433E-2</v>
      </c>
      <c r="BM327" s="128">
        <f t="shared" ref="BM327" si="5225">E327/E343</f>
        <v>4.617921935129192E-2</v>
      </c>
      <c r="BN327" s="125">
        <f t="shared" ref="BN327" si="5226">F327/F343</f>
        <v>5.1165212862908475E-2</v>
      </c>
      <c r="BO327" s="126">
        <f t="shared" ref="BO327" si="5227">G327/G343</f>
        <v>5.4806070826306917E-2</v>
      </c>
      <c r="BP327" s="127">
        <f t="shared" ref="BP327" si="5228">H327/H343</f>
        <v>6.2084823709759838E-2</v>
      </c>
      <c r="BQ327" s="128">
        <f t="shared" ref="BQ327" si="5229">I327/I343</f>
        <v>4.7901448242510629E-2</v>
      </c>
      <c r="BR327" s="125">
        <f t="shared" ref="BR327" si="5230">J327/J343</f>
        <v>5.5284056200366527E-2</v>
      </c>
      <c r="BS327" s="126">
        <f t="shared" ref="BS327" si="5231">K327/K343</f>
        <v>6.830726770929163E-2</v>
      </c>
      <c r="BT327" s="127">
        <f t="shared" ref="BT327" si="5232">L327/L343</f>
        <v>3.8008481231349145E-2</v>
      </c>
      <c r="BU327" s="125">
        <f t="shared" ref="BU327" si="5233">M327/M343</f>
        <v>8.5289400787286779E-2</v>
      </c>
      <c r="BV327" s="129">
        <f t="shared" ref="BV327" si="5234">N327/N343</f>
        <v>5.478147554129912E-2</v>
      </c>
      <c r="BW327" s="130">
        <f t="shared" ref="BW327" si="5235">O327/O343</f>
        <v>6.3031333495263547E-2</v>
      </c>
      <c r="BX327" s="125">
        <f t="shared" ref="BX327" si="5236">P327/P343</f>
        <v>6.3478184838681478E-2</v>
      </c>
      <c r="BY327" s="126">
        <f t="shared" ref="BY327" si="5237">Q327/Q343</f>
        <v>4.9388189395282854E-2</v>
      </c>
      <c r="BZ327" s="127">
        <f t="shared" ref="BZ327" si="5238">R327/R343</f>
        <v>6.0838813062938611E-2</v>
      </c>
      <c r="CA327" s="128">
        <f t="shared" ref="CA327" si="5239">S327/S343</f>
        <v>5.0598640274351722E-2</v>
      </c>
      <c r="CB327" s="125">
        <f t="shared" ref="CB327" si="5240">T327/T343</f>
        <v>5.0776332354175412E-2</v>
      </c>
      <c r="CC327" s="126">
        <f t="shared" ref="CC327" si="5241">U327/U343</f>
        <v>5.3591283077607292E-2</v>
      </c>
      <c r="CD327" s="127">
        <f t="shared" ref="CD327" si="5242">V327/V343</f>
        <v>4.2657584853382592E-2</v>
      </c>
      <c r="CE327" s="128">
        <f t="shared" ref="CE327" si="5243">W327/W343</f>
        <v>8.6769230769230765E-2</v>
      </c>
      <c r="CF327" s="125">
        <f t="shared" ref="CF327" si="5244">X327/X343</f>
        <v>5.0240141557128415E-2</v>
      </c>
      <c r="CG327" s="126">
        <f t="shared" ref="CG327" si="5245">Y327/Y343</f>
        <v>5.7282003710575138E-2</v>
      </c>
      <c r="CH327" s="127">
        <f t="shared" ref="CH327" si="5246">Z327/Z343</f>
        <v>6.2071695405853396E-2</v>
      </c>
      <c r="CI327" s="125">
        <f t="shared" ref="CI327" si="5247">AA327/AA343</f>
        <v>6.2122816304923237E-2</v>
      </c>
      <c r="CJ327" s="131">
        <f t="shared" ref="CJ327" si="5248">AB327/AB343</f>
        <v>5.9448341425925019E-2</v>
      </c>
      <c r="CK327" s="132">
        <f t="shared" ref="CK327" si="5249">AC327/AC343</f>
        <v>5.8937950681029111E-2</v>
      </c>
    </row>
    <row r="328" spans="1:89">
      <c r="A328" s="133" t="s">
        <v>31</v>
      </c>
      <c r="B328" s="205">
        <v>3076</v>
      </c>
      <c r="C328" s="189">
        <v>1574</v>
      </c>
      <c r="D328" s="190">
        <v>1087</v>
      </c>
      <c r="E328" s="191">
        <v>731</v>
      </c>
      <c r="F328" s="188">
        <v>469</v>
      </c>
      <c r="G328" s="192">
        <v>225</v>
      </c>
      <c r="H328" s="190">
        <v>1822</v>
      </c>
      <c r="I328" s="191">
        <v>2285</v>
      </c>
      <c r="J328" s="188">
        <v>242</v>
      </c>
      <c r="K328" s="189">
        <v>314</v>
      </c>
      <c r="L328" s="190">
        <v>429</v>
      </c>
      <c r="M328" s="188">
        <v>1151</v>
      </c>
      <c r="N328" s="193">
        <v>1359</v>
      </c>
      <c r="O328" s="206">
        <v>1939</v>
      </c>
      <c r="P328" s="188">
        <v>827</v>
      </c>
      <c r="Q328" s="189">
        <v>675</v>
      </c>
      <c r="R328" s="190">
        <v>1497</v>
      </c>
      <c r="S328" s="191">
        <v>897</v>
      </c>
      <c r="T328" s="197">
        <v>392</v>
      </c>
      <c r="U328" s="188">
        <v>252</v>
      </c>
      <c r="V328" s="190">
        <v>1000</v>
      </c>
      <c r="W328" s="207">
        <v>1476</v>
      </c>
      <c r="X328" s="188">
        <v>1123</v>
      </c>
      <c r="Y328" s="192">
        <v>484</v>
      </c>
      <c r="Z328" s="190">
        <v>2764</v>
      </c>
      <c r="AA328" s="188">
        <v>2119</v>
      </c>
      <c r="AB328" s="168">
        <f t="shared" si="5112"/>
        <v>16087</v>
      </c>
      <c r="AC328" s="169">
        <f t="shared" si="5029"/>
        <v>14122</v>
      </c>
      <c r="AE328" s="263" t="str">
        <f>$AE$18</f>
        <v>18:00 - 18:59</v>
      </c>
      <c r="AF328" s="253">
        <f t="shared" si="5221"/>
        <v>1996</v>
      </c>
      <c r="AG328" s="264">
        <f t="shared" si="5221"/>
        <v>2744</v>
      </c>
      <c r="AH328" s="265">
        <f t="shared" si="5221"/>
        <v>918</v>
      </c>
      <c r="AI328" s="266">
        <f t="shared" si="5221"/>
        <v>938</v>
      </c>
      <c r="AJ328" s="267">
        <f t="shared" si="5221"/>
        <v>535</v>
      </c>
      <c r="AK328" s="268">
        <f t="shared" si="5221"/>
        <v>419</v>
      </c>
      <c r="AL328" s="265">
        <f t="shared" si="5221"/>
        <v>2582</v>
      </c>
      <c r="AM328" s="266">
        <f t="shared" si="5221"/>
        <v>2840</v>
      </c>
      <c r="AN328" s="267">
        <f t="shared" si="5221"/>
        <v>285</v>
      </c>
      <c r="AO328" s="268">
        <f t="shared" si="5221"/>
        <v>152</v>
      </c>
      <c r="AP328" s="265">
        <f t="shared" si="5222"/>
        <v>647</v>
      </c>
      <c r="AQ328" s="267">
        <f t="shared" si="5222"/>
        <v>725</v>
      </c>
      <c r="AR328" s="269">
        <f t="shared" si="5222"/>
        <v>1461</v>
      </c>
      <c r="AS328" s="270">
        <f t="shared" si="5222"/>
        <v>1454</v>
      </c>
      <c r="AT328" s="267">
        <f t="shared" si="5222"/>
        <v>782</v>
      </c>
      <c r="AU328" s="268">
        <f t="shared" si="5222"/>
        <v>801</v>
      </c>
      <c r="AV328" s="265">
        <f t="shared" si="5222"/>
        <v>1045</v>
      </c>
      <c r="AW328" s="266">
        <f t="shared" si="5222"/>
        <v>1458</v>
      </c>
      <c r="AX328" s="267">
        <f t="shared" si="5222"/>
        <v>362</v>
      </c>
      <c r="AY328" s="268">
        <f t="shared" si="5222"/>
        <v>217</v>
      </c>
      <c r="AZ328" s="265">
        <f t="shared" si="5222"/>
        <v>1488</v>
      </c>
      <c r="BA328" s="266">
        <f t="shared" si="5222"/>
        <v>951</v>
      </c>
      <c r="BB328" s="267">
        <f t="shared" si="5222"/>
        <v>1184</v>
      </c>
      <c r="BC328" s="268">
        <f t="shared" si="5222"/>
        <v>563</v>
      </c>
      <c r="BD328" s="265">
        <f t="shared" si="5222"/>
        <v>2751</v>
      </c>
      <c r="BE328" s="267">
        <f t="shared" si="5222"/>
        <v>3087</v>
      </c>
      <c r="BF328" s="271">
        <f>SUM(AF328,AH328,AJ328,AL328,AN328,AP328,AR328,AT328,AV328,AX328,AZ328,BB328,BD328)</f>
        <v>16036</v>
      </c>
      <c r="BG328" s="16">
        <f>SUM(AG328,AI328,AK328,AM328,AO328,AQ328,AS328,AU328,AW328,AY328,BA328,BC328,BE328)</f>
        <v>16349</v>
      </c>
      <c r="BH328" s="284"/>
      <c r="BI328" s="133" t="s">
        <v>31</v>
      </c>
      <c r="BJ328" s="125">
        <f>B328/B343</f>
        <v>8.1660826165445469E-2</v>
      </c>
      <c r="BK328" s="126">
        <f t="shared" ref="BK328" si="5250">C328/C343</f>
        <v>5.532318723419212E-2</v>
      </c>
      <c r="BL328" s="127">
        <f t="shared" ref="BL328" si="5251">D328/D343</f>
        <v>7.2982409023767958E-2</v>
      </c>
      <c r="BM328" s="128">
        <f t="shared" ref="BM328" si="5252">E328/E343</f>
        <v>5.7409879839786383E-2</v>
      </c>
      <c r="BN328" s="125">
        <f t="shared" ref="BN328" si="5253">F328/F343</f>
        <v>6.1059757844030726E-2</v>
      </c>
      <c r="BO328" s="126">
        <f t="shared" ref="BO328" si="5254">G328/G343</f>
        <v>4.7428330522765599E-2</v>
      </c>
      <c r="BP328" s="127">
        <f t="shared" ref="BP328" si="5255">H328/H343</f>
        <v>6.6501204467479383E-2</v>
      </c>
      <c r="BQ328" s="128">
        <f t="shared" ref="BQ328" si="5256">I328/I343</f>
        <v>5.8158772175418053E-2</v>
      </c>
      <c r="BR328" s="125">
        <f t="shared" ref="BR328" si="5257">J328/J343</f>
        <v>7.3915699450213812E-2</v>
      </c>
      <c r="BS328" s="126">
        <f t="shared" ref="BS328" si="5258">K328/K343</f>
        <v>7.221711131554738E-2</v>
      </c>
      <c r="BT328" s="127">
        <f t="shared" ref="BT328" si="5259">L328/L343</f>
        <v>6.7378671273755297E-2</v>
      </c>
      <c r="BU328" s="125">
        <f t="shared" ref="BU328" si="5260">M328/M343</f>
        <v>8.3904359236040241E-2</v>
      </c>
      <c r="BV328" s="129">
        <f t="shared" ref="BV328" si="5261">N328/N343</f>
        <v>6.8113472333600641E-2</v>
      </c>
      <c r="BW328" s="130">
        <f t="shared" ref="BW328" si="5262">O328/O343</f>
        <v>7.8495668366933849E-2</v>
      </c>
      <c r="BX328" s="125">
        <f t="shared" ref="BX328" si="5263">P328/P343</f>
        <v>7.2309171985660572E-2</v>
      </c>
      <c r="BY328" s="126">
        <f t="shared" ref="BY328" si="5264">Q328/Q343</f>
        <v>5.9851037417981909E-2</v>
      </c>
      <c r="BZ328" s="127">
        <f t="shared" ref="BZ328" si="5265">R328/R343</f>
        <v>8.2720892965684925E-2</v>
      </c>
      <c r="CA328" s="128">
        <f t="shared" ref="CA328" si="5266">S328/S343</f>
        <v>5.3967871969195599E-2</v>
      </c>
      <c r="CB328" s="125">
        <f t="shared" ref="CB328" si="5267">T328/T343</f>
        <v>8.2249265631556864E-2</v>
      </c>
      <c r="CC328" s="126">
        <f t="shared" ref="CC328" si="5268">U328/U343</f>
        <v>5.6037358238825885E-2</v>
      </c>
      <c r="CD328" s="127">
        <f t="shared" ref="CD328" si="5269">V328/V343</f>
        <v>5.7723389517432465E-2</v>
      </c>
      <c r="CE328" s="128">
        <f t="shared" ref="CE328" si="5270">W328/W343</f>
        <v>8.2573426573426575E-2</v>
      </c>
      <c r="CF328" s="125">
        <f t="shared" ref="CF328" si="5271">X328/X343</f>
        <v>7.0968149646107176E-2</v>
      </c>
      <c r="CG328" s="126">
        <f t="shared" ref="CG328" si="5272">Y328/Y343</f>
        <v>5.6122448979591837E-2</v>
      </c>
      <c r="CH328" s="127">
        <f t="shared" ref="CH328" si="5273">Z328/Z343</f>
        <v>6.8380297370178866E-2</v>
      </c>
      <c r="CI328" s="125">
        <f t="shared" ref="CI328" si="5274">AA328/AA343</f>
        <v>5.6087877183695074E-2</v>
      </c>
      <c r="CJ328" s="131">
        <f t="shared" ref="CJ328" si="5275">AB328/AB343</f>
        <v>7.1465062660204443E-2</v>
      </c>
      <c r="CK328" s="132">
        <f t="shared" ref="CK328" si="5276">AC328/AC343</f>
        <v>6.2859432030624052E-2</v>
      </c>
    </row>
    <row r="329" spans="1:89" ht="14.1" thickBot="1">
      <c r="A329" s="142" t="s">
        <v>33</v>
      </c>
      <c r="B329" s="202">
        <v>2481</v>
      </c>
      <c r="C329" s="196">
        <v>2150</v>
      </c>
      <c r="D329" s="197">
        <v>966</v>
      </c>
      <c r="E329" s="198">
        <v>765</v>
      </c>
      <c r="F329" s="195">
        <v>517</v>
      </c>
      <c r="G329" s="199">
        <v>280</v>
      </c>
      <c r="H329" s="197">
        <v>1779</v>
      </c>
      <c r="I329" s="198">
        <v>3087</v>
      </c>
      <c r="J329" s="195">
        <v>187</v>
      </c>
      <c r="K329" s="196">
        <v>255</v>
      </c>
      <c r="L329" s="197">
        <v>407</v>
      </c>
      <c r="M329" s="195">
        <v>1139</v>
      </c>
      <c r="N329" s="200">
        <v>1260</v>
      </c>
      <c r="O329" s="203">
        <v>1755</v>
      </c>
      <c r="P329" s="195">
        <v>817</v>
      </c>
      <c r="Q329" s="196">
        <v>682</v>
      </c>
      <c r="R329" s="197">
        <v>1240</v>
      </c>
      <c r="S329" s="198">
        <v>1083</v>
      </c>
      <c r="T329" s="195">
        <v>327</v>
      </c>
      <c r="U329" s="199">
        <v>271</v>
      </c>
      <c r="V329" s="197">
        <v>1139</v>
      </c>
      <c r="W329" s="204">
        <v>1483</v>
      </c>
      <c r="X329" s="195">
        <v>979</v>
      </c>
      <c r="Y329" s="199">
        <v>495</v>
      </c>
      <c r="Z329" s="197">
        <v>2755</v>
      </c>
      <c r="AA329" s="195">
        <v>2645</v>
      </c>
      <c r="AB329" s="168">
        <f t="shared" si="5112"/>
        <v>14854</v>
      </c>
      <c r="AC329" s="169">
        <f t="shared" si="5029"/>
        <v>16090</v>
      </c>
      <c r="AE329" s="252" t="str">
        <f>$AE$19</f>
        <v>19:00 - 19:59</v>
      </c>
      <c r="AF329" s="253">
        <f t="shared" si="5221"/>
        <v>1899</v>
      </c>
      <c r="AG329" s="272">
        <f t="shared" si="5221"/>
        <v>2468</v>
      </c>
      <c r="AH329" s="273">
        <f t="shared" si="5221"/>
        <v>713</v>
      </c>
      <c r="AI329" s="274">
        <f t="shared" si="5221"/>
        <v>1162</v>
      </c>
      <c r="AJ329" s="275">
        <f t="shared" si="5221"/>
        <v>431</v>
      </c>
      <c r="AK329" s="276">
        <f t="shared" si="5221"/>
        <v>426</v>
      </c>
      <c r="AL329" s="273">
        <f t="shared" si="5221"/>
        <v>2037</v>
      </c>
      <c r="AM329" s="274">
        <f t="shared" si="5221"/>
        <v>3025</v>
      </c>
      <c r="AN329" s="275">
        <f t="shared" si="5221"/>
        <v>233</v>
      </c>
      <c r="AO329" s="276">
        <f t="shared" si="5221"/>
        <v>154</v>
      </c>
      <c r="AP329" s="273">
        <f t="shared" si="5222"/>
        <v>479</v>
      </c>
      <c r="AQ329" s="275">
        <f t="shared" si="5222"/>
        <v>616</v>
      </c>
      <c r="AR329" s="277">
        <f t="shared" si="5222"/>
        <v>1250</v>
      </c>
      <c r="AS329" s="278">
        <f t="shared" si="5222"/>
        <v>1454</v>
      </c>
      <c r="AT329" s="275">
        <f t="shared" si="5222"/>
        <v>577</v>
      </c>
      <c r="AU329" s="276">
        <f t="shared" si="5222"/>
        <v>888</v>
      </c>
      <c r="AV329" s="273">
        <f t="shared" si="5222"/>
        <v>889</v>
      </c>
      <c r="AW329" s="274">
        <f t="shared" si="5222"/>
        <v>1238</v>
      </c>
      <c r="AX329" s="275">
        <f t="shared" si="5222"/>
        <v>235</v>
      </c>
      <c r="AY329" s="276">
        <f t="shared" si="5222"/>
        <v>205</v>
      </c>
      <c r="AZ329" s="273">
        <f t="shared" si="5222"/>
        <v>1371</v>
      </c>
      <c r="BA329" s="274">
        <f t="shared" si="5222"/>
        <v>858</v>
      </c>
      <c r="BB329" s="275">
        <f t="shared" si="5222"/>
        <v>976</v>
      </c>
      <c r="BC329" s="276">
        <f t="shared" si="5222"/>
        <v>414</v>
      </c>
      <c r="BD329" s="273">
        <f t="shared" si="5222"/>
        <v>2109</v>
      </c>
      <c r="BE329" s="275">
        <f t="shared" si="5222"/>
        <v>2839</v>
      </c>
      <c r="BF329" s="271">
        <f>SUM(AF329,AH329,AJ329,AL329,AN329,AP329,AR329,AT329,AV329,AX329,AZ329,BB329,BD329)</f>
        <v>13199</v>
      </c>
      <c r="BG329" s="16">
        <f>SUM(AG329,AI329,AK329,AM329,AO329,AQ329,AS329,AU329,AW329,AY329,BA329,BC329,BE329)</f>
        <v>15747</v>
      </c>
      <c r="BH329" s="285"/>
      <c r="BI329" s="142" t="s">
        <v>33</v>
      </c>
      <c r="BJ329" s="125">
        <f>B329/B343</f>
        <v>6.5864925135393437E-2</v>
      </c>
      <c r="BK329" s="126">
        <f t="shared" ref="BK329" si="5277">C329/C343</f>
        <v>7.5568521317352644E-2</v>
      </c>
      <c r="BL329" s="127">
        <f t="shared" ref="BL329" si="5278">D329/D343</f>
        <v>6.4858332214314487E-2</v>
      </c>
      <c r="BM329" s="128">
        <f t="shared" ref="BM329" si="5279">E329/E343</f>
        <v>6.008010680907877E-2</v>
      </c>
      <c r="BN329" s="125">
        <f t="shared" ref="BN329" si="5280">F329/F343</f>
        <v>6.7308944147897412E-2</v>
      </c>
      <c r="BO329" s="126">
        <f t="shared" ref="BO329" si="5281">G329/G343</f>
        <v>5.9021922428330521E-2</v>
      </c>
      <c r="BP329" s="127">
        <f t="shared" ref="BP329" si="5282">H329/H343</f>
        <v>6.4931746842835245E-2</v>
      </c>
      <c r="BQ329" s="128">
        <f t="shared" ref="BQ329" si="5283">I329/I343</f>
        <v>7.8571610374405049E-2</v>
      </c>
      <c r="BR329" s="125">
        <f t="shared" ref="BR329" si="5284">J329/J343</f>
        <v>5.7116676847892484E-2</v>
      </c>
      <c r="BS329" s="126">
        <f t="shared" ref="BS329" si="5285">K329/K343</f>
        <v>5.8647654093836245E-2</v>
      </c>
      <c r="BT329" s="127">
        <f t="shared" ref="BT329" si="5286">L329/L343</f>
        <v>6.3923354798178109E-2</v>
      </c>
      <c r="BU329" s="125">
        <f t="shared" ref="BU329" si="5287">M329/M343</f>
        <v>8.3029596151042426E-2</v>
      </c>
      <c r="BV329" s="129">
        <f t="shared" ref="BV329" si="5288">N329/N343</f>
        <v>6.315156375300722E-2</v>
      </c>
      <c r="BW329" s="130">
        <f t="shared" ref="BW329" si="5289">O329/O343</f>
        <v>7.1046878795239257E-2</v>
      </c>
      <c r="BX329" s="125">
        <f t="shared" ref="BX329" si="5290">P329/P343</f>
        <v>7.1434816822593339E-2</v>
      </c>
      <c r="BY329" s="126">
        <f t="shared" ref="BY329" si="5291">Q329/Q343</f>
        <v>6.047171484305728E-2</v>
      </c>
      <c r="BZ329" s="127">
        <f t="shared" ref="BZ329" si="5292">R329/R343</f>
        <v>6.8519644139912697E-2</v>
      </c>
      <c r="CA329" s="128">
        <f t="shared" ref="CA329" si="5293">S329/S343</f>
        <v>6.5158534384212749E-2</v>
      </c>
      <c r="CB329" s="125">
        <f t="shared" ref="CB329" si="5294">T329/T343</f>
        <v>6.8610994544691564E-2</v>
      </c>
      <c r="CC329" s="126">
        <f t="shared" ref="CC329" si="5295">U329/U343</f>
        <v>6.0262397153657991E-2</v>
      </c>
      <c r="CD329" s="127">
        <f t="shared" ref="CD329" si="5296">V329/V343</f>
        <v>6.5746940660355579E-2</v>
      </c>
      <c r="CE329" s="128">
        <f t="shared" ref="CE329" si="5297">W329/W343</f>
        <v>8.2965034965034962E-2</v>
      </c>
      <c r="CF329" s="125">
        <f t="shared" ref="CF329" si="5298">X329/X343</f>
        <v>6.1868048533872601E-2</v>
      </c>
      <c r="CG329" s="126">
        <f t="shared" ref="CG329" si="5299">Y329/Y343</f>
        <v>5.7397959183673471E-2</v>
      </c>
      <c r="CH329" s="127">
        <f t="shared" ref="CH329" si="5300">Z329/Z343</f>
        <v>6.8157640830261504E-2</v>
      </c>
      <c r="CI329" s="125">
        <f t="shared" ref="CI329" si="5301">AA329/AA343</f>
        <v>7.0010587612493388E-2</v>
      </c>
      <c r="CJ329" s="131">
        <f t="shared" ref="CJ329" si="5302">AB329/AB343</f>
        <v>6.5987570134560622E-2</v>
      </c>
      <c r="CK329" s="132">
        <f t="shared" ref="CK329" si="5303">AC329/AC343</f>
        <v>7.1619335885337837E-2</v>
      </c>
    </row>
    <row r="330" spans="1:89" ht="15" thickTop="1" thickBot="1">
      <c r="A330" s="133" t="s">
        <v>35</v>
      </c>
      <c r="B330" s="205">
        <v>2039</v>
      </c>
      <c r="C330" s="189">
        <v>1911</v>
      </c>
      <c r="D330" s="190">
        <v>835</v>
      </c>
      <c r="E330" s="191">
        <v>679</v>
      </c>
      <c r="F330" s="188">
        <v>427</v>
      </c>
      <c r="G330" s="192">
        <v>179</v>
      </c>
      <c r="H330" s="190">
        <v>1825</v>
      </c>
      <c r="I330" s="191">
        <v>2999</v>
      </c>
      <c r="J330" s="188">
        <v>175</v>
      </c>
      <c r="K330" s="189">
        <v>191</v>
      </c>
      <c r="L330" s="190">
        <v>487</v>
      </c>
      <c r="M330" s="188">
        <v>838</v>
      </c>
      <c r="N330" s="193">
        <v>1420</v>
      </c>
      <c r="O330" s="206">
        <v>1508</v>
      </c>
      <c r="P330" s="188">
        <v>848</v>
      </c>
      <c r="Q330" s="189">
        <v>677</v>
      </c>
      <c r="R330" s="190">
        <v>1243</v>
      </c>
      <c r="S330" s="191">
        <v>907</v>
      </c>
      <c r="T330" s="188">
        <v>353</v>
      </c>
      <c r="U330" s="192">
        <v>186</v>
      </c>
      <c r="V330" s="190">
        <v>1216</v>
      </c>
      <c r="W330" s="207">
        <v>1098</v>
      </c>
      <c r="X330" s="188">
        <v>961</v>
      </c>
      <c r="Y330" s="192">
        <v>452</v>
      </c>
      <c r="Z330" s="190">
        <v>2827</v>
      </c>
      <c r="AA330" s="188">
        <v>2428</v>
      </c>
      <c r="AB330" s="168">
        <f t="shared" si="5112"/>
        <v>14656</v>
      </c>
      <c r="AC330" s="169">
        <f t="shared" si="5029"/>
        <v>14053</v>
      </c>
      <c r="AE330" s="288" t="s">
        <v>26</v>
      </c>
      <c r="AF330" s="12">
        <f t="shared" ref="AF330:BG330" si="5304">SUM(AF327:AF329)</f>
        <v>6156</v>
      </c>
      <c r="AG330" s="1">
        <f t="shared" si="5304"/>
        <v>8427</v>
      </c>
      <c r="AH330" s="12">
        <f t="shared" si="5304"/>
        <v>2625</v>
      </c>
      <c r="AI330" s="1">
        <f t="shared" si="5304"/>
        <v>3485</v>
      </c>
      <c r="AJ330" s="12">
        <f t="shared" si="5304"/>
        <v>1680</v>
      </c>
      <c r="AK330" s="1">
        <f t="shared" si="5304"/>
        <v>1385</v>
      </c>
      <c r="AL330" s="12">
        <f t="shared" si="5304"/>
        <v>6672</v>
      </c>
      <c r="AM330" s="1">
        <f t="shared" si="5304"/>
        <v>10181</v>
      </c>
      <c r="AN330" s="12">
        <f t="shared" si="5304"/>
        <v>874</v>
      </c>
      <c r="AO330" s="1">
        <f t="shared" si="5304"/>
        <v>564</v>
      </c>
      <c r="AP330" s="12">
        <f t="shared" si="5304"/>
        <v>1829</v>
      </c>
      <c r="AQ330" s="1">
        <f t="shared" si="5304"/>
        <v>2167</v>
      </c>
      <c r="AR330" s="12">
        <f t="shared" si="5304"/>
        <v>4368</v>
      </c>
      <c r="AS330" s="1">
        <f t="shared" si="5304"/>
        <v>4777</v>
      </c>
      <c r="AT330" s="12">
        <f t="shared" si="5304"/>
        <v>2208</v>
      </c>
      <c r="AU330" s="1">
        <f t="shared" si="5304"/>
        <v>2530</v>
      </c>
      <c r="AV330" s="12">
        <f t="shared" si="5304"/>
        <v>3273</v>
      </c>
      <c r="AW330" s="1">
        <f t="shared" si="5304"/>
        <v>4171</v>
      </c>
      <c r="AX330" s="12">
        <f t="shared" si="5304"/>
        <v>1096</v>
      </c>
      <c r="AY330" s="1">
        <f t="shared" si="5304"/>
        <v>638</v>
      </c>
      <c r="AZ330" s="12">
        <f t="shared" si="5304"/>
        <v>4358</v>
      </c>
      <c r="BA330" s="1">
        <f t="shared" si="5304"/>
        <v>2936</v>
      </c>
      <c r="BB330" s="12">
        <f t="shared" si="5304"/>
        <v>3862</v>
      </c>
      <c r="BC330" s="1">
        <f t="shared" si="5304"/>
        <v>1531</v>
      </c>
      <c r="BD330" s="12">
        <f t="shared" si="5304"/>
        <v>8181</v>
      </c>
      <c r="BE330" s="1">
        <f t="shared" si="5304"/>
        <v>9084</v>
      </c>
      <c r="BF330" s="51">
        <f t="shared" si="5304"/>
        <v>47182</v>
      </c>
      <c r="BG330" s="47">
        <f t="shared" si="5304"/>
        <v>51876</v>
      </c>
      <c r="BH330" s="284"/>
      <c r="BI330" s="133" t="s">
        <v>35</v>
      </c>
      <c r="BJ330" s="125">
        <f>B330/B343</f>
        <v>5.4130827227354787E-2</v>
      </c>
      <c r="BK330" s="126">
        <f t="shared" ref="BK330" si="5305">C330/C343</f>
        <v>6.7168113598819024E-2</v>
      </c>
      <c r="BL330" s="127">
        <f t="shared" ref="BL330" si="5306">D330/D343</f>
        <v>5.6062844098294616E-2</v>
      </c>
      <c r="BM330" s="128">
        <f t="shared" ref="BM330" si="5307">E330/E343</f>
        <v>5.3326003298515667E-2</v>
      </c>
      <c r="BN330" s="125">
        <f t="shared" ref="BN330" si="5308">F330/F343</f>
        <v>5.5591719828147375E-2</v>
      </c>
      <c r="BO330" s="126">
        <f t="shared" ref="BO330" si="5309">G330/G343</f>
        <v>3.7731871838111296E-2</v>
      </c>
      <c r="BP330" s="127">
        <f t="shared" ref="BP330" si="5310">H330/H343</f>
        <v>6.6610701511059203E-2</v>
      </c>
      <c r="BQ330" s="128">
        <f t="shared" ref="BQ330" si="5311">I330/I343</f>
        <v>7.6331797704192017E-2</v>
      </c>
      <c r="BR330" s="125">
        <f t="shared" ref="BR330" si="5312">J330/J343</f>
        <v>5.3451435552840564E-2</v>
      </c>
      <c r="BS330" s="126">
        <f t="shared" ref="BS330" si="5313">K330/K343</f>
        <v>4.392824287028519E-2</v>
      </c>
      <c r="BT330" s="127">
        <f t="shared" ref="BT330" si="5314">L330/L343</f>
        <v>7.6488141982095179E-2</v>
      </c>
      <c r="BU330" s="125">
        <f t="shared" ref="BU330" si="5315">M330/M343</f>
        <v>6.1087622102347278E-2</v>
      </c>
      <c r="BV330" s="129">
        <f t="shared" ref="BV330" si="5316">N330/N343</f>
        <v>7.1170809943865279E-2</v>
      </c>
      <c r="BW330" s="130">
        <f t="shared" ref="BW330" si="5317">O330/O343</f>
        <v>6.1047688446279655E-2</v>
      </c>
      <c r="BX330" s="125">
        <f t="shared" ref="BX330" si="5318">P330/P343</f>
        <v>7.414531782810177E-2</v>
      </c>
      <c r="BY330" s="126">
        <f t="shared" ref="BY330" si="5319">Q330/Q343</f>
        <v>6.0028373825146301E-2</v>
      </c>
      <c r="BZ330" s="127">
        <f t="shared" ref="BZ330" si="5320">R330/R343</f>
        <v>6.8685417472509253E-2</v>
      </c>
      <c r="CA330" s="128">
        <f t="shared" ref="CA330" si="5321">S330/S343</f>
        <v>5.4569520486131999E-2</v>
      </c>
      <c r="CB330" s="125">
        <f t="shared" ref="CB330" si="5322">T330/T343</f>
        <v>7.4066302979437684E-2</v>
      </c>
      <c r="CC330" s="126">
        <f t="shared" ref="CC330" si="5323">U330/U343</f>
        <v>4.1360907271514341E-2</v>
      </c>
      <c r="CD330" s="127">
        <f t="shared" ref="CD330" si="5324">V330/V343</f>
        <v>7.019164165319787E-2</v>
      </c>
      <c r="CE330" s="128">
        <f t="shared" ref="CE330" si="5325">W330/W343</f>
        <v>6.1426573426573428E-2</v>
      </c>
      <c r="CF330" s="125">
        <f t="shared" ref="CF330" si="5326">X330/X343</f>
        <v>6.0730535894843278E-2</v>
      </c>
      <c r="CG330" s="126">
        <f t="shared" ref="CG330" si="5327">Y330/Y343</f>
        <v>5.2411873840445267E-2</v>
      </c>
      <c r="CH330" s="127">
        <f t="shared" ref="CH330" si="5328">Z330/Z343</f>
        <v>6.9938893149600459E-2</v>
      </c>
      <c r="CI330" s="125">
        <f t="shared" ref="CI330" si="5329">AA330/AA343</f>
        <v>6.4266807834833239E-2</v>
      </c>
      <c r="CJ330" s="131">
        <f t="shared" ref="CJ330" si="5330">AB330/AB343</f>
        <v>6.5107972794676214E-2</v>
      </c>
      <c r="CK330" s="132">
        <f t="shared" ref="CK330" si="5331">AC330/AC343</f>
        <v>6.2552301255230119E-2</v>
      </c>
    </row>
    <row r="331" spans="1:89" ht="14.1" thickTop="1">
      <c r="A331" s="142" t="s">
        <v>36</v>
      </c>
      <c r="B331" s="202">
        <v>2062</v>
      </c>
      <c r="C331" s="196">
        <v>2142</v>
      </c>
      <c r="D331" s="197">
        <v>953</v>
      </c>
      <c r="E331" s="198">
        <v>978</v>
      </c>
      <c r="F331" s="195">
        <v>544</v>
      </c>
      <c r="G331" s="199">
        <v>336</v>
      </c>
      <c r="H331" s="197">
        <v>1988</v>
      </c>
      <c r="I331" s="198">
        <v>3494</v>
      </c>
      <c r="J331" s="195">
        <v>237</v>
      </c>
      <c r="K331" s="196">
        <v>268</v>
      </c>
      <c r="L331" s="197">
        <v>561</v>
      </c>
      <c r="M331" s="195">
        <v>797</v>
      </c>
      <c r="N331" s="200">
        <v>1553</v>
      </c>
      <c r="O331" s="203">
        <v>1612</v>
      </c>
      <c r="P331" s="195">
        <v>883</v>
      </c>
      <c r="Q331" s="196">
        <v>672</v>
      </c>
      <c r="R331" s="197">
        <v>1221</v>
      </c>
      <c r="S331" s="198">
        <v>1062</v>
      </c>
      <c r="T331" s="195">
        <v>440</v>
      </c>
      <c r="U331" s="199">
        <v>176</v>
      </c>
      <c r="V331" s="197">
        <v>1310</v>
      </c>
      <c r="W331" s="204">
        <v>986</v>
      </c>
      <c r="X331" s="195">
        <v>1282</v>
      </c>
      <c r="Y331" s="199">
        <v>480</v>
      </c>
      <c r="Z331" s="197">
        <v>2768</v>
      </c>
      <c r="AA331" s="195">
        <v>2672</v>
      </c>
      <c r="AB331" s="168">
        <f t="shared" si="5112"/>
        <v>15802</v>
      </c>
      <c r="AC331" s="169">
        <f t="shared" si="5029"/>
        <v>15675</v>
      </c>
      <c r="BI331" s="142" t="s">
        <v>36</v>
      </c>
      <c r="BJ331" s="125">
        <f>B331/B343</f>
        <v>5.474142508229797E-2</v>
      </c>
      <c r="BK331" s="126">
        <f t="shared" ref="BK331" si="5332">C331/C343</f>
        <v>7.5287336121753187E-2</v>
      </c>
      <c r="BL331" s="127">
        <f t="shared" ref="BL331" si="5333">D331/D343</f>
        <v>6.3985497515778172E-2</v>
      </c>
      <c r="BM331" s="128">
        <f t="shared" ref="BM331" si="5334">E331/E343</f>
        <v>7.6808293410822279E-2</v>
      </c>
      <c r="BN331" s="125">
        <f t="shared" ref="BN331" si="5335">F331/F343</f>
        <v>7.0824111443822418E-2</v>
      </c>
      <c r="BO331" s="126">
        <f t="shared" ref="BO331" si="5336">G331/G343</f>
        <v>7.0826306913996634E-2</v>
      </c>
      <c r="BP331" s="127">
        <f t="shared" ref="BP331" si="5337">H331/H343</f>
        <v>7.2560040878896268E-2</v>
      </c>
      <c r="BQ331" s="128">
        <f t="shared" ref="BQ331" si="5338">I331/I343</f>
        <v>8.8930743974140344E-2</v>
      </c>
      <c r="BR331" s="125">
        <f t="shared" ref="BR331" si="5339">J331/J343</f>
        <v>7.2388515577275506E-2</v>
      </c>
      <c r="BS331" s="126">
        <f t="shared" ref="BS331" si="5340">K331/K343</f>
        <v>6.1637534498620056E-2</v>
      </c>
      <c r="BT331" s="127">
        <f t="shared" ref="BT331" si="5341">L331/L343</f>
        <v>8.8110570127218471E-2</v>
      </c>
      <c r="BU331" s="125">
        <f t="shared" ref="BU331" si="5342">M331/M343</f>
        <v>5.8098848228604755E-2</v>
      </c>
      <c r="BV331" s="129">
        <f t="shared" ref="BV331" si="5343">N331/N343</f>
        <v>7.7836808340016037E-2</v>
      </c>
      <c r="BW331" s="130">
        <f t="shared" ref="BW331" si="5344">O331/O343</f>
        <v>6.5257873856367901E-2</v>
      </c>
      <c r="BX331" s="125">
        <f t="shared" ref="BX331" si="5345">P331/P343</f>
        <v>7.7205560898837108E-2</v>
      </c>
      <c r="BY331" s="126">
        <f t="shared" ref="BY331" si="5346">Q331/Q343</f>
        <v>5.9585032807235323E-2</v>
      </c>
      <c r="BZ331" s="127">
        <f t="shared" ref="BZ331" si="5347">R331/R343</f>
        <v>6.7469746366801128E-2</v>
      </c>
      <c r="CA331" s="128">
        <f t="shared" ref="CA331" si="5348">S331/S343</f>
        <v>6.3895072498646288E-2</v>
      </c>
      <c r="CB331" s="125">
        <f t="shared" ref="CB331" si="5349">T331/T343</f>
        <v>9.2320604280318921E-2</v>
      </c>
      <c r="CC331" s="126">
        <f t="shared" ref="CC331" si="5350">U331/U343</f>
        <v>3.9137202579497446E-2</v>
      </c>
      <c r="CD331" s="127">
        <f t="shared" ref="CD331" si="5351">V331/V343</f>
        <v>7.5617640267836531E-2</v>
      </c>
      <c r="CE331" s="128">
        <f t="shared" ref="CE331" si="5352">W331/W343</f>
        <v>5.5160839160839158E-2</v>
      </c>
      <c r="CF331" s="125">
        <f t="shared" ref="CF331" si="5353">X331/X343</f>
        <v>8.1016177957532867E-2</v>
      </c>
      <c r="CG331" s="126">
        <f t="shared" ref="CG331" si="5354">Y331/Y343</f>
        <v>5.5658627087198514E-2</v>
      </c>
      <c r="CH331" s="127">
        <f t="shared" ref="CH331" si="5355">Z331/Z343</f>
        <v>6.8479255832364361E-2</v>
      </c>
      <c r="CI331" s="125">
        <f t="shared" ref="CI331" si="5356">AA331/AA343</f>
        <v>7.0725251455796723E-2</v>
      </c>
      <c r="CJ331" s="131">
        <f t="shared" ref="CJ331" si="5357">AB331/AB343</f>
        <v>7.0198975580067796E-2</v>
      </c>
      <c r="CK331" s="132">
        <f t="shared" ref="CK331" si="5358">AC331/AC343</f>
        <v>6.9772100062316392E-2</v>
      </c>
    </row>
    <row r="332" spans="1:89">
      <c r="A332" s="133" t="s">
        <v>37</v>
      </c>
      <c r="B332" s="205">
        <v>2106</v>
      </c>
      <c r="C332" s="189">
        <v>2151</v>
      </c>
      <c r="D332" s="190">
        <v>1189</v>
      </c>
      <c r="E332" s="191">
        <v>855</v>
      </c>
      <c r="F332" s="188">
        <v>676</v>
      </c>
      <c r="G332" s="192">
        <v>311</v>
      </c>
      <c r="H332" s="190">
        <v>2005</v>
      </c>
      <c r="I332" s="191">
        <v>2753</v>
      </c>
      <c r="J332" s="188">
        <v>355</v>
      </c>
      <c r="K332" s="189">
        <v>232</v>
      </c>
      <c r="L332" s="190">
        <v>736</v>
      </c>
      <c r="M332" s="188">
        <v>831</v>
      </c>
      <c r="N332" s="193">
        <v>1768</v>
      </c>
      <c r="O332" s="206">
        <v>1613</v>
      </c>
      <c r="P332" s="188">
        <v>872</v>
      </c>
      <c r="Q332" s="189">
        <v>767</v>
      </c>
      <c r="R332" s="190">
        <v>1399</v>
      </c>
      <c r="S332" s="191">
        <v>1285</v>
      </c>
      <c r="T332" s="188">
        <v>591</v>
      </c>
      <c r="U332" s="192">
        <v>204</v>
      </c>
      <c r="V332" s="190">
        <v>1764</v>
      </c>
      <c r="W332" s="207">
        <v>962</v>
      </c>
      <c r="X332" s="188">
        <v>1475</v>
      </c>
      <c r="Y332" s="192">
        <v>417</v>
      </c>
      <c r="Z332" s="190">
        <v>3448</v>
      </c>
      <c r="AA332" s="188">
        <v>2768</v>
      </c>
      <c r="AB332" s="168">
        <f t="shared" si="5112"/>
        <v>18384</v>
      </c>
      <c r="AC332" s="169">
        <f t="shared" si="5029"/>
        <v>15149</v>
      </c>
      <c r="BI332" s="133" t="s">
        <v>37</v>
      </c>
      <c r="BJ332" s="125">
        <f>B332/B343</f>
        <v>5.5909525326537111E-2</v>
      </c>
      <c r="BK332" s="126">
        <f t="shared" ref="BK332" si="5359">C332/C343</f>
        <v>7.5603669466802567E-2</v>
      </c>
      <c r="BL332" s="127">
        <f t="shared" ref="BL332" si="5360">D332/D343</f>
        <v>7.9830804350745271E-2</v>
      </c>
      <c r="BM332" s="128">
        <f t="shared" ref="BM332" si="5361">E332/E343</f>
        <v>6.7148354668970386E-2</v>
      </c>
      <c r="BN332" s="125">
        <f t="shared" ref="BN332" si="5362">F332/F343</f>
        <v>8.8009373779455793E-2</v>
      </c>
      <c r="BO332" s="126">
        <f t="shared" ref="BO332" si="5363">G332/G343</f>
        <v>6.5556492411467118E-2</v>
      </c>
      <c r="BP332" s="127">
        <f t="shared" ref="BP332" si="5364">H332/H343</f>
        <v>7.3180524125848606E-2</v>
      </c>
      <c r="BQ332" s="128">
        <f t="shared" ref="BQ332" si="5365">I332/I343</f>
        <v>7.0070503194278294E-2</v>
      </c>
      <c r="BR332" s="125">
        <f t="shared" ref="BR332" si="5366">J332/J343</f>
        <v>0.10843005497861942</v>
      </c>
      <c r="BS332" s="126">
        <f t="shared" ref="BS332" si="5367">K332/K343</f>
        <v>5.3357865685372582E-2</v>
      </c>
      <c r="BT332" s="127">
        <f t="shared" ref="BT332" si="5368">L332/L343</f>
        <v>0.11559604209203707</v>
      </c>
      <c r="BU332" s="125">
        <f t="shared" ref="BU332" si="5369">M332/M343</f>
        <v>6.0577343636098555E-2</v>
      </c>
      <c r="BV332" s="129">
        <f t="shared" ref="BV332" si="5370">N332/N343</f>
        <v>8.8612670408981561E-2</v>
      </c>
      <c r="BW332" s="130">
        <f t="shared" ref="BW332" si="5371">O332/O343</f>
        <v>6.5298356408387978E-2</v>
      </c>
      <c r="BX332" s="125">
        <f t="shared" ref="BX332" si="5372">P332/P343</f>
        <v>7.6243770219463144E-2</v>
      </c>
      <c r="BY332" s="126">
        <f t="shared" ref="BY332" si="5373">Q332/Q343</f>
        <v>6.8008512147543887E-2</v>
      </c>
      <c r="BZ332" s="127">
        <f t="shared" ref="BZ332" si="5374">R332/R343</f>
        <v>7.7305630767530525E-2</v>
      </c>
      <c r="CA332" s="128">
        <f t="shared" ref="CA332" si="5375">S332/S343</f>
        <v>7.7311834426328135E-2</v>
      </c>
      <c r="CB332" s="125">
        <f t="shared" ref="CB332" si="5376">T332/T343</f>
        <v>0.12400335711288292</v>
      </c>
      <c r="CC332" s="126">
        <f t="shared" ref="CC332" si="5377">U332/U343</f>
        <v>4.5363575717144763E-2</v>
      </c>
      <c r="CD332" s="127">
        <f t="shared" ref="CD332" si="5378">V332/V343</f>
        <v>0.10182405910875086</v>
      </c>
      <c r="CE332" s="128">
        <f t="shared" ref="CE332" si="5379">W332/W343</f>
        <v>5.3818181818181821E-2</v>
      </c>
      <c r="CF332" s="125">
        <f t="shared" ref="CF332" si="5380">X332/X343</f>
        <v>9.3212841253791714E-2</v>
      </c>
      <c r="CG332" s="126">
        <f t="shared" ref="CG332" si="5381">Y332/Y343</f>
        <v>4.8353432282003714E-2</v>
      </c>
      <c r="CH332" s="127">
        <f t="shared" ref="CH332" si="5382">Z332/Z343</f>
        <v>8.5302194403898968E-2</v>
      </c>
      <c r="CI332" s="125">
        <f t="shared" ref="CI332" si="5383">AA332/AA343</f>
        <v>7.3266278454208578E-2</v>
      </c>
      <c r="CJ332" s="131">
        <f t="shared" ref="CJ332" si="5384">AB332/AB343</f>
        <v>8.1669280285025084E-2</v>
      </c>
      <c r="CK332" s="132">
        <f t="shared" ref="CK332" si="5385">AC332/AC343</f>
        <v>6.7430784296269919E-2</v>
      </c>
    </row>
    <row r="333" spans="1:89">
      <c r="A333" s="142" t="s">
        <v>30</v>
      </c>
      <c r="B333" s="202">
        <v>2261</v>
      </c>
      <c r="C333" s="196">
        <v>3215</v>
      </c>
      <c r="D333" s="197">
        <v>994</v>
      </c>
      <c r="E333" s="198">
        <v>1385</v>
      </c>
      <c r="F333" s="195">
        <v>714</v>
      </c>
      <c r="G333" s="199">
        <v>540</v>
      </c>
      <c r="H333" s="197">
        <v>2053</v>
      </c>
      <c r="I333" s="198">
        <v>4316</v>
      </c>
      <c r="J333" s="195">
        <v>356</v>
      </c>
      <c r="K333" s="196">
        <v>258</v>
      </c>
      <c r="L333" s="197">
        <v>703</v>
      </c>
      <c r="M333" s="195">
        <v>826</v>
      </c>
      <c r="N333" s="200">
        <v>1657</v>
      </c>
      <c r="O333" s="203">
        <v>1869</v>
      </c>
      <c r="P333" s="195">
        <v>849</v>
      </c>
      <c r="Q333" s="196">
        <v>841</v>
      </c>
      <c r="R333" s="197">
        <v>1339</v>
      </c>
      <c r="S333" s="198">
        <v>1475</v>
      </c>
      <c r="T333" s="195">
        <v>499</v>
      </c>
      <c r="U333" s="199">
        <v>216</v>
      </c>
      <c r="V333" s="197">
        <v>1499</v>
      </c>
      <c r="W333" s="204">
        <v>1127</v>
      </c>
      <c r="X333" s="195">
        <v>1702</v>
      </c>
      <c r="Y333" s="199">
        <v>554</v>
      </c>
      <c r="Z333" s="197">
        <v>3321</v>
      </c>
      <c r="AA333" s="195">
        <v>3158</v>
      </c>
      <c r="AB333" s="168">
        <f t="shared" si="5112"/>
        <v>17947</v>
      </c>
      <c r="AC333" s="169">
        <f t="shared" si="5029"/>
        <v>19780</v>
      </c>
      <c r="BI333" s="142" t="s">
        <v>30</v>
      </c>
      <c r="BJ333" s="125">
        <f>B333/B343</f>
        <v>6.0024423914197725E-2</v>
      </c>
      <c r="BK333" s="126">
        <f t="shared" ref="BK333" si="5386">C333/C343</f>
        <v>0.11300130048152965</v>
      </c>
      <c r="BL333" s="127">
        <f t="shared" ref="BL333" si="5387">D333/D343</f>
        <v>6.6738283872700421E-2</v>
      </c>
      <c r="BM333" s="128">
        <f t="shared" ref="BM333" si="5388">E333/E343</f>
        <v>0.10877248095499882</v>
      </c>
      <c r="BN333" s="125">
        <f t="shared" ref="BN333" si="5389">F333/F343</f>
        <v>9.2956646270016929E-2</v>
      </c>
      <c r="BO333" s="126">
        <f t="shared" ref="BO333" si="5390">G333/G343</f>
        <v>0.11382799325463744</v>
      </c>
      <c r="BP333" s="127">
        <f t="shared" ref="BP333" si="5391">H333/H343</f>
        <v>7.4932476823125774E-2</v>
      </c>
      <c r="BQ333" s="128">
        <f t="shared" ref="BQ333" si="5392">I333/I343</f>
        <v>0.10985263050726667</v>
      </c>
      <c r="BR333" s="125">
        <f t="shared" ref="BR333" si="5393">J333/J343</f>
        <v>0.10873549175320708</v>
      </c>
      <c r="BS333" s="126">
        <f t="shared" ref="BS333" si="5394">K333/K343</f>
        <v>5.9337626494940204E-2</v>
      </c>
      <c r="BT333" s="127">
        <f t="shared" ref="BT333" si="5395">L333/L343</f>
        <v>0.11041306737867128</v>
      </c>
      <c r="BU333" s="125">
        <f t="shared" ref="BU333" si="5396">M333/M343</f>
        <v>6.021285901734947E-2</v>
      </c>
      <c r="BV333" s="129">
        <f t="shared" ref="BV333" si="5397">N333/N343</f>
        <v>8.3049318364073782E-2</v>
      </c>
      <c r="BW333" s="130">
        <f t="shared" ref="BW333" si="5398">O333/O343</f>
        <v>7.56618897255283E-2</v>
      </c>
      <c r="BX333" s="125">
        <f t="shared" ref="BX333" si="5399">P333/P343</f>
        <v>7.42327533444085E-2</v>
      </c>
      <c r="BY333" s="126">
        <f t="shared" ref="BY333" si="5400">Q333/Q343</f>
        <v>7.4569959212626352E-2</v>
      </c>
      <c r="BZ333" s="127">
        <f t="shared" ref="BZ333" si="5401">R333/R343</f>
        <v>7.3990164115599277E-2</v>
      </c>
      <c r="CA333" s="128">
        <f t="shared" ref="CA333" si="5402">S333/S343</f>
        <v>8.8743156248119848E-2</v>
      </c>
      <c r="CB333" s="125">
        <f t="shared" ref="CB333" si="5403">T333/T343</f>
        <v>0.10469995803608896</v>
      </c>
      <c r="CC333" s="126">
        <f t="shared" ref="CC333" si="5404">U333/U343</f>
        <v>4.803202134756504E-2</v>
      </c>
      <c r="CD333" s="127">
        <f t="shared" ref="CD333" si="5405">V333/V343</f>
        <v>8.6527360886631266E-2</v>
      </c>
      <c r="CE333" s="128">
        <f t="shared" ref="CE333" si="5406">W333/W343</f>
        <v>6.3048951048951044E-2</v>
      </c>
      <c r="CF333" s="125">
        <f t="shared" ref="CF333" si="5407">X333/X343</f>
        <v>0.10755813953488372</v>
      </c>
      <c r="CG333" s="126">
        <f t="shared" ref="CG333" si="5408">Y333/Y343</f>
        <v>6.4239332096474949E-2</v>
      </c>
      <c r="CH333" s="127">
        <f t="shared" ref="CH333" si="5409">Z333/Z343</f>
        <v>8.2160263229509409E-2</v>
      </c>
      <c r="CI333" s="125">
        <f t="shared" ref="CI333" si="5410">AA333/AA343</f>
        <v>8.3589200635256752E-2</v>
      </c>
      <c r="CJ333" s="131">
        <f t="shared" ref="CJ333" si="5411">AB333/AB343</f>
        <v>7.972794676214888E-2</v>
      </c>
      <c r="CK333" s="132">
        <f t="shared" ref="CK333" si="5412">AC333/AC343</f>
        <v>8.8044155612926195E-2</v>
      </c>
    </row>
    <row r="334" spans="1:89">
      <c r="A334" s="133" t="s">
        <v>32</v>
      </c>
      <c r="B334" s="205">
        <v>1996</v>
      </c>
      <c r="C334" s="189">
        <v>2744</v>
      </c>
      <c r="D334" s="190">
        <v>918</v>
      </c>
      <c r="E334" s="191">
        <v>938</v>
      </c>
      <c r="F334" s="188">
        <v>535</v>
      </c>
      <c r="G334" s="192">
        <v>419</v>
      </c>
      <c r="H334" s="190">
        <v>2582</v>
      </c>
      <c r="I334" s="191">
        <v>2840</v>
      </c>
      <c r="J334" s="188">
        <v>285</v>
      </c>
      <c r="K334" s="189">
        <v>152</v>
      </c>
      <c r="L334" s="190">
        <v>647</v>
      </c>
      <c r="M334" s="188">
        <v>725</v>
      </c>
      <c r="N334" s="193">
        <v>1461</v>
      </c>
      <c r="O334" s="206">
        <v>1454</v>
      </c>
      <c r="P334" s="188">
        <v>782</v>
      </c>
      <c r="Q334" s="189">
        <v>801</v>
      </c>
      <c r="R334" s="190">
        <v>1045</v>
      </c>
      <c r="S334" s="191">
        <v>1458</v>
      </c>
      <c r="T334" s="188">
        <v>362</v>
      </c>
      <c r="U334" s="192">
        <v>217</v>
      </c>
      <c r="V334" s="190">
        <v>1488</v>
      </c>
      <c r="W334" s="207">
        <v>951</v>
      </c>
      <c r="X334" s="188">
        <v>1184</v>
      </c>
      <c r="Y334" s="192">
        <v>563</v>
      </c>
      <c r="Z334" s="190">
        <v>2751</v>
      </c>
      <c r="AA334" s="188">
        <v>3087</v>
      </c>
      <c r="AB334" s="168">
        <f t="shared" si="5112"/>
        <v>16036</v>
      </c>
      <c r="AC334" s="169">
        <f t="shared" si="5029"/>
        <v>16349</v>
      </c>
      <c r="BI334" s="133" t="s">
        <v>32</v>
      </c>
      <c r="BJ334" s="125">
        <f>B334/B343</f>
        <v>5.2989274715939262E-2</v>
      </c>
      <c r="BK334" s="126">
        <f t="shared" ref="BK334" si="5413">C334/C343</f>
        <v>9.6446522090611927E-2</v>
      </c>
      <c r="BL334" s="127">
        <f t="shared" ref="BL334" si="5414">D334/D343</f>
        <v>6.1635557942795759E-2</v>
      </c>
      <c r="BM334" s="128">
        <f t="shared" ref="BM334" si="5415">E334/E343</f>
        <v>7.3666849917537108E-2</v>
      </c>
      <c r="BN334" s="125">
        <f t="shared" ref="BN334" si="5416">F334/F343</f>
        <v>6.9652389011847421E-2</v>
      </c>
      <c r="BO334" s="126">
        <f t="shared" ref="BO334" si="5417">G334/G343</f>
        <v>8.8322091062394609E-2</v>
      </c>
      <c r="BP334" s="127">
        <f t="shared" ref="BP334" si="5418">H334/H343</f>
        <v>9.4240455507701298E-2</v>
      </c>
      <c r="BQ334" s="128">
        <f t="shared" ref="BQ334" si="5419">I334/I343</f>
        <v>7.228486344778437E-2</v>
      </c>
      <c r="BR334" s="125">
        <f t="shared" ref="BR334" si="5420">J334/J343</f>
        <v>8.70494807574832E-2</v>
      </c>
      <c r="BS334" s="126">
        <f t="shared" ref="BS334" si="5421">K334/K343</f>
        <v>3.4958601655933765E-2</v>
      </c>
      <c r="BT334" s="127">
        <f t="shared" ref="BT334" si="5422">L334/L343</f>
        <v>0.10161771634992932</v>
      </c>
      <c r="BU334" s="125">
        <f t="shared" ref="BU334" si="5423">M334/M343</f>
        <v>5.2850269718617872E-2</v>
      </c>
      <c r="BV334" s="129">
        <f t="shared" ref="BV334" si="5424">N334/N343</f>
        <v>7.3225741780272649E-2</v>
      </c>
      <c r="BW334" s="130">
        <f t="shared" ref="BW334" si="5425">O334/O343</f>
        <v>5.8861630637195371E-2</v>
      </c>
      <c r="BX334" s="125">
        <f t="shared" ref="BX334" si="5426">P334/P343</f>
        <v>6.8374573751858E-2</v>
      </c>
      <c r="BY334" s="126">
        <f t="shared" ref="BY334" si="5427">Q334/Q343</f>
        <v>7.1023231069338541E-2</v>
      </c>
      <c r="BZ334" s="127">
        <f t="shared" ref="BZ334" si="5428">R334/R343</f>
        <v>5.7744377521136099E-2</v>
      </c>
      <c r="CA334" s="128">
        <f t="shared" ref="CA334" si="5429">S334/S343</f>
        <v>8.7720353769327963E-2</v>
      </c>
      <c r="CB334" s="125">
        <f t="shared" ref="CB334" si="5430">T334/T343</f>
        <v>7.5954678976080575E-2</v>
      </c>
      <c r="CC334" s="126">
        <f t="shared" ref="CC334" si="5431">U334/U343</f>
        <v>4.8254391816766731E-2</v>
      </c>
      <c r="CD334" s="127">
        <f t="shared" ref="CD334" si="5432">V334/V343</f>
        <v>8.5892403601939504E-2</v>
      </c>
      <c r="CE334" s="128">
        <f t="shared" ref="CE334" si="5433">W334/W343</f>
        <v>5.3202797202797206E-2</v>
      </c>
      <c r="CF334" s="125">
        <f t="shared" ref="CF334" si="5434">X334/X343</f>
        <v>7.4823053589484323E-2</v>
      </c>
      <c r="CG334" s="126">
        <f t="shared" ref="CG334" si="5435">Y334/Y343</f>
        <v>6.5282931354359933E-2</v>
      </c>
      <c r="CH334" s="127">
        <f t="shared" ref="CH334" si="5436">Z334/Z343</f>
        <v>6.8058682368075996E-2</v>
      </c>
      <c r="CI334" s="125">
        <f t="shared" ref="CI334" si="5437">AA334/AA343</f>
        <v>8.1709899417681309E-2</v>
      </c>
      <c r="CJ334" s="131">
        <f t="shared" ref="CJ334" si="5438">AB334/AB343</f>
        <v>7.1238499709022088E-2</v>
      </c>
      <c r="CK334" s="132">
        <f t="shared" ref="CK334" si="5439">AC334/AC343</f>
        <v>7.2772189085729549E-2</v>
      </c>
    </row>
    <row r="335" spans="1:89">
      <c r="A335" s="142" t="s">
        <v>34</v>
      </c>
      <c r="B335" s="202">
        <v>1899</v>
      </c>
      <c r="C335" s="196">
        <v>2468</v>
      </c>
      <c r="D335" s="197">
        <v>713</v>
      </c>
      <c r="E335" s="198">
        <v>1162</v>
      </c>
      <c r="F335" s="195">
        <v>431</v>
      </c>
      <c r="G335" s="199">
        <v>426</v>
      </c>
      <c r="H335" s="197">
        <v>2037</v>
      </c>
      <c r="I335" s="198">
        <v>3025</v>
      </c>
      <c r="J335" s="195">
        <v>233</v>
      </c>
      <c r="K335" s="196">
        <v>154</v>
      </c>
      <c r="L335" s="197">
        <v>479</v>
      </c>
      <c r="M335" s="195">
        <v>616</v>
      </c>
      <c r="N335" s="200">
        <v>1250</v>
      </c>
      <c r="O335" s="203">
        <v>1454</v>
      </c>
      <c r="P335" s="195">
        <v>577</v>
      </c>
      <c r="Q335" s="196">
        <v>888</v>
      </c>
      <c r="R335" s="197">
        <v>889</v>
      </c>
      <c r="S335" s="198">
        <v>1238</v>
      </c>
      <c r="T335" s="195">
        <v>235</v>
      </c>
      <c r="U335" s="199">
        <v>205</v>
      </c>
      <c r="V335" s="197">
        <v>1371</v>
      </c>
      <c r="W335" s="204">
        <v>858</v>
      </c>
      <c r="X335" s="195">
        <v>976</v>
      </c>
      <c r="Y335" s="199">
        <v>414</v>
      </c>
      <c r="Z335" s="197">
        <v>2109</v>
      </c>
      <c r="AA335" s="195">
        <v>2839</v>
      </c>
      <c r="AB335" s="168">
        <f t="shared" si="5112"/>
        <v>13199</v>
      </c>
      <c r="AC335" s="169">
        <f t="shared" si="5029"/>
        <v>15747</v>
      </c>
      <c r="BI335" s="142" t="s">
        <v>34</v>
      </c>
      <c r="BJ335" s="125">
        <f>B335/B343</f>
        <v>5.0414144632048422E-2</v>
      </c>
      <c r="BK335" s="126">
        <f t="shared" ref="BK335" si="5440">C335/C343</f>
        <v>8.674563284243085E-2</v>
      </c>
      <c r="BL335" s="127">
        <f t="shared" ref="BL335" si="5441">D335/D343</f>
        <v>4.7871626158184501E-2</v>
      </c>
      <c r="BM335" s="128">
        <f t="shared" ref="BM335" si="5442">E335/E343</f>
        <v>9.1258933479934023E-2</v>
      </c>
      <c r="BN335" s="125">
        <f t="shared" ref="BN335" si="5443">F335/F343</f>
        <v>5.6112485353469597E-2</v>
      </c>
      <c r="BO335" s="126">
        <f t="shared" ref="BO335" si="5444">G335/G343</f>
        <v>8.9797639123102874E-2</v>
      </c>
      <c r="BP335" s="127">
        <f t="shared" ref="BP335" si="5445">H335/H343</f>
        <v>7.4348492590700047E-2</v>
      </c>
      <c r="BQ335" s="128">
        <f t="shared" ref="BQ335" si="5446">I335/I343</f>
        <v>7.6993560538573133E-2</v>
      </c>
      <c r="BR335" s="125">
        <f t="shared" ref="BR335" si="5447">J335/J343</f>
        <v>7.1166768478924863E-2</v>
      </c>
      <c r="BS335" s="126">
        <f t="shared" ref="BS335" si="5448">K335/K343</f>
        <v>3.5418583256669731E-2</v>
      </c>
      <c r="BT335" s="127">
        <f t="shared" ref="BT335" si="5449">L335/L343</f>
        <v>7.5231663263703466E-2</v>
      </c>
      <c r="BU335" s="125">
        <f t="shared" ref="BU335" si="5450">M335/M343</f>
        <v>4.4904505029887735E-2</v>
      </c>
      <c r="BV335" s="129">
        <f t="shared" ref="BV335" si="5451">N335/N343</f>
        <v>6.2650360866078586E-2</v>
      </c>
      <c r="BW335" s="130">
        <f t="shared" ref="BW335" si="5452">O335/O343</f>
        <v>5.8861630637195371E-2</v>
      </c>
      <c r="BX335" s="125">
        <f t="shared" ref="BX335" si="5453">P335/P343</f>
        <v>5.0450292908979628E-2</v>
      </c>
      <c r="BY335" s="126">
        <f t="shared" ref="BY335" si="5454">Q335/Q343</f>
        <v>7.8737364780989541E-2</v>
      </c>
      <c r="BZ335" s="127">
        <f t="shared" ref="BZ335" si="5455">R335/R343</f>
        <v>4.9124164226114826E-2</v>
      </c>
      <c r="CA335" s="128">
        <f t="shared" ref="CA335" si="5456">S335/S343</f>
        <v>7.4484086396727031E-2</v>
      </c>
      <c r="CB335" s="125">
        <f t="shared" ref="CB335" si="5457">T335/T343</f>
        <v>4.9307595467897605E-2</v>
      </c>
      <c r="CC335" s="126">
        <f t="shared" ref="CC335" si="5458">U335/U343</f>
        <v>4.5585946186346454E-2</v>
      </c>
      <c r="CD335" s="127">
        <f t="shared" ref="CD335" si="5459">V335/V343</f>
        <v>7.9138767028399906E-2</v>
      </c>
      <c r="CE335" s="128">
        <f t="shared" ref="CE335" si="5460">W335/W343</f>
        <v>4.8000000000000001E-2</v>
      </c>
      <c r="CF335" s="125">
        <f t="shared" ref="CF335" si="5461">X335/X343</f>
        <v>6.167846309403438E-2</v>
      </c>
      <c r="CG335" s="126">
        <f t="shared" ref="CG335" si="5462">Y335/Y343</f>
        <v>4.8005565862708717E-2</v>
      </c>
      <c r="CH335" s="127">
        <f t="shared" ref="CH335" si="5463">Z335/Z343</f>
        <v>5.2175849187303627E-2</v>
      </c>
      <c r="CI335" s="125">
        <f t="shared" ref="CI335" si="5464">AA335/AA343</f>
        <v>7.5145579671784007E-2</v>
      </c>
      <c r="CJ335" s="131">
        <f t="shared" ref="CJ335" si="5465">AB335/AB343</f>
        <v>5.8635380248153068E-2</v>
      </c>
      <c r="CK335" s="132">
        <f t="shared" ref="CK335" si="5466">AC335/AC343</f>
        <v>7.0092584349683962E-2</v>
      </c>
    </row>
    <row r="336" spans="1:89">
      <c r="A336" s="133" t="s">
        <v>38</v>
      </c>
      <c r="B336" s="205">
        <v>1491</v>
      </c>
      <c r="C336" s="189">
        <v>1789</v>
      </c>
      <c r="D336" s="190">
        <v>482</v>
      </c>
      <c r="E336" s="191">
        <v>770</v>
      </c>
      <c r="F336" s="188">
        <v>317</v>
      </c>
      <c r="G336" s="192">
        <v>244</v>
      </c>
      <c r="H336" s="190">
        <v>1506</v>
      </c>
      <c r="I336" s="191">
        <v>2237</v>
      </c>
      <c r="J336" s="188">
        <v>188</v>
      </c>
      <c r="K336" s="189">
        <v>140</v>
      </c>
      <c r="L336" s="190">
        <v>376</v>
      </c>
      <c r="M336" s="188">
        <v>456</v>
      </c>
      <c r="N336" s="193">
        <v>956</v>
      </c>
      <c r="O336" s="206">
        <v>1002</v>
      </c>
      <c r="P336" s="188">
        <v>451</v>
      </c>
      <c r="Q336" s="189">
        <v>698</v>
      </c>
      <c r="R336" s="190">
        <v>683</v>
      </c>
      <c r="S336" s="191">
        <v>1067</v>
      </c>
      <c r="T336" s="188">
        <v>163</v>
      </c>
      <c r="U336" s="192">
        <v>159</v>
      </c>
      <c r="V336" s="190">
        <v>1079</v>
      </c>
      <c r="W336" s="207">
        <v>683</v>
      </c>
      <c r="X336" s="188">
        <v>731</v>
      </c>
      <c r="Y336" s="192">
        <v>431</v>
      </c>
      <c r="Z336" s="190">
        <v>1768</v>
      </c>
      <c r="AA336" s="188">
        <v>2121</v>
      </c>
      <c r="AB336" s="168">
        <f t="shared" si="5112"/>
        <v>10191</v>
      </c>
      <c r="AC336" s="169">
        <f t="shared" si="5029"/>
        <v>11797</v>
      </c>
      <c r="BI336" s="133" t="s">
        <v>38</v>
      </c>
      <c r="BJ336" s="125">
        <f>B336/B343</f>
        <v>3.9582669640012745E-2</v>
      </c>
      <c r="BK336" s="126">
        <f t="shared" ref="BK336" si="5467">C336/C343</f>
        <v>6.2880039365927384E-2</v>
      </c>
      <c r="BL336" s="127">
        <f t="shared" ref="BL336" si="5468">D336/D343</f>
        <v>3.2362024976500606E-2</v>
      </c>
      <c r="BM336" s="128">
        <f t="shared" ref="BM336" si="5469">E336/E343</f>
        <v>6.0472787245739415E-2</v>
      </c>
      <c r="BN336" s="125">
        <f t="shared" ref="BN336" si="5470">F336/F343</f>
        <v>4.1270667881786224E-2</v>
      </c>
      <c r="BO336" s="126">
        <f t="shared" ref="BO336" si="5471">G336/G343</f>
        <v>5.1433389544688027E-2</v>
      </c>
      <c r="BP336" s="127">
        <f t="shared" ref="BP336" si="5472">H336/H343</f>
        <v>5.496751587707132E-2</v>
      </c>
      <c r="BQ336" s="128">
        <f t="shared" ref="BQ336" si="5473">I336/I343</f>
        <v>5.6937056173483672E-2</v>
      </c>
      <c r="BR336" s="125">
        <f t="shared" ref="BR336" si="5474">J336/J343</f>
        <v>5.7422113622480148E-2</v>
      </c>
      <c r="BS336" s="126">
        <f t="shared" ref="BS336" si="5475">K336/K343</f>
        <v>3.219871205151794E-2</v>
      </c>
      <c r="BT336" s="127">
        <f t="shared" ref="BT336" si="5476">L336/L343</f>
        <v>5.905449976441024E-2</v>
      </c>
      <c r="BU336" s="125">
        <f t="shared" ref="BU336" si="5477">M336/M343</f>
        <v>3.3240997229916899E-2</v>
      </c>
      <c r="BV336" s="129">
        <f t="shared" ref="BV336" si="5478">N336/N343</f>
        <v>4.7914995990376907E-2</v>
      </c>
      <c r="BW336" s="130">
        <f t="shared" ref="BW336" si="5479">O336/O343</f>
        <v>4.0563517124119507E-2</v>
      </c>
      <c r="BX336" s="125">
        <f t="shared" ref="BX336" si="5480">P336/P343</f>
        <v>3.943341785433243E-2</v>
      </c>
      <c r="BY336" s="126">
        <f t="shared" ref="BY336" si="5481">Q336/Q343</f>
        <v>6.1890406100372407E-2</v>
      </c>
      <c r="BZ336" s="127">
        <f t="shared" ref="BZ336" si="5482">R336/R343</f>
        <v>3.7741062054484166E-2</v>
      </c>
      <c r="CA336" s="128">
        <f t="shared" ref="CA336" si="5483">S336/S343</f>
        <v>6.4195896757114498E-2</v>
      </c>
      <c r="CB336" s="125">
        <f t="shared" ref="CB336" si="5484">T336/T343</f>
        <v>3.4200587494754513E-2</v>
      </c>
      <c r="CC336" s="126">
        <f t="shared" ref="CC336" si="5485">U336/U343</f>
        <v>3.5356904603068715E-2</v>
      </c>
      <c r="CD336" s="127">
        <f t="shared" ref="CD336" si="5486">V336/V343</f>
        <v>6.2283537289309625E-2</v>
      </c>
      <c r="CE336" s="128">
        <f t="shared" ref="CE336" si="5487">W336/W343</f>
        <v>3.8209790209790206E-2</v>
      </c>
      <c r="CF336" s="125">
        <f t="shared" ref="CF336" si="5488">X336/X343</f>
        <v>4.619565217391304E-2</v>
      </c>
      <c r="CG336" s="126">
        <f t="shared" ref="CG336" si="5489">Y336/Y343</f>
        <v>4.9976808905380331E-2</v>
      </c>
      <c r="CH336" s="127">
        <f t="shared" ref="CH336" si="5490">Z336/Z343</f>
        <v>4.3739640285989957E-2</v>
      </c>
      <c r="CI336" s="125">
        <f t="shared" ref="CI336" si="5491">AA336/AA343</f>
        <v>5.614081524616199E-2</v>
      </c>
      <c r="CJ336" s="131">
        <f t="shared" ref="CJ336" si="5492">AB336/AB343</f>
        <v>4.5272608539202057E-2</v>
      </c>
      <c r="CK336" s="132">
        <f t="shared" ref="CK336" si="5493">AC336/AC343</f>
        <v>5.2510460251046026E-2</v>
      </c>
    </row>
    <row r="337" spans="1:89">
      <c r="A337" s="142" t="s">
        <v>39</v>
      </c>
      <c r="B337" s="202">
        <v>270</v>
      </c>
      <c r="C337" s="196">
        <v>1243</v>
      </c>
      <c r="D337" s="197">
        <v>97</v>
      </c>
      <c r="E337" s="198">
        <v>519</v>
      </c>
      <c r="F337" s="195">
        <v>69</v>
      </c>
      <c r="G337" s="199">
        <v>214</v>
      </c>
      <c r="H337" s="197">
        <v>461</v>
      </c>
      <c r="I337" s="198">
        <v>1408</v>
      </c>
      <c r="J337" s="195">
        <v>89</v>
      </c>
      <c r="K337" s="196">
        <v>53</v>
      </c>
      <c r="L337" s="197">
        <v>208</v>
      </c>
      <c r="M337" s="195">
        <v>283</v>
      </c>
      <c r="N337" s="200">
        <v>545</v>
      </c>
      <c r="O337" s="203">
        <v>662</v>
      </c>
      <c r="P337" s="195">
        <v>260</v>
      </c>
      <c r="Q337" s="196">
        <v>435</v>
      </c>
      <c r="R337" s="197">
        <v>417</v>
      </c>
      <c r="S337" s="198">
        <v>611</v>
      </c>
      <c r="T337" s="195">
        <v>108</v>
      </c>
      <c r="U337" s="199">
        <v>131</v>
      </c>
      <c r="V337" s="197">
        <v>1007</v>
      </c>
      <c r="W337" s="204">
        <v>440</v>
      </c>
      <c r="X337" s="195">
        <v>427</v>
      </c>
      <c r="Y337" s="199">
        <v>324</v>
      </c>
      <c r="Z337" s="197">
        <v>1166</v>
      </c>
      <c r="AA337" s="195">
        <v>1629</v>
      </c>
      <c r="AB337" s="168">
        <f t="shared" si="5112"/>
        <v>5124</v>
      </c>
      <c r="AC337" s="169">
        <f t="shared" si="5029"/>
        <v>7952</v>
      </c>
      <c r="BI337" s="142" t="s">
        <v>39</v>
      </c>
      <c r="BJ337" s="125">
        <f>B337/B343</f>
        <v>7.1678878623765534E-3</v>
      </c>
      <c r="BK337" s="126">
        <f t="shared" ref="BK337" si="5494">C337/C343</f>
        <v>4.3689149766264805E-2</v>
      </c>
      <c r="BL337" s="127">
        <f t="shared" ref="BL337" si="5495">D337/D343</f>
        <v>6.5126896736941052E-3</v>
      </c>
      <c r="BM337" s="128">
        <f t="shared" ref="BM337" si="5496">E337/E343</f>
        <v>4.0760229325375007E-2</v>
      </c>
      <c r="BN337" s="125">
        <f t="shared" ref="BN337" si="5497">F337/F343</f>
        <v>8.983205311808358E-3</v>
      </c>
      <c r="BO337" s="126">
        <f t="shared" ref="BO337" si="5498">G337/G343</f>
        <v>4.5109612141652614E-2</v>
      </c>
      <c r="BP337" s="127">
        <f t="shared" ref="BP337" si="5499">H337/H343</f>
        <v>1.6826045696766188E-2</v>
      </c>
      <c r="BQ337" s="128">
        <f t="shared" ref="BQ337" si="5500">I337/I343</f>
        <v>3.583700272340859E-2</v>
      </c>
      <c r="BR337" s="125">
        <f t="shared" ref="BR337" si="5501">J337/J343</f>
        <v>2.7183872938301771E-2</v>
      </c>
      <c r="BS337" s="126">
        <f t="shared" ref="BS337" si="5502">K337/K343</f>
        <v>1.218951241950322E-2</v>
      </c>
      <c r="BT337" s="127">
        <f t="shared" ref="BT337" si="5503">L337/L343</f>
        <v>3.2668446678184387E-2</v>
      </c>
      <c r="BU337" s="125">
        <f t="shared" ref="BU337" si="5504">M337/M343</f>
        <v>2.0629829421198426E-2</v>
      </c>
      <c r="BV337" s="129">
        <f t="shared" ref="BV337" si="5505">N337/N343</f>
        <v>2.7315557337610263E-2</v>
      </c>
      <c r="BW337" s="130">
        <f t="shared" ref="BW337" si="5506">O337/O343</f>
        <v>2.6799449437292528E-2</v>
      </c>
      <c r="BX337" s="125">
        <f t="shared" ref="BX337" si="5507">P337/P343</f>
        <v>2.2733234239748185E-2</v>
      </c>
      <c r="BY337" s="126">
        <f t="shared" ref="BY337" si="5508">Q337/Q343</f>
        <v>3.8570668558255007E-2</v>
      </c>
      <c r="BZ337" s="127">
        <f t="shared" ref="BZ337" si="5509">R337/R343</f>
        <v>2.3042493230922251E-2</v>
      </c>
      <c r="CA337" s="128">
        <f t="shared" ref="CA337" si="5510">S337/S343</f>
        <v>3.676072438481439E-2</v>
      </c>
      <c r="CB337" s="125">
        <f t="shared" ref="CB337" si="5511">T337/T343</f>
        <v>2.2660511959714646E-2</v>
      </c>
      <c r="CC337" s="126">
        <f t="shared" ref="CC337" si="5512">U337/U343</f>
        <v>2.9130531465421394E-2</v>
      </c>
      <c r="CD337" s="127">
        <f t="shared" ref="CD337" si="5513">V337/V343</f>
        <v>5.8127453244054487E-2</v>
      </c>
      <c r="CE337" s="128">
        <f t="shared" ref="CE337" si="5514">W337/W343</f>
        <v>2.4615384615384615E-2</v>
      </c>
      <c r="CF337" s="125">
        <f t="shared" ref="CF337" si="5515">X337/X343</f>
        <v>2.698432760364004E-2</v>
      </c>
      <c r="CG337" s="126">
        <f t="shared" ref="CG337" si="5516">Y337/Y343</f>
        <v>3.7569573283859001E-2</v>
      </c>
      <c r="CH337" s="127">
        <f t="shared" ref="CH337" si="5517">Z337/Z343</f>
        <v>2.8846391727072561E-2</v>
      </c>
      <c r="CI337" s="125">
        <f t="shared" ref="CI337" si="5518">AA337/AA343</f>
        <v>4.311805187930122E-2</v>
      </c>
      <c r="CJ337" s="131">
        <f t="shared" ref="CJ337" si="5519">AB337/AB343</f>
        <v>2.276291297761469E-2</v>
      </c>
      <c r="CK337" s="132">
        <f t="shared" ref="CK337" si="5520">AC337/AC343</f>
        <v>3.5395709071485801E-2</v>
      </c>
    </row>
    <row r="338" spans="1:89">
      <c r="A338" s="133" t="s">
        <v>40</v>
      </c>
      <c r="B338" s="205">
        <v>0</v>
      </c>
      <c r="C338" s="189">
        <v>684</v>
      </c>
      <c r="D338" s="190">
        <v>5</v>
      </c>
      <c r="E338" s="191">
        <v>291</v>
      </c>
      <c r="F338" s="188">
        <v>1</v>
      </c>
      <c r="G338" s="192">
        <v>98</v>
      </c>
      <c r="H338" s="190">
        <v>31</v>
      </c>
      <c r="I338" s="191">
        <v>643</v>
      </c>
      <c r="J338" s="188">
        <v>47</v>
      </c>
      <c r="K338" s="189">
        <v>46</v>
      </c>
      <c r="L338" s="190">
        <v>33</v>
      </c>
      <c r="M338" s="188">
        <v>23</v>
      </c>
      <c r="N338" s="193">
        <v>160</v>
      </c>
      <c r="O338" s="206">
        <v>104</v>
      </c>
      <c r="P338" s="188">
        <v>50</v>
      </c>
      <c r="Q338" s="189">
        <v>67</v>
      </c>
      <c r="R338" s="190">
        <v>69</v>
      </c>
      <c r="S338" s="191">
        <v>59</v>
      </c>
      <c r="T338" s="188">
        <v>7</v>
      </c>
      <c r="U338" s="192">
        <v>5</v>
      </c>
      <c r="V338" s="190">
        <v>144</v>
      </c>
      <c r="W338" s="207">
        <v>8</v>
      </c>
      <c r="X338" s="188">
        <v>58</v>
      </c>
      <c r="Y338" s="192">
        <v>3</v>
      </c>
      <c r="Z338" s="190">
        <v>36</v>
      </c>
      <c r="AA338" s="188">
        <v>66</v>
      </c>
      <c r="AB338" s="168">
        <f t="shared" si="5112"/>
        <v>641</v>
      </c>
      <c r="AC338" s="169">
        <f t="shared" si="5029"/>
        <v>2097</v>
      </c>
      <c r="BI338" s="133" t="s">
        <v>40</v>
      </c>
      <c r="BJ338" s="125">
        <f>B338/B343</f>
        <v>0</v>
      </c>
      <c r="BK338" s="126">
        <f t="shared" ref="BK338" si="5521">C338/C343</f>
        <v>2.4041334223753118E-2</v>
      </c>
      <c r="BL338" s="127">
        <f t="shared" ref="BL338" si="5522">D338/D343</f>
        <v>3.357056532832013E-4</v>
      </c>
      <c r="BM338" s="128">
        <f t="shared" ref="BM338" si="5523">E338/E343</f>
        <v>2.2854001413649572E-2</v>
      </c>
      <c r="BN338" s="125">
        <f t="shared" ref="BN338" si="5524">F338/F343</f>
        <v>1.3019138133055591E-4</v>
      </c>
      <c r="BO338" s="126">
        <f t="shared" ref="BO338" si="5525">G338/G343</f>
        <v>2.0657672849915681E-2</v>
      </c>
      <c r="BP338" s="127">
        <f t="shared" ref="BP338" si="5526">H338/H343</f>
        <v>1.1314694503248412E-3</v>
      </c>
      <c r="BQ338" s="128">
        <f t="shared" ref="BQ338" si="5527">I338/I343</f>
        <v>1.6365903942579349E-2</v>
      </c>
      <c r="BR338" s="125">
        <f t="shared" ref="BR338" si="5528">J338/J343</f>
        <v>1.4355528405620037E-2</v>
      </c>
      <c r="BS338" s="126">
        <f t="shared" ref="BS338" si="5529">K338/K343</f>
        <v>1.0579576816927323E-2</v>
      </c>
      <c r="BT338" s="127">
        <f t="shared" ref="BT338" si="5530">L338/L343</f>
        <v>5.1829747133657926E-3</v>
      </c>
      <c r="BU338" s="125">
        <f t="shared" ref="BU338" si="5531">M338/M343</f>
        <v>1.6766292462458085E-3</v>
      </c>
      <c r="BV338" s="129">
        <f t="shared" ref="BV338" si="5532">N338/N343</f>
        <v>8.0192461908580592E-3</v>
      </c>
      <c r="BW338" s="130">
        <f t="shared" ref="BW338" si="5533">O338/O343</f>
        <v>4.2101854100882524E-3</v>
      </c>
      <c r="BX338" s="125">
        <f t="shared" ref="BX338" si="5534">P338/P343</f>
        <v>4.3717758153361897E-3</v>
      </c>
      <c r="BY338" s="126">
        <f t="shared" ref="BY338" si="5535">Q338/Q343</f>
        <v>5.9407696400070936E-3</v>
      </c>
      <c r="BZ338" s="127">
        <f t="shared" ref="BZ338" si="5536">R338/R343</f>
        <v>3.8127866497209483E-3</v>
      </c>
      <c r="CA338" s="128">
        <f t="shared" ref="CA338" si="5537">S338/S343</f>
        <v>3.549726249924794E-3</v>
      </c>
      <c r="CB338" s="125">
        <f t="shared" ref="CB338" si="5538">T338/T343</f>
        <v>1.4687368862778011E-3</v>
      </c>
      <c r="CC338" s="126">
        <f t="shared" ref="CC338" si="5539">U338/U343</f>
        <v>1.1118523460084502E-3</v>
      </c>
      <c r="CD338" s="127">
        <f t="shared" ref="CD338" si="5540">V338/V343</f>
        <v>8.3121680905102746E-3</v>
      </c>
      <c r="CE338" s="128">
        <f t="shared" ref="CE338" si="5541">W338/W343</f>
        <v>4.4755244755244756E-4</v>
      </c>
      <c r="CF338" s="125">
        <f t="shared" ref="CF338" si="5542">X338/X343</f>
        <v>3.6653185035389283E-3</v>
      </c>
      <c r="CG338" s="126">
        <f t="shared" ref="CG338" si="5543">Y338/Y343</f>
        <v>3.4786641929499072E-4</v>
      </c>
      <c r="CH338" s="127">
        <f t="shared" ref="CH338" si="5544">Z338/Z343</f>
        <v>8.9062615966947875E-4</v>
      </c>
      <c r="CI338" s="125">
        <f t="shared" ref="CI338" si="5545">AA338/AA343</f>
        <v>1.7469560614081525E-3</v>
      </c>
      <c r="CJ338" s="131">
        <f t="shared" ref="CJ338" si="5546">AB338/AB343</f>
        <v>2.8475853276055852E-3</v>
      </c>
      <c r="CK338" s="132">
        <f t="shared" ref="CK338" si="5547">AC338/AC343</f>
        <v>9.3341048695807002E-3</v>
      </c>
    </row>
    <row r="339" spans="1:89">
      <c r="A339" s="142" t="s">
        <v>41</v>
      </c>
      <c r="B339" s="202">
        <v>0</v>
      </c>
      <c r="C339" s="196">
        <v>0</v>
      </c>
      <c r="D339" s="197">
        <v>0</v>
      </c>
      <c r="E339" s="198">
        <v>0</v>
      </c>
      <c r="F339" s="195">
        <v>0</v>
      </c>
      <c r="G339" s="199">
        <v>0</v>
      </c>
      <c r="H339" s="197">
        <v>0</v>
      </c>
      <c r="I339" s="198">
        <v>0</v>
      </c>
      <c r="J339" s="195">
        <v>0</v>
      </c>
      <c r="K339" s="199">
        <v>0</v>
      </c>
      <c r="L339" s="197">
        <v>0</v>
      </c>
      <c r="M339" s="195">
        <v>0</v>
      </c>
      <c r="N339" s="200">
        <v>0</v>
      </c>
      <c r="O339" s="203">
        <v>0</v>
      </c>
      <c r="P339" s="195">
        <v>0</v>
      </c>
      <c r="Q339" s="199">
        <v>0</v>
      </c>
      <c r="R339" s="197">
        <v>0</v>
      </c>
      <c r="S339" s="198">
        <v>0</v>
      </c>
      <c r="T339" s="195">
        <v>0</v>
      </c>
      <c r="U339" s="199">
        <v>0</v>
      </c>
      <c r="V339" s="197">
        <v>0</v>
      </c>
      <c r="W339" s="198">
        <v>0</v>
      </c>
      <c r="X339" s="195">
        <v>0</v>
      </c>
      <c r="Y339" s="199">
        <v>0</v>
      </c>
      <c r="Z339" s="197">
        <v>0</v>
      </c>
      <c r="AA339" s="195">
        <v>0</v>
      </c>
      <c r="AB339" s="168">
        <f t="shared" si="5112"/>
        <v>0</v>
      </c>
      <c r="AC339" s="169">
        <f t="shared" si="5029"/>
        <v>0</v>
      </c>
      <c r="BI339" s="142" t="s">
        <v>41</v>
      </c>
      <c r="BJ339" s="125">
        <f>B339/B343</f>
        <v>0</v>
      </c>
      <c r="BK339" s="126">
        <f t="shared" ref="BK339" si="5548">C339/C343</f>
        <v>0</v>
      </c>
      <c r="BL339" s="127">
        <f t="shared" ref="BL339" si="5549">D339/D343</f>
        <v>0</v>
      </c>
      <c r="BM339" s="128">
        <f t="shared" ref="BM339" si="5550">E339/E343</f>
        <v>0</v>
      </c>
      <c r="BN339" s="125">
        <f t="shared" ref="BN339" si="5551">F339/F343</f>
        <v>0</v>
      </c>
      <c r="BO339" s="126">
        <f t="shared" ref="BO339" si="5552">G339/G343</f>
        <v>0</v>
      </c>
      <c r="BP339" s="127">
        <f t="shared" ref="BP339" si="5553">H339/H343</f>
        <v>0</v>
      </c>
      <c r="BQ339" s="128">
        <f t="shared" ref="BQ339" si="5554">I339/I343</f>
        <v>0</v>
      </c>
      <c r="BR339" s="125">
        <f t="shared" ref="BR339" si="5555">J339/J343</f>
        <v>0</v>
      </c>
      <c r="BS339" s="126">
        <f t="shared" ref="BS339" si="5556">K339/K343</f>
        <v>0</v>
      </c>
      <c r="BT339" s="127">
        <f t="shared" ref="BT339" si="5557">L339/L343</f>
        <v>0</v>
      </c>
      <c r="BU339" s="125">
        <f t="shared" ref="BU339" si="5558">M339/M343</f>
        <v>0</v>
      </c>
      <c r="BV339" s="129">
        <f t="shared" ref="BV339" si="5559">N339/N343</f>
        <v>0</v>
      </c>
      <c r="BW339" s="130">
        <f t="shared" ref="BW339" si="5560">O339/O343</f>
        <v>0</v>
      </c>
      <c r="BX339" s="125">
        <f t="shared" ref="BX339" si="5561">P339/P343</f>
        <v>0</v>
      </c>
      <c r="BY339" s="126">
        <f t="shared" ref="BY339" si="5562">Q339/Q343</f>
        <v>0</v>
      </c>
      <c r="BZ339" s="127">
        <f t="shared" ref="BZ339" si="5563">R339/R343</f>
        <v>0</v>
      </c>
      <c r="CA339" s="128">
        <f t="shared" ref="CA339" si="5564">S339/S343</f>
        <v>0</v>
      </c>
      <c r="CB339" s="125">
        <f t="shared" ref="CB339" si="5565">T339/T343</f>
        <v>0</v>
      </c>
      <c r="CC339" s="126">
        <f t="shared" ref="CC339" si="5566">U339/U343</f>
        <v>0</v>
      </c>
      <c r="CD339" s="127">
        <f t="shared" ref="CD339" si="5567">V339/V343</f>
        <v>0</v>
      </c>
      <c r="CE339" s="128">
        <f t="shared" ref="CE339" si="5568">W339/W343</f>
        <v>0</v>
      </c>
      <c r="CF339" s="125">
        <f t="shared" ref="CF339" si="5569">X339/X343</f>
        <v>0</v>
      </c>
      <c r="CG339" s="126">
        <f t="shared" ref="CG339" si="5570">Y339/Y343</f>
        <v>0</v>
      </c>
      <c r="CH339" s="127">
        <f t="shared" ref="CH339" si="5571">Z339/Z343</f>
        <v>0</v>
      </c>
      <c r="CI339" s="125">
        <f t="shared" ref="CI339" si="5572">AA339/AA343</f>
        <v>0</v>
      </c>
      <c r="CJ339" s="131">
        <f t="shared" ref="CJ339" si="5573">AB339/AB343</f>
        <v>0</v>
      </c>
      <c r="CK339" s="132">
        <f t="shared" ref="CK339" si="5574">AC339/AC343</f>
        <v>0</v>
      </c>
    </row>
    <row r="340" spans="1:89">
      <c r="A340" s="133" t="s">
        <v>42</v>
      </c>
      <c r="B340" s="57"/>
      <c r="C340" s="58"/>
      <c r="D340" s="135"/>
      <c r="E340" s="136"/>
      <c r="F340" s="134"/>
      <c r="G340" s="137"/>
      <c r="H340" s="135"/>
      <c r="I340" s="136"/>
      <c r="J340" s="134"/>
      <c r="K340" s="137"/>
      <c r="L340" s="135"/>
      <c r="M340" s="134"/>
      <c r="N340" s="138"/>
      <c r="O340" s="139"/>
      <c r="P340" s="134"/>
      <c r="Q340" s="137"/>
      <c r="R340" s="135"/>
      <c r="S340" s="136"/>
      <c r="T340" s="134"/>
      <c r="U340" s="137"/>
      <c r="V340" s="135"/>
      <c r="W340" s="136"/>
      <c r="X340" s="134"/>
      <c r="Y340" s="137"/>
      <c r="Z340" s="140"/>
      <c r="AA340" s="141"/>
      <c r="AB340" s="168"/>
      <c r="AC340" s="169">
        <f t="shared" si="5029"/>
        <v>0</v>
      </c>
      <c r="BI340" s="133" t="s">
        <v>42</v>
      </c>
      <c r="BJ340" s="125">
        <f>B340/B343</f>
        <v>0</v>
      </c>
      <c r="BK340" s="126">
        <f t="shared" ref="BK340" si="5575">C340/C343</f>
        <v>0</v>
      </c>
      <c r="BL340" s="127">
        <f t="shared" ref="BL340" si="5576">D340/D343</f>
        <v>0</v>
      </c>
      <c r="BM340" s="128">
        <f t="shared" ref="BM340" si="5577">E340/E343</f>
        <v>0</v>
      </c>
      <c r="BN340" s="125">
        <f t="shared" ref="BN340" si="5578">F340/F343</f>
        <v>0</v>
      </c>
      <c r="BO340" s="126">
        <f t="shared" ref="BO340" si="5579">G340/G343</f>
        <v>0</v>
      </c>
      <c r="BP340" s="127">
        <f t="shared" ref="BP340" si="5580">H340/H343</f>
        <v>0</v>
      </c>
      <c r="BQ340" s="128">
        <f t="shared" ref="BQ340" si="5581">I340/I343</f>
        <v>0</v>
      </c>
      <c r="BR340" s="125">
        <f t="shared" ref="BR340" si="5582">J340/J343</f>
        <v>0</v>
      </c>
      <c r="BS340" s="126">
        <f t="shared" ref="BS340" si="5583">K340/K343</f>
        <v>0</v>
      </c>
      <c r="BT340" s="127">
        <f t="shared" ref="BT340" si="5584">L340/L343</f>
        <v>0</v>
      </c>
      <c r="BU340" s="125">
        <f t="shared" ref="BU340" si="5585">M340/M343</f>
        <v>0</v>
      </c>
      <c r="BV340" s="129">
        <f t="shared" ref="BV340" si="5586">N340/N343</f>
        <v>0</v>
      </c>
      <c r="BW340" s="130">
        <f t="shared" ref="BW340" si="5587">O340/O343</f>
        <v>0</v>
      </c>
      <c r="BX340" s="125">
        <f t="shared" ref="BX340" si="5588">P340/P343</f>
        <v>0</v>
      </c>
      <c r="BY340" s="126">
        <f t="shared" ref="BY340" si="5589">Q340/Q343</f>
        <v>0</v>
      </c>
      <c r="BZ340" s="127">
        <f t="shared" ref="BZ340" si="5590">R340/R343</f>
        <v>0</v>
      </c>
      <c r="CA340" s="128">
        <f t="shared" ref="CA340" si="5591">S340/S343</f>
        <v>0</v>
      </c>
      <c r="CB340" s="125">
        <f t="shared" ref="CB340" si="5592">T340/T343</f>
        <v>0</v>
      </c>
      <c r="CC340" s="126">
        <f t="shared" ref="CC340" si="5593">U340/U343</f>
        <v>0</v>
      </c>
      <c r="CD340" s="127">
        <f t="shared" ref="CD340" si="5594">V340/V343</f>
        <v>0</v>
      </c>
      <c r="CE340" s="128">
        <f t="shared" ref="CE340" si="5595">W340/W343</f>
        <v>0</v>
      </c>
      <c r="CF340" s="125">
        <f t="shared" ref="CF340" si="5596">X340/X343</f>
        <v>0</v>
      </c>
      <c r="CG340" s="126">
        <f t="shared" ref="CG340" si="5597">Y340/Y343</f>
        <v>0</v>
      </c>
      <c r="CH340" s="127">
        <f t="shared" ref="CH340" si="5598">Z340/Z343</f>
        <v>0</v>
      </c>
      <c r="CI340" s="125">
        <f t="shared" ref="CI340" si="5599">AA340/AA343</f>
        <v>0</v>
      </c>
      <c r="CJ340" s="131">
        <f t="shared" ref="CJ340" si="5600">AB340/AB343</f>
        <v>0</v>
      </c>
      <c r="CK340" s="132">
        <f t="shared" ref="CK340" si="5601">AC340/AC343</f>
        <v>0</v>
      </c>
    </row>
    <row r="341" spans="1:89">
      <c r="A341" s="142" t="s">
        <v>43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8"/>
      <c r="AC341" s="169"/>
      <c r="BI341" s="142" t="s">
        <v>43</v>
      </c>
      <c r="BJ341" s="125">
        <f>B341/B343</f>
        <v>0</v>
      </c>
      <c r="BK341" s="126">
        <f t="shared" ref="BK341" si="5602">C341/C343</f>
        <v>0</v>
      </c>
      <c r="BL341" s="127">
        <f t="shared" ref="BL341" si="5603">D341/D343</f>
        <v>0</v>
      </c>
      <c r="BM341" s="128">
        <f t="shared" ref="BM341" si="5604">E341/E343</f>
        <v>0</v>
      </c>
      <c r="BN341" s="125">
        <f t="shared" ref="BN341" si="5605">F341/F343</f>
        <v>0</v>
      </c>
      <c r="BO341" s="126">
        <f t="shared" ref="BO341" si="5606">G341/G343</f>
        <v>0</v>
      </c>
      <c r="BP341" s="127">
        <f t="shared" ref="BP341" si="5607">H341/H343</f>
        <v>0</v>
      </c>
      <c r="BQ341" s="128">
        <f t="shared" ref="BQ341" si="5608">I341/I343</f>
        <v>0</v>
      </c>
      <c r="BR341" s="125">
        <f t="shared" ref="BR341" si="5609">J341/J343</f>
        <v>0</v>
      </c>
      <c r="BS341" s="126">
        <f t="shared" ref="BS341" si="5610">K341/K343</f>
        <v>0</v>
      </c>
      <c r="BT341" s="127">
        <f t="shared" ref="BT341" si="5611">L341/L343</f>
        <v>0</v>
      </c>
      <c r="BU341" s="125">
        <f t="shared" ref="BU341" si="5612">M341/M343</f>
        <v>0</v>
      </c>
      <c r="BV341" s="129">
        <f t="shared" ref="BV341" si="5613">N341/N343</f>
        <v>0</v>
      </c>
      <c r="BW341" s="130">
        <f t="shared" ref="BW341" si="5614">O341/O343</f>
        <v>0</v>
      </c>
      <c r="BX341" s="125">
        <f t="shared" ref="BX341" si="5615">P341/P343</f>
        <v>0</v>
      </c>
      <c r="BY341" s="126">
        <f t="shared" ref="BY341" si="5616">Q341/Q343</f>
        <v>0</v>
      </c>
      <c r="BZ341" s="127">
        <f t="shared" ref="BZ341" si="5617">R341/R343</f>
        <v>0</v>
      </c>
      <c r="CA341" s="128">
        <f t="shared" ref="CA341" si="5618">S341/S343</f>
        <v>0</v>
      </c>
      <c r="CB341" s="125">
        <f t="shared" ref="CB341" si="5619">T341/T343</f>
        <v>0</v>
      </c>
      <c r="CC341" s="126">
        <f t="shared" ref="CC341" si="5620">U341/U343</f>
        <v>0</v>
      </c>
      <c r="CD341" s="127">
        <f t="shared" ref="CD341" si="5621">V341/V343</f>
        <v>0</v>
      </c>
      <c r="CE341" s="128">
        <f t="shared" ref="CE341" si="5622">W341/W343</f>
        <v>0</v>
      </c>
      <c r="CF341" s="125">
        <f t="shared" ref="CF341" si="5623">X341/X343</f>
        <v>0</v>
      </c>
      <c r="CG341" s="126">
        <f t="shared" ref="CG341" si="5624">Y341/Y343</f>
        <v>0</v>
      </c>
      <c r="CH341" s="127">
        <f t="shared" ref="CH341" si="5625">Z341/Z343</f>
        <v>0</v>
      </c>
      <c r="CI341" s="125">
        <f t="shared" ref="CI341" si="5626">AA341/AA343</f>
        <v>0</v>
      </c>
      <c r="CJ341" s="131">
        <f t="shared" ref="CJ341" si="5627">AB341/AB343</f>
        <v>0</v>
      </c>
      <c r="CK341" s="132">
        <f t="shared" ref="CK341" si="5628">AC341/AC343</f>
        <v>0</v>
      </c>
    </row>
    <row r="342" spans="1:89" ht="14.1" thickBot="1">
      <c r="A342" s="133" t="s">
        <v>44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/>
      <c r="AC342" s="169"/>
      <c r="BI342" s="133" t="s">
        <v>44</v>
      </c>
      <c r="BJ342" s="125">
        <f>B342/B343</f>
        <v>0</v>
      </c>
      <c r="BK342" s="126">
        <f t="shared" ref="BK342" si="5629">C342/C343</f>
        <v>0</v>
      </c>
      <c r="BL342" s="127">
        <f t="shared" ref="BL342" si="5630">D342/D343</f>
        <v>0</v>
      </c>
      <c r="BM342" s="128">
        <f t="shared" ref="BM342" si="5631">E342/E343</f>
        <v>0</v>
      </c>
      <c r="BN342" s="125">
        <f t="shared" ref="BN342" si="5632">F342/F343</f>
        <v>0</v>
      </c>
      <c r="BO342" s="126">
        <f t="shared" ref="BO342" si="5633">G342/G343</f>
        <v>0</v>
      </c>
      <c r="BP342" s="127">
        <f t="shared" ref="BP342" si="5634">H342/H343</f>
        <v>0</v>
      </c>
      <c r="BQ342" s="128">
        <f t="shared" ref="BQ342" si="5635">I342/I343</f>
        <v>0</v>
      </c>
      <c r="BR342" s="125">
        <f t="shared" ref="BR342" si="5636">J342/J343</f>
        <v>0</v>
      </c>
      <c r="BS342" s="126">
        <f t="shared" ref="BS342" si="5637">K342/K343</f>
        <v>0</v>
      </c>
      <c r="BT342" s="127">
        <f t="shared" ref="BT342" si="5638">L342/L343</f>
        <v>0</v>
      </c>
      <c r="BU342" s="125">
        <f t="shared" ref="BU342" si="5639">M342/M343</f>
        <v>0</v>
      </c>
      <c r="BV342" s="129">
        <f t="shared" ref="BV342" si="5640">N342/N343</f>
        <v>0</v>
      </c>
      <c r="BW342" s="130">
        <f t="shared" ref="BW342" si="5641">O342/O343</f>
        <v>0</v>
      </c>
      <c r="BX342" s="125">
        <f t="shared" ref="BX342" si="5642">P342/P343</f>
        <v>0</v>
      </c>
      <c r="BY342" s="126">
        <f t="shared" ref="BY342" si="5643">Q342/Q343</f>
        <v>0</v>
      </c>
      <c r="BZ342" s="127">
        <f t="shared" ref="BZ342" si="5644">R342/R343</f>
        <v>0</v>
      </c>
      <c r="CA342" s="128">
        <f t="shared" ref="CA342" si="5645">S342/S343</f>
        <v>0</v>
      </c>
      <c r="CB342" s="125">
        <f t="shared" ref="CB342" si="5646">T342/T343</f>
        <v>0</v>
      </c>
      <c r="CC342" s="126">
        <f t="shared" ref="CC342" si="5647">U342/U343</f>
        <v>0</v>
      </c>
      <c r="CD342" s="127">
        <f t="shared" ref="CD342" si="5648">V342/V343</f>
        <v>0</v>
      </c>
      <c r="CE342" s="128">
        <f t="shared" ref="CE342" si="5649">W342/W343</f>
        <v>0</v>
      </c>
      <c r="CF342" s="125">
        <f t="shared" ref="CF342" si="5650">X342/X343</f>
        <v>0</v>
      </c>
      <c r="CG342" s="126">
        <f t="shared" ref="CG342" si="5651">Y342/Y343</f>
        <v>0</v>
      </c>
      <c r="CH342" s="127">
        <f t="shared" ref="CH342" si="5652">Z342/Z343</f>
        <v>0</v>
      </c>
      <c r="CI342" s="125">
        <f t="shared" ref="CI342" si="5653">AA342/AA343</f>
        <v>0</v>
      </c>
      <c r="CJ342" s="131">
        <f t="shared" ref="CJ342" si="5654">AB342/AB343</f>
        <v>0</v>
      </c>
      <c r="CK342" s="132">
        <f t="shared" ref="CK342" si="5655">AC342/AC343</f>
        <v>0</v>
      </c>
    </row>
    <row r="343" spans="1:89" ht="15" thickTop="1" thickBot="1">
      <c r="A343" s="290" t="s">
        <v>26</v>
      </c>
      <c r="B343" s="17">
        <f t="shared" ref="B343" si="5656">SUM(B320:B342)</f>
        <v>37668</v>
      </c>
      <c r="C343" s="18">
        <f t="shared" ref="C343" si="5657">SUM(C320:C342)</f>
        <v>28451</v>
      </c>
      <c r="D343" s="17">
        <f t="shared" ref="D343" si="5658">SUM(D320:D342)</f>
        <v>14894</v>
      </c>
      <c r="E343" s="18">
        <f t="shared" ref="E343" si="5659">SUM(E320:E342)</f>
        <v>12733</v>
      </c>
      <c r="F343" s="17">
        <f t="shared" ref="F343" si="5660">SUM(F320:F342)</f>
        <v>7681</v>
      </c>
      <c r="G343" s="18">
        <f t="shared" ref="G343" si="5661">SUM(G320:G342)</f>
        <v>4744</v>
      </c>
      <c r="H343" s="17">
        <f t="shared" ref="H343" si="5662">SUM(H320:H342)</f>
        <v>27398</v>
      </c>
      <c r="I343" s="18">
        <f t="shared" ref="I343" si="5663">SUM(I320:I342)</f>
        <v>39289</v>
      </c>
      <c r="J343" s="17">
        <f t="shared" ref="J343" si="5664">SUM(J320:J342)</f>
        <v>3274</v>
      </c>
      <c r="K343" s="18">
        <f t="shared" ref="K343" si="5665">SUM(K320:K342)</f>
        <v>4348</v>
      </c>
      <c r="L343" s="17">
        <f t="shared" ref="L343" si="5666">SUM(L320:L342)</f>
        <v>6367</v>
      </c>
      <c r="M343" s="18">
        <f t="shared" ref="M343" si="5667">SUM(M320:M342)</f>
        <v>13718</v>
      </c>
      <c r="N343" s="17">
        <f t="shared" ref="N343" si="5668">SUM(N320:N342)</f>
        <v>19952</v>
      </c>
      <c r="O343" s="18">
        <f t="shared" ref="O343" si="5669">SUM(O320:O342)</f>
        <v>24702</v>
      </c>
      <c r="P343" s="17">
        <f t="shared" ref="P343" si="5670">SUM(P320:P342)</f>
        <v>11437</v>
      </c>
      <c r="Q343" s="18">
        <f t="shared" ref="Q343" si="5671">SUM(Q320:Q342)</f>
        <v>11278</v>
      </c>
      <c r="R343" s="17">
        <f t="shared" ref="R343" si="5672">SUM(R320:R342)</f>
        <v>18097</v>
      </c>
      <c r="S343" s="18">
        <f t="shared" ref="S343" si="5673">SUM(S320:S342)</f>
        <v>16621</v>
      </c>
      <c r="T343" s="17">
        <f t="shared" ref="T343" si="5674">SUM(T320:T342)</f>
        <v>4766</v>
      </c>
      <c r="U343" s="18">
        <f t="shared" ref="U343" si="5675">SUM(U320:U342)</f>
        <v>4497</v>
      </c>
      <c r="V343" s="17">
        <f t="shared" ref="V343" si="5676">SUM(V320:V342)</f>
        <v>17324</v>
      </c>
      <c r="W343" s="18">
        <f t="shared" ref="W343" si="5677">SUM(W320:W342)</f>
        <v>17875</v>
      </c>
      <c r="X343" s="17">
        <f t="shared" ref="X343" si="5678">SUM(X320:X342)</f>
        <v>15824</v>
      </c>
      <c r="Y343" s="18">
        <f t="shared" ref="Y343" si="5679">SUM(Y320:Y342)</f>
        <v>8624</v>
      </c>
      <c r="Z343" s="17">
        <f t="shared" ref="Z343" si="5680">SUM(Z320:Z342)</f>
        <v>40421</v>
      </c>
      <c r="AA343" s="18">
        <f t="shared" ref="AA343" si="5681">SUM(AA320:AA342)</f>
        <v>37780</v>
      </c>
      <c r="AB343" s="170">
        <f t="shared" ref="AB343:AC343" si="5682">SUM(AB319:AB342)</f>
        <v>225103</v>
      </c>
      <c r="AC343" s="171">
        <f t="shared" si="5682"/>
        <v>224660</v>
      </c>
      <c r="BI343" s="290" t="s">
        <v>26</v>
      </c>
      <c r="BJ343" s="151">
        <f>SUM(BJ319:BJ342)</f>
        <v>1</v>
      </c>
      <c r="BK343" s="152">
        <f t="shared" ref="BK343:CK343" si="5683">SUM(BK319:BK342)</f>
        <v>0.99999999999999989</v>
      </c>
      <c r="BL343" s="151">
        <f t="shared" si="5683"/>
        <v>1.0000000000000002</v>
      </c>
      <c r="BM343" s="152">
        <f t="shared" si="5683"/>
        <v>1</v>
      </c>
      <c r="BN343" s="151">
        <f t="shared" si="5683"/>
        <v>1</v>
      </c>
      <c r="BO343" s="152">
        <f t="shared" si="5683"/>
        <v>1</v>
      </c>
      <c r="BP343" s="151">
        <f t="shared" si="5683"/>
        <v>0.99999999999999989</v>
      </c>
      <c r="BQ343" s="152">
        <f t="shared" si="5683"/>
        <v>1</v>
      </c>
      <c r="BR343" s="151">
        <f t="shared" si="5683"/>
        <v>1</v>
      </c>
      <c r="BS343" s="152">
        <f t="shared" si="5683"/>
        <v>1</v>
      </c>
      <c r="BT343" s="151">
        <f t="shared" si="5683"/>
        <v>1</v>
      </c>
      <c r="BU343" s="152">
        <f t="shared" si="5683"/>
        <v>1</v>
      </c>
      <c r="BV343" s="151">
        <f t="shared" si="5683"/>
        <v>1.0000000000000002</v>
      </c>
      <c r="BW343" s="152">
        <f t="shared" si="5683"/>
        <v>1.0000000000000002</v>
      </c>
      <c r="BX343" s="151">
        <f t="shared" si="5683"/>
        <v>0.99999999999999989</v>
      </c>
      <c r="BY343" s="152">
        <f t="shared" si="5683"/>
        <v>1</v>
      </c>
      <c r="BZ343" s="151">
        <f t="shared" si="5683"/>
        <v>0.99999999999999989</v>
      </c>
      <c r="CA343" s="152">
        <f t="shared" si="5683"/>
        <v>0.99999999999999989</v>
      </c>
      <c r="CB343" s="151">
        <f t="shared" si="5683"/>
        <v>1</v>
      </c>
      <c r="CC343" s="152">
        <f t="shared" si="5683"/>
        <v>1.0000000000000002</v>
      </c>
      <c r="CD343" s="151">
        <f t="shared" si="5683"/>
        <v>1</v>
      </c>
      <c r="CE343" s="152">
        <f t="shared" si="5683"/>
        <v>0.99999999999999989</v>
      </c>
      <c r="CF343" s="151">
        <f t="shared" si="5683"/>
        <v>0.99999999999999989</v>
      </c>
      <c r="CG343" s="152">
        <f t="shared" si="5683"/>
        <v>1</v>
      </c>
      <c r="CH343" s="151">
        <f t="shared" si="5683"/>
        <v>1</v>
      </c>
      <c r="CI343" s="152">
        <f t="shared" si="5683"/>
        <v>1</v>
      </c>
      <c r="CJ343" s="151">
        <f t="shared" si="5683"/>
        <v>0.99999999999999989</v>
      </c>
      <c r="CK343" s="152">
        <f t="shared" si="5683"/>
        <v>1.0000000000000002</v>
      </c>
    </row>
    <row r="344" spans="1:89" ht="14.1" thickTop="1">
      <c r="A344" s="186"/>
    </row>
    <row r="346" spans="1:89">
      <c r="A346" s="301">
        <f>+A315+1</f>
        <v>43597</v>
      </c>
      <c r="B346" s="301"/>
      <c r="C346" s="301"/>
      <c r="D346" s="301"/>
      <c r="BI346" s="298">
        <f>+BI315+1</f>
        <v>43597</v>
      </c>
      <c r="BJ346" s="298"/>
      <c r="BK346" s="298"/>
      <c r="BL346" s="298"/>
    </row>
    <row r="347" spans="1:89" ht="14.1" thickBot="1">
      <c r="AE347" t="s">
        <v>1</v>
      </c>
    </row>
    <row r="348" spans="1:89" ht="15" thickTop="1" thickBot="1">
      <c r="A348" s="296" t="s">
        <v>2</v>
      </c>
      <c r="B348" s="292" t="s">
        <v>3</v>
      </c>
      <c r="C348" s="293"/>
      <c r="D348" s="292" t="s">
        <v>4</v>
      </c>
      <c r="E348" s="293"/>
      <c r="F348" s="292" t="s">
        <v>5</v>
      </c>
      <c r="G348" s="293"/>
      <c r="H348" s="292" t="s">
        <v>6</v>
      </c>
      <c r="I348" s="293"/>
      <c r="J348" s="292" t="s">
        <v>7</v>
      </c>
      <c r="K348" s="293"/>
      <c r="L348" s="292" t="s">
        <v>8</v>
      </c>
      <c r="M348" s="293"/>
      <c r="N348" s="292" t="s">
        <v>9</v>
      </c>
      <c r="O348" s="293"/>
      <c r="P348" s="292" t="s">
        <v>10</v>
      </c>
      <c r="Q348" s="293"/>
      <c r="R348" s="292" t="s">
        <v>11</v>
      </c>
      <c r="S348" s="293"/>
      <c r="T348" s="292" t="s">
        <v>12</v>
      </c>
      <c r="U348" s="293"/>
      <c r="V348" s="292" t="s">
        <v>13</v>
      </c>
      <c r="W348" s="293"/>
      <c r="X348" s="292" t="s">
        <v>14</v>
      </c>
      <c r="Y348" s="293"/>
      <c r="Z348" s="294" t="s">
        <v>15</v>
      </c>
      <c r="AA348" s="295"/>
      <c r="AB348" s="299" t="s">
        <v>16</v>
      </c>
      <c r="AC348" s="300"/>
      <c r="AE348" s="309" t="s">
        <v>2</v>
      </c>
      <c r="AF348" s="303" t="s">
        <v>3</v>
      </c>
      <c r="AG348" s="304"/>
      <c r="AH348" s="303" t="s">
        <v>4</v>
      </c>
      <c r="AI348" s="304"/>
      <c r="AJ348" s="303" t="s">
        <v>5</v>
      </c>
      <c r="AK348" s="304"/>
      <c r="AL348" s="303" t="s">
        <v>6</v>
      </c>
      <c r="AM348" s="304"/>
      <c r="AN348" s="303" t="s">
        <v>7</v>
      </c>
      <c r="AO348" s="304"/>
      <c r="AP348" s="303" t="s">
        <v>8</v>
      </c>
      <c r="AQ348" s="304"/>
      <c r="AR348" s="303" t="s">
        <v>9</v>
      </c>
      <c r="AS348" s="304"/>
      <c r="AT348" s="303" t="s">
        <v>10</v>
      </c>
      <c r="AU348" s="304"/>
      <c r="AV348" s="303" t="s">
        <v>11</v>
      </c>
      <c r="AW348" s="304"/>
      <c r="AX348" s="303" t="s">
        <v>12</v>
      </c>
      <c r="AY348" s="304"/>
      <c r="AZ348" s="303" t="s">
        <v>13</v>
      </c>
      <c r="BA348" s="304"/>
      <c r="BB348" s="303" t="s">
        <v>14</v>
      </c>
      <c r="BC348" s="304"/>
      <c r="BD348" s="305" t="s">
        <v>15</v>
      </c>
      <c r="BE348" s="306"/>
      <c r="BF348" s="307" t="s">
        <v>16</v>
      </c>
      <c r="BG348" s="308"/>
      <c r="BH348" s="281"/>
      <c r="BI348" s="296" t="s">
        <v>2</v>
      </c>
      <c r="BJ348" s="292" t="s">
        <v>3</v>
      </c>
      <c r="BK348" s="293"/>
      <c r="BL348" s="292" t="s">
        <v>4</v>
      </c>
      <c r="BM348" s="293"/>
      <c r="BN348" s="292" t="s">
        <v>5</v>
      </c>
      <c r="BO348" s="293"/>
      <c r="BP348" s="292" t="s">
        <v>6</v>
      </c>
      <c r="BQ348" s="293"/>
      <c r="BR348" s="292" t="s">
        <v>7</v>
      </c>
      <c r="BS348" s="293"/>
      <c r="BT348" s="292" t="s">
        <v>8</v>
      </c>
      <c r="BU348" s="293"/>
      <c r="BV348" s="292" t="s">
        <v>9</v>
      </c>
      <c r="BW348" s="293"/>
      <c r="BX348" s="292" t="s">
        <v>10</v>
      </c>
      <c r="BY348" s="293"/>
      <c r="BZ348" s="292" t="s">
        <v>11</v>
      </c>
      <c r="CA348" s="293"/>
      <c r="CB348" s="292" t="s">
        <v>12</v>
      </c>
      <c r="CC348" s="293"/>
      <c r="CD348" s="292" t="s">
        <v>13</v>
      </c>
      <c r="CE348" s="293"/>
      <c r="CF348" s="292" t="s">
        <v>14</v>
      </c>
      <c r="CG348" s="293"/>
      <c r="CH348" s="294" t="s">
        <v>15</v>
      </c>
      <c r="CI348" s="295"/>
      <c r="CJ348" s="292" t="s">
        <v>16</v>
      </c>
      <c r="CK348" s="293"/>
    </row>
    <row r="349" spans="1:89" ht="15" thickTop="1" thickBot="1">
      <c r="A349" s="297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5" t="s">
        <v>17</v>
      </c>
      <c r="AA349" s="118" t="s">
        <v>18</v>
      </c>
      <c r="AB349" s="172" t="s">
        <v>17</v>
      </c>
      <c r="AC349" s="173" t="s">
        <v>18</v>
      </c>
      <c r="AE349" s="310"/>
      <c r="AF349" s="242" t="s">
        <v>17</v>
      </c>
      <c r="AG349" s="243" t="s">
        <v>18</v>
      </c>
      <c r="AH349" s="244" t="s">
        <v>17</v>
      </c>
      <c r="AI349" s="245" t="s">
        <v>18</v>
      </c>
      <c r="AJ349" s="242" t="s">
        <v>17</v>
      </c>
      <c r="AK349" s="243" t="s">
        <v>18</v>
      </c>
      <c r="AL349" s="244" t="s">
        <v>17</v>
      </c>
      <c r="AM349" s="245" t="s">
        <v>18</v>
      </c>
      <c r="AN349" s="242" t="s">
        <v>17</v>
      </c>
      <c r="AO349" s="243" t="s">
        <v>18</v>
      </c>
      <c r="AP349" s="244" t="s">
        <v>17</v>
      </c>
      <c r="AQ349" s="242" t="s">
        <v>18</v>
      </c>
      <c r="AR349" s="246" t="s">
        <v>17</v>
      </c>
      <c r="AS349" s="247" t="s">
        <v>18</v>
      </c>
      <c r="AT349" s="242" t="s">
        <v>17</v>
      </c>
      <c r="AU349" s="243" t="s">
        <v>18</v>
      </c>
      <c r="AV349" s="244" t="s">
        <v>17</v>
      </c>
      <c r="AW349" s="245" t="s">
        <v>18</v>
      </c>
      <c r="AX349" s="242" t="s">
        <v>17</v>
      </c>
      <c r="AY349" s="243" t="s">
        <v>18</v>
      </c>
      <c r="AZ349" s="244" t="s">
        <v>17</v>
      </c>
      <c r="BA349" s="245" t="s">
        <v>18</v>
      </c>
      <c r="BB349" s="242" t="s">
        <v>17</v>
      </c>
      <c r="BC349" s="243" t="s">
        <v>18</v>
      </c>
      <c r="BD349" s="248" t="s">
        <v>17</v>
      </c>
      <c r="BE349" s="249" t="s">
        <v>18</v>
      </c>
      <c r="BF349" s="250" t="s">
        <v>17</v>
      </c>
      <c r="BG349" s="251" t="s">
        <v>18</v>
      </c>
      <c r="BH349" s="282"/>
      <c r="BI349" s="297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5" t="s">
        <v>17</v>
      </c>
      <c r="CI349" s="118" t="s">
        <v>18</v>
      </c>
      <c r="CJ349" s="116" t="s">
        <v>17</v>
      </c>
      <c r="CK349" s="117" t="s">
        <v>18</v>
      </c>
    </row>
    <row r="350" spans="1:89" ht="14.1" thickTop="1">
      <c r="A350" s="121" t="s">
        <v>19</v>
      </c>
      <c r="B350" s="122"/>
      <c r="C350" s="185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2"/>
      <c r="AA350" s="183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52" t="str">
        <f>$AE$9</f>
        <v>07:00 - 07:59</v>
      </c>
      <c r="AF350" s="253">
        <f>SUMIF($A$9:$A$32,$AE350,B$350:B$373)</f>
        <v>1187</v>
      </c>
      <c r="AG350" s="254">
        <f t="shared" ref="AG350:AV352" si="5684">SUMIF($A$9:$A$32,$AE350,C$350:C$373)</f>
        <v>477</v>
      </c>
      <c r="AH350" s="255">
        <f t="shared" si="5684"/>
        <v>430</v>
      </c>
      <c r="AI350" s="256">
        <f t="shared" si="5684"/>
        <v>344</v>
      </c>
      <c r="AJ350" s="253">
        <f t="shared" si="5684"/>
        <v>178</v>
      </c>
      <c r="AK350" s="257">
        <f t="shared" si="5684"/>
        <v>99</v>
      </c>
      <c r="AL350" s="255">
        <f t="shared" si="5684"/>
        <v>706</v>
      </c>
      <c r="AM350" s="256">
        <f t="shared" si="5684"/>
        <v>754</v>
      </c>
      <c r="AN350" s="253">
        <f t="shared" si="5684"/>
        <v>54</v>
      </c>
      <c r="AO350" s="257">
        <f t="shared" si="5684"/>
        <v>110</v>
      </c>
      <c r="AP350" s="255">
        <f t="shared" si="5684"/>
        <v>99</v>
      </c>
      <c r="AQ350" s="253">
        <f t="shared" si="5684"/>
        <v>292</v>
      </c>
      <c r="AR350" s="258">
        <f t="shared" si="5684"/>
        <v>499</v>
      </c>
      <c r="AS350" s="259">
        <f t="shared" si="5684"/>
        <v>600</v>
      </c>
      <c r="AT350" s="253">
        <f t="shared" si="5684"/>
        <v>314</v>
      </c>
      <c r="AU350" s="257">
        <f t="shared" si="5684"/>
        <v>270</v>
      </c>
      <c r="AV350" s="255">
        <f t="shared" si="5684"/>
        <v>605</v>
      </c>
      <c r="AW350" s="256">
        <f t="shared" ref="AW350:BE352" si="5685">SUMIF($A$9:$A$32,$AE350,S$350:S$373)</f>
        <v>433</v>
      </c>
      <c r="AX350" s="253">
        <f t="shared" si="5685"/>
        <v>100</v>
      </c>
      <c r="AY350" s="257">
        <f t="shared" si="5685"/>
        <v>116</v>
      </c>
      <c r="AZ350" s="255">
        <f t="shared" si="5685"/>
        <v>280</v>
      </c>
      <c r="BA350" s="256">
        <f t="shared" si="5685"/>
        <v>459</v>
      </c>
      <c r="BB350" s="253">
        <f t="shared" si="5685"/>
        <v>407</v>
      </c>
      <c r="BC350" s="257">
        <f t="shared" si="5685"/>
        <v>272</v>
      </c>
      <c r="BD350" s="20">
        <f t="shared" si="5685"/>
        <v>1220</v>
      </c>
      <c r="BE350" s="260">
        <f t="shared" si="5685"/>
        <v>1083</v>
      </c>
      <c r="BF350" s="261">
        <f>AF350+AH350+AJ350+AL350+AN350+AP350+AR350+AT350+AV350+AX350+AZ350+BB350+BD350</f>
        <v>6079</v>
      </c>
      <c r="BG350" s="262">
        <f>AG350+AI350+AK350+AM350+AO350+AQ350+AS350+AU350+AW350+AY350+BA350+BC350+BE350</f>
        <v>5309</v>
      </c>
      <c r="BH350" s="283"/>
      <c r="BI350" s="121" t="s">
        <v>19</v>
      </c>
      <c r="BJ350" s="125">
        <f>B350/B374</f>
        <v>0</v>
      </c>
      <c r="BK350" s="126">
        <f t="shared" ref="BK350" si="5686">C350/C374</f>
        <v>0</v>
      </c>
      <c r="BL350" s="127">
        <f t="shared" ref="BL350" si="5687">D350/D374</f>
        <v>0</v>
      </c>
      <c r="BM350" s="128">
        <f t="shared" ref="BM350" si="5688">E350/E374</f>
        <v>0</v>
      </c>
      <c r="BN350" s="125">
        <f t="shared" ref="BN350" si="5689">F350/F374</f>
        <v>0</v>
      </c>
      <c r="BO350" s="126">
        <f t="shared" ref="BO350" si="5690">G350/G374</f>
        <v>0</v>
      </c>
      <c r="BP350" s="127">
        <f t="shared" ref="BP350" si="5691">H350/H374</f>
        <v>0</v>
      </c>
      <c r="BQ350" s="128">
        <f t="shared" ref="BQ350" si="5692">I350/I374</f>
        <v>0</v>
      </c>
      <c r="BR350" s="125">
        <f t="shared" ref="BR350" si="5693">J350/J374</f>
        <v>0</v>
      </c>
      <c r="BS350" s="126">
        <f t="shared" ref="BS350" si="5694">K350/K374</f>
        <v>0</v>
      </c>
      <c r="BT350" s="127">
        <f t="shared" ref="BT350" si="5695">L350/L374</f>
        <v>0</v>
      </c>
      <c r="BU350" s="125">
        <f t="shared" ref="BU350" si="5696">M350/M374</f>
        <v>0</v>
      </c>
      <c r="BV350" s="129">
        <f t="shared" ref="BV350" si="5697">N350/N374</f>
        <v>0</v>
      </c>
      <c r="BW350" s="130">
        <f t="shared" ref="BW350" si="5698">O350/O374</f>
        <v>0</v>
      </c>
      <c r="BX350" s="125">
        <f t="shared" ref="BX350" si="5699">P350/P374</f>
        <v>0</v>
      </c>
      <c r="BY350" s="126">
        <f t="shared" ref="BY350" si="5700">Q350/Q374</f>
        <v>0</v>
      </c>
      <c r="BZ350" s="127">
        <f t="shared" ref="BZ350" si="5701">R350/R374</f>
        <v>0</v>
      </c>
      <c r="CA350" s="128">
        <f t="shared" ref="CA350" si="5702">S350/S374</f>
        <v>0</v>
      </c>
      <c r="CB350" s="125">
        <f t="shared" ref="CB350" si="5703">T350/T374</f>
        <v>0</v>
      </c>
      <c r="CC350" s="126">
        <f t="shared" ref="CC350" si="5704">U350/U374</f>
        <v>0</v>
      </c>
      <c r="CD350" s="127">
        <f t="shared" ref="CD350" si="5705">V350/V374</f>
        <v>0</v>
      </c>
      <c r="CE350" s="128">
        <f t="shared" ref="CE350" si="5706">W350/W374</f>
        <v>0</v>
      </c>
      <c r="CF350" s="125">
        <f t="shared" ref="CF350" si="5707">X350/X374</f>
        <v>0</v>
      </c>
      <c r="CG350" s="126">
        <f t="shared" ref="CG350" si="5708">Y350/Y374</f>
        <v>0</v>
      </c>
      <c r="CH350" s="127">
        <f t="shared" ref="CH350" si="5709">Z350/Z374</f>
        <v>0</v>
      </c>
      <c r="CI350" s="125">
        <f t="shared" ref="CI350" si="5710">AA350/AA374</f>
        <v>0</v>
      </c>
      <c r="CJ350" s="131">
        <f t="shared" ref="CJ350" si="5711">AB350/AB374</f>
        <v>0</v>
      </c>
      <c r="CK350" s="132">
        <f t="shared" ref="CK350" si="5712">AC350/AC374</f>
        <v>0</v>
      </c>
    </row>
    <row r="351" spans="1:89">
      <c r="A351" s="133" t="s">
        <v>21</v>
      </c>
      <c r="B351" s="188">
        <v>151</v>
      </c>
      <c r="C351" s="189">
        <v>0</v>
      </c>
      <c r="D351" s="190">
        <v>65</v>
      </c>
      <c r="E351" s="191">
        <v>0</v>
      </c>
      <c r="F351" s="188">
        <v>21</v>
      </c>
      <c r="G351" s="192">
        <v>0</v>
      </c>
      <c r="H351" s="190">
        <v>129</v>
      </c>
      <c r="I351" s="191">
        <v>3</v>
      </c>
      <c r="J351" s="188">
        <v>5</v>
      </c>
      <c r="K351" s="192">
        <v>0</v>
      </c>
      <c r="L351" s="190">
        <v>1</v>
      </c>
      <c r="M351" s="188">
        <v>6</v>
      </c>
      <c r="N351" s="193">
        <v>14</v>
      </c>
      <c r="O351" s="194">
        <v>3</v>
      </c>
      <c r="P351" s="188">
        <v>4</v>
      </c>
      <c r="Q351" s="192">
        <v>7</v>
      </c>
      <c r="R351" s="190">
        <v>0</v>
      </c>
      <c r="S351" s="191">
        <v>6</v>
      </c>
      <c r="T351" s="188">
        <v>0</v>
      </c>
      <c r="U351" s="192">
        <v>0</v>
      </c>
      <c r="V351" s="190">
        <v>0</v>
      </c>
      <c r="W351" s="191">
        <v>0</v>
      </c>
      <c r="X351" s="188">
        <v>0</v>
      </c>
      <c r="Y351" s="192">
        <v>0</v>
      </c>
      <c r="Z351" s="190">
        <v>0</v>
      </c>
      <c r="AA351" s="188">
        <v>0</v>
      </c>
      <c r="AB351" s="168">
        <f t="shared" ref="AB351:AB352" si="5713">B351+D351+F351+H351+J351+L351+N351+P351+R351+T351+V351+X351+Z351</f>
        <v>390</v>
      </c>
      <c r="AC351" s="169">
        <f t="shared" ref="AC351:AC369" si="5714">C351+E351+G351+I351+K351+M351+O351+Q351+S351+U351+W351+Y351+AA351</f>
        <v>25</v>
      </c>
      <c r="AE351" s="263" t="str">
        <f>$AE$10</f>
        <v>08:00 - 08:59</v>
      </c>
      <c r="AF351" s="253">
        <f>SUMIF($A$9:$A$32,$AE351,B$350:B$373)</f>
        <v>1924</v>
      </c>
      <c r="AG351" s="264">
        <f t="shared" si="5684"/>
        <v>628</v>
      </c>
      <c r="AH351" s="265">
        <f t="shared" si="5684"/>
        <v>563</v>
      </c>
      <c r="AI351" s="266">
        <f t="shared" si="5684"/>
        <v>408</v>
      </c>
      <c r="AJ351" s="267">
        <f t="shared" si="5684"/>
        <v>237</v>
      </c>
      <c r="AK351" s="268">
        <f t="shared" si="5684"/>
        <v>185</v>
      </c>
      <c r="AL351" s="265">
        <f t="shared" si="5684"/>
        <v>1020</v>
      </c>
      <c r="AM351" s="266">
        <f t="shared" si="5684"/>
        <v>1079</v>
      </c>
      <c r="AN351" s="267">
        <f t="shared" si="5684"/>
        <v>98</v>
      </c>
      <c r="AO351" s="268">
        <f t="shared" si="5684"/>
        <v>155</v>
      </c>
      <c r="AP351" s="265">
        <f t="shared" si="5684"/>
        <v>84</v>
      </c>
      <c r="AQ351" s="267">
        <f t="shared" si="5684"/>
        <v>485</v>
      </c>
      <c r="AR351" s="269">
        <f t="shared" si="5684"/>
        <v>557</v>
      </c>
      <c r="AS351" s="270">
        <f t="shared" si="5684"/>
        <v>984</v>
      </c>
      <c r="AT351" s="267">
        <f t="shared" si="5684"/>
        <v>379</v>
      </c>
      <c r="AU351" s="268">
        <f t="shared" si="5684"/>
        <v>291</v>
      </c>
      <c r="AV351" s="265">
        <f t="shared" si="5684"/>
        <v>706</v>
      </c>
      <c r="AW351" s="266">
        <f t="shared" si="5685"/>
        <v>560</v>
      </c>
      <c r="AX351" s="267">
        <f t="shared" si="5685"/>
        <v>76</v>
      </c>
      <c r="AY351" s="268">
        <f t="shared" si="5685"/>
        <v>133</v>
      </c>
      <c r="AZ351" s="265">
        <f t="shared" si="5685"/>
        <v>282</v>
      </c>
      <c r="BA351" s="266">
        <f t="shared" si="5685"/>
        <v>697</v>
      </c>
      <c r="BB351" s="267">
        <f t="shared" si="5685"/>
        <v>409</v>
      </c>
      <c r="BC351" s="268">
        <f t="shared" si="5685"/>
        <v>264</v>
      </c>
      <c r="BD351" s="265">
        <f t="shared" si="5685"/>
        <v>1739</v>
      </c>
      <c r="BE351" s="267">
        <f t="shared" si="5685"/>
        <v>1417</v>
      </c>
      <c r="BF351" s="271">
        <f>SUM(AF351,AH351,AJ351,AL351,AN351,AP351,AR351,AT351,AV351,AX351,AZ351,BB351,BD351)</f>
        <v>8074</v>
      </c>
      <c r="BG351" s="16">
        <f>SUM(AG351,AI351,AK351,AM351,AO351,AQ351,AS351,AU351,AW351,AY351,BA351,BC351,BE351)</f>
        <v>7286</v>
      </c>
      <c r="BH351" s="284"/>
      <c r="BI351" s="133" t="s">
        <v>21</v>
      </c>
      <c r="BJ351" s="125">
        <f>B351/B374</f>
        <v>6.1547240564115103E-3</v>
      </c>
      <c r="BK351" s="126">
        <f t="shared" ref="BK351" si="5715">C351/C374</f>
        <v>0</v>
      </c>
      <c r="BL351" s="127">
        <f t="shared" ref="BL351" si="5716">D351/D374</f>
        <v>7.8597339782345826E-3</v>
      </c>
      <c r="BM351" s="128">
        <f t="shared" ref="BM351" si="5717">E351/E374</f>
        <v>0</v>
      </c>
      <c r="BN351" s="125">
        <f t="shared" ref="BN351" si="5718">F351/F374</f>
        <v>5.7314410480349349E-3</v>
      </c>
      <c r="BO351" s="126">
        <f t="shared" ref="BO351" si="5719">G351/G374</f>
        <v>0</v>
      </c>
      <c r="BP351" s="127">
        <f t="shared" ref="BP351" si="5720">H351/H374</f>
        <v>6.9661950534614971E-3</v>
      </c>
      <c r="BQ351" s="128">
        <f t="shared" ref="BQ351" si="5721">I351/I374</f>
        <v>1.3663068725235688E-4</v>
      </c>
      <c r="BR351" s="125">
        <f t="shared" ref="BR351" si="5722">J351/J374</f>
        <v>3.1645569620253164E-3</v>
      </c>
      <c r="BS351" s="126">
        <f t="shared" ref="BS351" si="5723">K351/K374</f>
        <v>0</v>
      </c>
      <c r="BT351" s="127">
        <f t="shared" ref="BT351" si="5724">L351/L374</f>
        <v>3.3772374197906115E-4</v>
      </c>
      <c r="BU351" s="125">
        <f t="shared" ref="BU351" si="5725">M351/M374</f>
        <v>8.1477457903313415E-4</v>
      </c>
      <c r="BV351" s="129">
        <f t="shared" ref="BV351" si="5726">N351/N374</f>
        <v>1.1382113821138211E-3</v>
      </c>
      <c r="BW351" s="130">
        <f t="shared" ref="BW351" si="5727">O351/O374</f>
        <v>1.9786307874950534E-4</v>
      </c>
      <c r="BX351" s="125">
        <f t="shared" ref="BX351" si="5728">P351/P374</f>
        <v>5.9189109203906483E-4</v>
      </c>
      <c r="BY351" s="126">
        <f t="shared" ref="BY351" si="5729">Q351/Q374</f>
        <v>1.0251903925014645E-3</v>
      </c>
      <c r="BZ351" s="127">
        <f t="shared" ref="BZ351" si="5730">R351/R374</f>
        <v>0</v>
      </c>
      <c r="CA351" s="128">
        <f t="shared" ref="CA351" si="5731">S351/S374</f>
        <v>5.0382063985221265E-4</v>
      </c>
      <c r="CB351" s="125">
        <f t="shared" ref="CB351" si="5732">T351/T374</f>
        <v>0</v>
      </c>
      <c r="CC351" s="126">
        <f t="shared" ref="CC351" si="5733">U351/U374</f>
        <v>0</v>
      </c>
      <c r="CD351" s="127">
        <f t="shared" ref="CD351" si="5734">V351/V374</f>
        <v>0</v>
      </c>
      <c r="CE351" s="128">
        <f t="shared" ref="CE351" si="5735">W351/W374</f>
        <v>0</v>
      </c>
      <c r="CF351" s="125">
        <f t="shared" ref="CF351" si="5736">X351/X374</f>
        <v>0</v>
      </c>
      <c r="CG351" s="126">
        <f t="shared" ref="CG351" si="5737">Y351/Y374</f>
        <v>0</v>
      </c>
      <c r="CH351" s="127">
        <f t="shared" ref="CH351" si="5738">Z351/Z374</f>
        <v>0</v>
      </c>
      <c r="CI351" s="125">
        <f t="shared" ref="CI351" si="5739">AA351/AA374</f>
        <v>0</v>
      </c>
      <c r="CJ351" s="131">
        <f t="shared" ref="CJ351" si="5740">AB351/AB374</f>
        <v>2.8823555496430312E-3</v>
      </c>
      <c r="CK351" s="132">
        <f t="shared" ref="CK351" si="5741">AC351/AC374</f>
        <v>1.8507277061340519E-4</v>
      </c>
    </row>
    <row r="352" spans="1:89" ht="14.1" thickBot="1">
      <c r="A352" s="142" t="s">
        <v>23</v>
      </c>
      <c r="B352" s="195">
        <v>689</v>
      </c>
      <c r="C352" s="196">
        <v>0</v>
      </c>
      <c r="D352" s="197">
        <v>248</v>
      </c>
      <c r="E352" s="198">
        <v>1</v>
      </c>
      <c r="F352" s="195">
        <v>117</v>
      </c>
      <c r="G352" s="199">
        <v>2</v>
      </c>
      <c r="H352" s="197">
        <v>462</v>
      </c>
      <c r="I352" s="198">
        <v>192</v>
      </c>
      <c r="J352" s="195">
        <v>12</v>
      </c>
      <c r="K352" s="199">
        <v>20</v>
      </c>
      <c r="L352" s="197">
        <v>23</v>
      </c>
      <c r="M352" s="195">
        <v>116</v>
      </c>
      <c r="N352" s="200">
        <v>203</v>
      </c>
      <c r="O352" s="201">
        <v>211</v>
      </c>
      <c r="P352" s="195">
        <v>105</v>
      </c>
      <c r="Q352" s="199">
        <v>113</v>
      </c>
      <c r="R352" s="197">
        <v>204</v>
      </c>
      <c r="S352" s="198">
        <v>153</v>
      </c>
      <c r="T352" s="195">
        <v>40</v>
      </c>
      <c r="U352" s="199">
        <v>91</v>
      </c>
      <c r="V352" s="197">
        <v>89</v>
      </c>
      <c r="W352" s="198">
        <v>118</v>
      </c>
      <c r="X352" s="195">
        <v>170</v>
      </c>
      <c r="Y352" s="199">
        <v>122</v>
      </c>
      <c r="Z352" s="197">
        <v>469</v>
      </c>
      <c r="AA352" s="195">
        <v>381</v>
      </c>
      <c r="AB352" s="168">
        <f t="shared" si="5713"/>
        <v>2831</v>
      </c>
      <c r="AC352" s="169">
        <f t="shared" si="5714"/>
        <v>1520</v>
      </c>
      <c r="AE352" s="252" t="str">
        <f>$AE$11</f>
        <v>09:00 - 09:59</v>
      </c>
      <c r="AF352" s="253">
        <f>SUMIF($A$9:$A$32,$AE352,B$350:B$373)</f>
        <v>1867</v>
      </c>
      <c r="AG352" s="272">
        <f t="shared" si="5684"/>
        <v>776</v>
      </c>
      <c r="AH352" s="273">
        <f t="shared" si="5684"/>
        <v>711</v>
      </c>
      <c r="AI352" s="274">
        <f t="shared" si="5684"/>
        <v>363</v>
      </c>
      <c r="AJ352" s="275">
        <f t="shared" si="5684"/>
        <v>288</v>
      </c>
      <c r="AK352" s="276">
        <f t="shared" si="5684"/>
        <v>167</v>
      </c>
      <c r="AL352" s="273">
        <f t="shared" si="5684"/>
        <v>1158</v>
      </c>
      <c r="AM352" s="274">
        <f t="shared" si="5684"/>
        <v>1131</v>
      </c>
      <c r="AN352" s="275">
        <f t="shared" si="5684"/>
        <v>101</v>
      </c>
      <c r="AO352" s="276">
        <f t="shared" si="5684"/>
        <v>288</v>
      </c>
      <c r="AP352" s="273">
        <f t="shared" si="5684"/>
        <v>104</v>
      </c>
      <c r="AQ352" s="275">
        <f t="shared" si="5684"/>
        <v>690</v>
      </c>
      <c r="AR352" s="277">
        <f t="shared" si="5684"/>
        <v>671</v>
      </c>
      <c r="AS352" s="278">
        <f t="shared" si="5684"/>
        <v>1387</v>
      </c>
      <c r="AT352" s="275">
        <f t="shared" si="5684"/>
        <v>396</v>
      </c>
      <c r="AU352" s="276">
        <f t="shared" si="5684"/>
        <v>381</v>
      </c>
      <c r="AV352" s="273">
        <f t="shared" si="5684"/>
        <v>870</v>
      </c>
      <c r="AW352" s="274">
        <f t="shared" si="5685"/>
        <v>699</v>
      </c>
      <c r="AX352" s="275">
        <f t="shared" si="5685"/>
        <v>92</v>
      </c>
      <c r="AY352" s="276">
        <f t="shared" si="5685"/>
        <v>111</v>
      </c>
      <c r="AZ352" s="273">
        <f t="shared" si="5685"/>
        <v>286</v>
      </c>
      <c r="BA352" s="274">
        <f t="shared" si="5685"/>
        <v>1020</v>
      </c>
      <c r="BB352" s="275">
        <f t="shared" si="5685"/>
        <v>417</v>
      </c>
      <c r="BC352" s="276">
        <f t="shared" si="5685"/>
        <v>309</v>
      </c>
      <c r="BD352" s="273">
        <f t="shared" si="5685"/>
        <v>1786</v>
      </c>
      <c r="BE352" s="275">
        <f t="shared" si="5685"/>
        <v>1398</v>
      </c>
      <c r="BF352" s="271">
        <f>SUM(AF352,AH352,AJ352,AL352,AN352,AP352,AR352,AT352,AV352,AX352,AZ352,BB352,BD352)</f>
        <v>8747</v>
      </c>
      <c r="BG352" s="16">
        <f>SUM(AG352,AI352,AK352,AM352,AO352,AQ352,AS352,AU352,AW352,AY352,BA352,BC352,BE352)</f>
        <v>8720</v>
      </c>
      <c r="BH352" s="285"/>
      <c r="BI352" s="142" t="s">
        <v>23</v>
      </c>
      <c r="BJ352" s="125">
        <f>B352/B374</f>
        <v>2.8083475992500204E-2</v>
      </c>
      <c r="BK352" s="126">
        <f t="shared" ref="BK352" si="5742">C352/C374</f>
        <v>0</v>
      </c>
      <c r="BL352" s="127">
        <f t="shared" ref="BL352" si="5743">D352/D374</f>
        <v>2.9987908101571946E-2</v>
      </c>
      <c r="BM352" s="128">
        <f t="shared" ref="BM352" si="5744">E352/E374</f>
        <v>1.5048908954100828E-4</v>
      </c>
      <c r="BN352" s="125">
        <f t="shared" ref="BN352" si="5745">F352/F374</f>
        <v>3.1932314410480347E-2</v>
      </c>
      <c r="BO352" s="126">
        <f t="shared" ref="BO352" si="5746">G352/G374</f>
        <v>7.8155529503712393E-4</v>
      </c>
      <c r="BP352" s="127">
        <f t="shared" ref="BP352" si="5747">H352/H374</f>
        <v>2.494869856355978E-2</v>
      </c>
      <c r="BQ352" s="128">
        <f t="shared" ref="BQ352" si="5748">I352/I374</f>
        <v>8.7443639841508405E-3</v>
      </c>
      <c r="BR352" s="125">
        <f t="shared" ref="BR352" si="5749">J352/J374</f>
        <v>7.5949367088607592E-3</v>
      </c>
      <c r="BS352" s="126">
        <f t="shared" ref="BS352" si="5750">K352/K374</f>
        <v>9.0867787369377558E-3</v>
      </c>
      <c r="BT352" s="127">
        <f t="shared" ref="BT352" si="5751">L352/L374</f>
        <v>7.7676460655184063E-3</v>
      </c>
      <c r="BU352" s="125">
        <f t="shared" ref="BU352" si="5752">M352/M374</f>
        <v>1.5752308527973928E-2</v>
      </c>
      <c r="BV352" s="129">
        <f t="shared" ref="BV352" si="5753">N352/N374</f>
        <v>1.6504065040650405E-2</v>
      </c>
      <c r="BW352" s="130">
        <f t="shared" ref="BW352" si="5754">O352/O374</f>
        <v>1.3916369872048542E-2</v>
      </c>
      <c r="BX352" s="125">
        <f t="shared" ref="BX352" si="5755">P352/P374</f>
        <v>1.5537141166025451E-2</v>
      </c>
      <c r="BY352" s="126">
        <f t="shared" ref="BY352" si="5756">Q352/Q374</f>
        <v>1.6549502050380784E-2</v>
      </c>
      <c r="BZ352" s="127">
        <f t="shared" ref="BZ352" si="5757">R352/R374</f>
        <v>1.7896306693569612E-2</v>
      </c>
      <c r="CA352" s="128">
        <f t="shared" ref="CA352" si="5758">S352/S374</f>
        <v>1.2847426316231422E-2</v>
      </c>
      <c r="CB352" s="125">
        <f t="shared" ref="CB352" si="5759">T352/T374</f>
        <v>2.4360535931790498E-2</v>
      </c>
      <c r="CC352" s="126">
        <f t="shared" ref="CC352" si="5760">U352/U374</f>
        <v>4.6762589928057555E-2</v>
      </c>
      <c r="CD352" s="127">
        <f t="shared" ref="CD352" si="5761">V352/V374</f>
        <v>9.2256660101585983E-3</v>
      </c>
      <c r="CE352" s="128">
        <f t="shared" ref="CE352" si="5762">W352/W374</f>
        <v>1.0256410256410256E-2</v>
      </c>
      <c r="CF352" s="125">
        <f t="shared" ref="CF352" si="5763">X352/X374</f>
        <v>2.290487739153867E-2</v>
      </c>
      <c r="CG352" s="126">
        <f t="shared" ref="CG352" si="5764">Y352/Y374</f>
        <v>2.6573731213243301E-2</v>
      </c>
      <c r="CH352" s="127">
        <f t="shared" ref="CH352" si="5765">Z352/Z374</f>
        <v>1.7624290706850551E-2</v>
      </c>
      <c r="CI352" s="125">
        <f t="shared" ref="CI352" si="5766">AA352/AA374</f>
        <v>1.4986429610982182E-2</v>
      </c>
      <c r="CJ352" s="131">
        <f t="shared" ref="CJ352" si="5767">AB352/AB374</f>
        <v>2.092294502830621E-2</v>
      </c>
      <c r="CK352" s="132">
        <f t="shared" ref="CK352" si="5768">AC352/AC374</f>
        <v>1.1252424453295036E-2</v>
      </c>
    </row>
    <row r="353" spans="1:89" ht="15" thickTop="1" thickBot="1">
      <c r="A353" s="133" t="s">
        <v>25</v>
      </c>
      <c r="B353" s="188">
        <v>960</v>
      </c>
      <c r="C353" s="189">
        <v>284</v>
      </c>
      <c r="D353" s="190">
        <v>368</v>
      </c>
      <c r="E353" s="191">
        <v>227</v>
      </c>
      <c r="F353" s="188">
        <v>171</v>
      </c>
      <c r="G353" s="192">
        <v>86</v>
      </c>
      <c r="H353" s="190">
        <v>690</v>
      </c>
      <c r="I353" s="191">
        <v>570</v>
      </c>
      <c r="J353" s="188">
        <v>47</v>
      </c>
      <c r="K353" s="192">
        <v>73</v>
      </c>
      <c r="L353" s="190">
        <v>93</v>
      </c>
      <c r="M353" s="188">
        <v>273</v>
      </c>
      <c r="N353" s="193">
        <v>392</v>
      </c>
      <c r="O353" s="194">
        <v>478</v>
      </c>
      <c r="P353" s="188">
        <v>252</v>
      </c>
      <c r="Q353" s="192">
        <v>198</v>
      </c>
      <c r="R353" s="190">
        <v>446</v>
      </c>
      <c r="S353" s="191">
        <v>320</v>
      </c>
      <c r="T353" s="188">
        <v>66</v>
      </c>
      <c r="U353" s="192">
        <v>125</v>
      </c>
      <c r="V353" s="190">
        <v>206</v>
      </c>
      <c r="W353" s="191">
        <v>426</v>
      </c>
      <c r="X353" s="188">
        <v>363</v>
      </c>
      <c r="Y353" s="192">
        <v>238</v>
      </c>
      <c r="Z353" s="190">
        <v>1032</v>
      </c>
      <c r="AA353" s="188">
        <v>929</v>
      </c>
      <c r="AB353" s="168">
        <f>B353+D353+F353+H353+J353+L353+N353+P353+R353+T353+V353+X353+Z353</f>
        <v>5086</v>
      </c>
      <c r="AC353" s="169">
        <f t="shared" si="5714"/>
        <v>4227</v>
      </c>
      <c r="AE353" s="288" t="s">
        <v>26</v>
      </c>
      <c r="AF353" s="12">
        <f t="shared" ref="AF353:BG353" si="5769">SUM(AF350:AF352)</f>
        <v>4978</v>
      </c>
      <c r="AG353" s="1">
        <f t="shared" si="5769"/>
        <v>1881</v>
      </c>
      <c r="AH353" s="12">
        <f t="shared" si="5769"/>
        <v>1704</v>
      </c>
      <c r="AI353" s="1">
        <f t="shared" si="5769"/>
        <v>1115</v>
      </c>
      <c r="AJ353" s="12">
        <f t="shared" si="5769"/>
        <v>703</v>
      </c>
      <c r="AK353" s="1">
        <f t="shared" si="5769"/>
        <v>451</v>
      </c>
      <c r="AL353" s="12">
        <f t="shared" si="5769"/>
        <v>2884</v>
      </c>
      <c r="AM353" s="1">
        <f t="shared" si="5769"/>
        <v>2964</v>
      </c>
      <c r="AN353" s="12">
        <f t="shared" si="5769"/>
        <v>253</v>
      </c>
      <c r="AO353" s="1">
        <f t="shared" si="5769"/>
        <v>553</v>
      </c>
      <c r="AP353" s="12">
        <f t="shared" si="5769"/>
        <v>287</v>
      </c>
      <c r="AQ353" s="1">
        <f t="shared" si="5769"/>
        <v>1467</v>
      </c>
      <c r="AR353" s="12">
        <f t="shared" si="5769"/>
        <v>1727</v>
      </c>
      <c r="AS353" s="1">
        <f t="shared" si="5769"/>
        <v>2971</v>
      </c>
      <c r="AT353" s="12">
        <f t="shared" si="5769"/>
        <v>1089</v>
      </c>
      <c r="AU353" s="1">
        <f t="shared" si="5769"/>
        <v>942</v>
      </c>
      <c r="AV353" s="12">
        <f t="shared" si="5769"/>
        <v>2181</v>
      </c>
      <c r="AW353" s="1">
        <f t="shared" si="5769"/>
        <v>1692</v>
      </c>
      <c r="AX353" s="12">
        <f t="shared" si="5769"/>
        <v>268</v>
      </c>
      <c r="AY353" s="1">
        <f t="shared" si="5769"/>
        <v>360</v>
      </c>
      <c r="AZ353" s="12">
        <f t="shared" si="5769"/>
        <v>848</v>
      </c>
      <c r="BA353" s="1">
        <f t="shared" si="5769"/>
        <v>2176</v>
      </c>
      <c r="BB353" s="12">
        <f t="shared" si="5769"/>
        <v>1233</v>
      </c>
      <c r="BC353" s="1">
        <f t="shared" si="5769"/>
        <v>845</v>
      </c>
      <c r="BD353" s="12">
        <f t="shared" si="5769"/>
        <v>4745</v>
      </c>
      <c r="BE353" s="1">
        <f t="shared" si="5769"/>
        <v>3898</v>
      </c>
      <c r="BF353" s="51">
        <f t="shared" si="5769"/>
        <v>22900</v>
      </c>
      <c r="BG353" s="47">
        <f t="shared" si="5769"/>
        <v>21315</v>
      </c>
      <c r="BH353" s="284"/>
      <c r="BI353" s="133" t="s">
        <v>25</v>
      </c>
      <c r="BJ353" s="125">
        <f>B353/B374</f>
        <v>3.9129371484470529E-2</v>
      </c>
      <c r="BK353" s="126">
        <f t="shared" ref="BK353" si="5770">C353/C374</f>
        <v>1.6713747645951037E-2</v>
      </c>
      <c r="BL353" s="127">
        <f t="shared" ref="BL353" si="5771">D353/D374</f>
        <v>4.449818621523579E-2</v>
      </c>
      <c r="BM353" s="128">
        <f t="shared" ref="BM353" si="5772">E353/E374</f>
        <v>3.4161023325808879E-2</v>
      </c>
      <c r="BN353" s="125">
        <f t="shared" ref="BN353" si="5773">F353/F374</f>
        <v>4.6670305676855893E-2</v>
      </c>
      <c r="BO353" s="126">
        <f t="shared" ref="BO353" si="5774">G353/G374</f>
        <v>3.3606877686596329E-2</v>
      </c>
      <c r="BP353" s="127">
        <f t="shared" ref="BP353" si="5775">H353/H374</f>
        <v>3.7261043309212656E-2</v>
      </c>
      <c r="BQ353" s="128">
        <f t="shared" ref="BQ353" si="5776">I353/I374</f>
        <v>2.5959830577947807E-2</v>
      </c>
      <c r="BR353" s="125">
        <f t="shared" ref="BR353" si="5777">J353/J374</f>
        <v>2.9746835443037974E-2</v>
      </c>
      <c r="BS353" s="126">
        <f t="shared" ref="BS353" si="5778">K353/K374</f>
        <v>3.3166742389822805E-2</v>
      </c>
      <c r="BT353" s="127">
        <f t="shared" ref="BT353" si="5779">L353/L374</f>
        <v>3.1408308004052685E-2</v>
      </c>
      <c r="BU353" s="125">
        <f t="shared" ref="BU353" si="5780">M353/M374</f>
        <v>3.7072243346007602E-2</v>
      </c>
      <c r="BV353" s="129">
        <f t="shared" ref="BV353" si="5781">N353/N374</f>
        <v>3.186991869918699E-2</v>
      </c>
      <c r="BW353" s="130">
        <f t="shared" ref="BW353" si="5782">O353/O374</f>
        <v>3.1526183880754517E-2</v>
      </c>
      <c r="BX353" s="125">
        <f t="shared" ref="BX353" si="5783">P353/P374</f>
        <v>3.7289138798461081E-2</v>
      </c>
      <c r="BY353" s="126">
        <f t="shared" ref="BY353" si="5784">Q353/Q374</f>
        <v>2.8998242530755711E-2</v>
      </c>
      <c r="BZ353" s="127">
        <f t="shared" ref="BZ353" si="5785">R353/R374</f>
        <v>3.912623914378454E-2</v>
      </c>
      <c r="CA353" s="128">
        <f t="shared" ref="CA353" si="5786">S353/S374</f>
        <v>2.6870434125451339E-2</v>
      </c>
      <c r="CB353" s="125">
        <f t="shared" ref="CB353" si="5787">T353/T374</f>
        <v>4.0194884287454324E-2</v>
      </c>
      <c r="CC353" s="126">
        <f t="shared" ref="CC353" si="5788">U353/U374</f>
        <v>6.4234326824254881E-2</v>
      </c>
      <c r="CD353" s="127">
        <f t="shared" ref="CD353" si="5789">V353/V374</f>
        <v>2.1353788742614285E-2</v>
      </c>
      <c r="CE353" s="128">
        <f t="shared" ref="CE353" si="5790">W353/W374</f>
        <v>3.7027379400260754E-2</v>
      </c>
      <c r="CF353" s="125">
        <f t="shared" ref="CF353" si="5791">X353/X374</f>
        <v>4.890864995957963E-2</v>
      </c>
      <c r="CG353" s="126">
        <f t="shared" ref="CG353" si="5792">Y353/Y374</f>
        <v>5.1840557612720543E-2</v>
      </c>
      <c r="CH353" s="127">
        <f t="shared" ref="CH353" si="5793">Z353/Z374</f>
        <v>3.8780955244071998E-2</v>
      </c>
      <c r="CI353" s="125">
        <f t="shared" ref="CI353" si="5794">AA353/AA374</f>
        <v>3.6541714195806943E-2</v>
      </c>
      <c r="CJ353" s="131">
        <f t="shared" ref="CJ353" si="5795">AB353/AB374</f>
        <v>3.758887262944733E-2</v>
      </c>
      <c r="CK353" s="132">
        <f t="shared" ref="CK353" si="5796">AC353/AC374</f>
        <v>3.1292104055314553E-2</v>
      </c>
    </row>
    <row r="354" spans="1:89" ht="14.1" thickTop="1">
      <c r="A354" s="142" t="s">
        <v>20</v>
      </c>
      <c r="B354" s="195">
        <v>1187</v>
      </c>
      <c r="C354" s="196">
        <v>477</v>
      </c>
      <c r="D354" s="197">
        <v>430</v>
      </c>
      <c r="E354" s="198">
        <v>344</v>
      </c>
      <c r="F354" s="195">
        <v>178</v>
      </c>
      <c r="G354" s="199">
        <v>99</v>
      </c>
      <c r="H354" s="197">
        <v>706</v>
      </c>
      <c r="I354" s="198">
        <v>754</v>
      </c>
      <c r="J354" s="195">
        <v>54</v>
      </c>
      <c r="K354" s="199">
        <v>110</v>
      </c>
      <c r="L354" s="197">
        <v>99</v>
      </c>
      <c r="M354" s="195">
        <v>292</v>
      </c>
      <c r="N354" s="200">
        <v>499</v>
      </c>
      <c r="O354" s="201">
        <v>600</v>
      </c>
      <c r="P354" s="195">
        <v>314</v>
      </c>
      <c r="Q354" s="199">
        <v>270</v>
      </c>
      <c r="R354" s="197">
        <v>605</v>
      </c>
      <c r="S354" s="198">
        <v>433</v>
      </c>
      <c r="T354" s="195">
        <v>100</v>
      </c>
      <c r="U354" s="199">
        <v>116</v>
      </c>
      <c r="V354" s="197">
        <v>280</v>
      </c>
      <c r="W354" s="198">
        <v>459</v>
      </c>
      <c r="X354" s="195">
        <v>407</v>
      </c>
      <c r="Y354" s="199">
        <v>272</v>
      </c>
      <c r="Z354" s="197">
        <v>1220</v>
      </c>
      <c r="AA354" s="195">
        <v>1083</v>
      </c>
      <c r="AB354" s="168">
        <f t="shared" ref="AB354:AB369" si="5797">B354+D354+F354+H354+J354+L354+N354+P354+R354+T354+V354+X354+Z354</f>
        <v>6079</v>
      </c>
      <c r="AC354" s="169">
        <f t="shared" si="5714"/>
        <v>5309</v>
      </c>
      <c r="BI354" s="142" t="s">
        <v>20</v>
      </c>
      <c r="BJ354" s="125">
        <f>B354/B374</f>
        <v>4.8381837450069291E-2</v>
      </c>
      <c r="BK354" s="126">
        <f t="shared" ref="BK354" si="5798">C354/C374</f>
        <v>2.8072033898305086E-2</v>
      </c>
      <c r="BL354" s="127">
        <f t="shared" ref="BL354" si="5799">D354/D374</f>
        <v>5.1995163240628778E-2</v>
      </c>
      <c r="BM354" s="128">
        <f t="shared" ref="BM354" si="5800">E354/E374</f>
        <v>5.176824680210685E-2</v>
      </c>
      <c r="BN354" s="125">
        <f t="shared" ref="BN354" si="5801">F354/F374</f>
        <v>4.8580786026200876E-2</v>
      </c>
      <c r="BO354" s="126">
        <f t="shared" ref="BO354" si="5802">G354/G374</f>
        <v>3.8686987104337635E-2</v>
      </c>
      <c r="BP354" s="127">
        <f t="shared" ref="BP354" si="5803">H354/H374</f>
        <v>3.8125067501890056E-2</v>
      </c>
      <c r="BQ354" s="128">
        <f t="shared" ref="BQ354" si="5804">I354/I374</f>
        <v>3.4339846062759027E-2</v>
      </c>
      <c r="BR354" s="125">
        <f t="shared" ref="BR354" si="5805">J354/J374</f>
        <v>3.4177215189873419E-2</v>
      </c>
      <c r="BS354" s="126">
        <f t="shared" ref="BS354" si="5806">K354/K374</f>
        <v>4.9977283053157656E-2</v>
      </c>
      <c r="BT354" s="127">
        <f t="shared" ref="BT354" si="5807">L354/L374</f>
        <v>3.3434650455927049E-2</v>
      </c>
      <c r="BU354" s="125">
        <f t="shared" ref="BU354" si="5808">M354/M374</f>
        <v>3.9652362846279196E-2</v>
      </c>
      <c r="BV354" s="129">
        <f t="shared" ref="BV354" si="5809">N354/N374</f>
        <v>4.0569105691056907E-2</v>
      </c>
      <c r="BW354" s="130">
        <f t="shared" ref="BW354" si="5810">O354/O374</f>
        <v>3.957261574990107E-2</v>
      </c>
      <c r="BX354" s="125">
        <f t="shared" ref="BX354" si="5811">P354/P374</f>
        <v>4.6463450725066587E-2</v>
      </c>
      <c r="BY354" s="126">
        <f t="shared" ref="BY354" si="5812">Q354/Q374</f>
        <v>3.9543057996485061E-2</v>
      </c>
      <c r="BZ354" s="127">
        <f t="shared" ref="BZ354" si="5813">R354/R374</f>
        <v>5.3074831125537326E-2</v>
      </c>
      <c r="CA354" s="128">
        <f t="shared" ref="CA354" si="5814">S354/S374</f>
        <v>3.6359056176001346E-2</v>
      </c>
      <c r="CB354" s="125">
        <f t="shared" ref="CB354" si="5815">T354/T374</f>
        <v>6.090133982947625E-2</v>
      </c>
      <c r="CC354" s="126">
        <f t="shared" ref="CC354" si="5816">U354/U374</f>
        <v>5.9609455292908529E-2</v>
      </c>
      <c r="CD354" s="127">
        <f t="shared" ref="CD354" si="5817">V354/V374</f>
        <v>2.9024567222970872E-2</v>
      </c>
      <c r="CE354" s="128">
        <f t="shared" ref="CE354" si="5818">W354/W374</f>
        <v>3.9895697522816166E-2</v>
      </c>
      <c r="CF354" s="125">
        <f t="shared" ref="CF354" si="5819">X354/X374</f>
        <v>5.4836971166801404E-2</v>
      </c>
      <c r="CG354" s="126">
        <f t="shared" ref="CG354" si="5820">Y354/Y374</f>
        <v>5.9246351557394904E-2</v>
      </c>
      <c r="CH354" s="127">
        <f t="shared" ref="CH354" si="5821">Z354/Z374</f>
        <v>4.5845702904813795E-2</v>
      </c>
      <c r="CI354" s="125">
        <f t="shared" ref="CI354" si="5822">AA354/AA374</f>
        <v>4.2599221177673757E-2</v>
      </c>
      <c r="CJ354" s="131">
        <f t="shared" ref="CJ354" si="5823">AB354/AB374</f>
        <v>4.4927793298153815E-2</v>
      </c>
      <c r="CK354" s="132">
        <f t="shared" ref="CK354" si="5824">AC354/AC374</f>
        <v>3.9302053567462726E-2</v>
      </c>
    </row>
    <row r="355" spans="1:89" ht="14.1" thickBot="1">
      <c r="A355" s="133" t="s">
        <v>22</v>
      </c>
      <c r="B355" s="188">
        <v>1924</v>
      </c>
      <c r="C355" s="189">
        <v>628</v>
      </c>
      <c r="D355" s="190">
        <v>563</v>
      </c>
      <c r="E355" s="191">
        <v>408</v>
      </c>
      <c r="F355" s="188">
        <v>237</v>
      </c>
      <c r="G355" s="192">
        <v>185</v>
      </c>
      <c r="H355" s="190">
        <v>1020</v>
      </c>
      <c r="I355" s="191">
        <v>1079</v>
      </c>
      <c r="J355" s="188">
        <v>98</v>
      </c>
      <c r="K355" s="192">
        <v>155</v>
      </c>
      <c r="L355" s="190">
        <v>84</v>
      </c>
      <c r="M355" s="188">
        <v>485</v>
      </c>
      <c r="N355" s="193">
        <v>557</v>
      </c>
      <c r="O355" s="194">
        <v>984</v>
      </c>
      <c r="P355" s="188">
        <v>379</v>
      </c>
      <c r="Q355" s="192">
        <v>291</v>
      </c>
      <c r="R355" s="190">
        <v>706</v>
      </c>
      <c r="S355" s="191">
        <v>560</v>
      </c>
      <c r="T355" s="188">
        <v>76</v>
      </c>
      <c r="U355" s="192">
        <v>133</v>
      </c>
      <c r="V355" s="190">
        <v>282</v>
      </c>
      <c r="W355" s="191">
        <v>697</v>
      </c>
      <c r="X355" s="188">
        <v>409</v>
      </c>
      <c r="Y355" s="192">
        <v>264</v>
      </c>
      <c r="Z355" s="190">
        <v>1739</v>
      </c>
      <c r="AA355" s="188">
        <v>1417</v>
      </c>
      <c r="AB355" s="168">
        <f t="shared" si="5797"/>
        <v>8074</v>
      </c>
      <c r="AC355" s="169">
        <f t="shared" si="5714"/>
        <v>7286</v>
      </c>
      <c r="AE355" t="s">
        <v>27</v>
      </c>
      <c r="BI355" s="133" t="s">
        <v>22</v>
      </c>
      <c r="BJ355" s="125">
        <f>B355/B374</f>
        <v>7.8421782016793021E-2</v>
      </c>
      <c r="BK355" s="126">
        <f t="shared" ref="BK355" si="5825">C355/C374</f>
        <v>3.6958568738229752E-2</v>
      </c>
      <c r="BL355" s="127">
        <f t="shared" ref="BL355" si="5826">D355/D374</f>
        <v>6.8077388149939536E-2</v>
      </c>
      <c r="BM355" s="128">
        <f t="shared" ref="BM355" si="5827">E355/E374</f>
        <v>6.1399548532731378E-2</v>
      </c>
      <c r="BN355" s="125">
        <f t="shared" ref="BN355" si="5828">F355/F374</f>
        <v>6.4683406113537123E-2</v>
      </c>
      <c r="BO355" s="126">
        <f t="shared" ref="BO355" si="5829">G355/G374</f>
        <v>7.2293864790933957E-2</v>
      </c>
      <c r="BP355" s="127">
        <f t="shared" ref="BP355" si="5830">H355/H374</f>
        <v>5.5081542283183932E-2</v>
      </c>
      <c r="BQ355" s="128">
        <f t="shared" ref="BQ355" si="5831">I355/I374</f>
        <v>4.9141503848431023E-2</v>
      </c>
      <c r="BR355" s="125">
        <f t="shared" ref="BR355" si="5832">J355/J374</f>
        <v>6.20253164556962E-2</v>
      </c>
      <c r="BS355" s="126">
        <f t="shared" ref="BS355" si="5833">K355/K374</f>
        <v>7.0422535211267609E-2</v>
      </c>
      <c r="BT355" s="127">
        <f t="shared" ref="BT355" si="5834">L355/L374</f>
        <v>2.8368794326241134E-2</v>
      </c>
      <c r="BU355" s="125">
        <f t="shared" ref="BU355" si="5835">M355/M374</f>
        <v>6.5860945138511678E-2</v>
      </c>
      <c r="BV355" s="129">
        <f t="shared" ref="BV355" si="5836">N355/N374</f>
        <v>4.5284552845528458E-2</v>
      </c>
      <c r="BW355" s="130">
        <f t="shared" ref="BW355" si="5837">O355/O374</f>
        <v>6.4899089829837747E-2</v>
      </c>
      <c r="BX355" s="125">
        <f t="shared" ref="BX355" si="5838">P355/P374</f>
        <v>5.6081680970701389E-2</v>
      </c>
      <c r="BY355" s="126">
        <f t="shared" ref="BY355" si="5839">Q355/Q374</f>
        <v>4.2618629173989453E-2</v>
      </c>
      <c r="BZ355" s="127">
        <f t="shared" ref="BZ355" si="5840">R355/R374</f>
        <v>6.1935257478726205E-2</v>
      </c>
      <c r="CA355" s="128">
        <f t="shared" ref="CA355" si="5841">S355/S374</f>
        <v>4.7023259719539842E-2</v>
      </c>
      <c r="CB355" s="125">
        <f t="shared" ref="CB355" si="5842">T355/T374</f>
        <v>4.6285018270401948E-2</v>
      </c>
      <c r="CC355" s="126">
        <f t="shared" ref="CC355" si="5843">U355/U374</f>
        <v>6.83453237410072E-2</v>
      </c>
      <c r="CD355" s="127">
        <f t="shared" ref="CD355" si="5844">V355/V374</f>
        <v>2.9231885560277806E-2</v>
      </c>
      <c r="CE355" s="128">
        <f t="shared" ref="CE355" si="5845">W355/W374</f>
        <v>6.0582355497609736E-2</v>
      </c>
      <c r="CF355" s="125">
        <f t="shared" ref="CF355" si="5846">X355/X374</f>
        <v>5.5106440312584208E-2</v>
      </c>
      <c r="CG355" s="126">
        <f t="shared" ref="CG355" si="5847">Y355/Y374</f>
        <v>5.7503811805706816E-2</v>
      </c>
      <c r="CH355" s="127">
        <f t="shared" ref="CH355" si="5848">Z355/Z374</f>
        <v>6.5348915861861631E-2</v>
      </c>
      <c r="CI355" s="125">
        <f t="shared" ref="CI355" si="5849">AA355/AA374</f>
        <v>5.5736931125358928E-2</v>
      </c>
      <c r="CJ355" s="131">
        <f t="shared" ref="CJ355" si="5850">AB355/AB374</f>
        <v>5.9672150532866244E-2</v>
      </c>
      <c r="CK355" s="132">
        <f t="shared" ref="CK355" si="5851">AC355/AC374</f>
        <v>5.3937608267570811E-2</v>
      </c>
    </row>
    <row r="356" spans="1:89" ht="15" thickTop="1" thickBot="1">
      <c r="A356" s="142" t="s">
        <v>24</v>
      </c>
      <c r="B356" s="195">
        <v>1867</v>
      </c>
      <c r="C356" s="196">
        <v>776</v>
      </c>
      <c r="D356" s="197">
        <v>711</v>
      </c>
      <c r="E356" s="198">
        <v>363</v>
      </c>
      <c r="F356" s="195">
        <v>288</v>
      </c>
      <c r="G356" s="199">
        <v>167</v>
      </c>
      <c r="H356" s="197">
        <v>1158</v>
      </c>
      <c r="I356" s="198">
        <v>1131</v>
      </c>
      <c r="J356" s="195">
        <v>101</v>
      </c>
      <c r="K356" s="199">
        <v>288</v>
      </c>
      <c r="L356" s="197">
        <v>104</v>
      </c>
      <c r="M356" s="195">
        <v>690</v>
      </c>
      <c r="N356" s="200">
        <v>671</v>
      </c>
      <c r="O356" s="201">
        <v>1387</v>
      </c>
      <c r="P356" s="195">
        <v>396</v>
      </c>
      <c r="Q356" s="199">
        <v>381</v>
      </c>
      <c r="R356" s="197">
        <v>870</v>
      </c>
      <c r="S356" s="198">
        <v>699</v>
      </c>
      <c r="T356" s="195">
        <v>92</v>
      </c>
      <c r="U356" s="199">
        <v>111</v>
      </c>
      <c r="V356" s="197">
        <v>286</v>
      </c>
      <c r="W356" s="198">
        <v>1020</v>
      </c>
      <c r="X356" s="195">
        <v>417</v>
      </c>
      <c r="Y356" s="199">
        <v>309</v>
      </c>
      <c r="Z356" s="197">
        <v>1786</v>
      </c>
      <c r="AA356" s="195">
        <v>1398</v>
      </c>
      <c r="AB356" s="168">
        <f t="shared" si="5797"/>
        <v>8747</v>
      </c>
      <c r="AC356" s="169">
        <f t="shared" si="5714"/>
        <v>8720</v>
      </c>
      <c r="AE356" s="309" t="s">
        <v>2</v>
      </c>
      <c r="AF356" s="303" t="s">
        <v>3</v>
      </c>
      <c r="AG356" s="304"/>
      <c r="AH356" s="303" t="s">
        <v>4</v>
      </c>
      <c r="AI356" s="304"/>
      <c r="AJ356" s="303" t="s">
        <v>5</v>
      </c>
      <c r="AK356" s="304"/>
      <c r="AL356" s="303" t="s">
        <v>6</v>
      </c>
      <c r="AM356" s="304"/>
      <c r="AN356" s="303" t="s">
        <v>7</v>
      </c>
      <c r="AO356" s="304"/>
      <c r="AP356" s="303" t="s">
        <v>8</v>
      </c>
      <c r="AQ356" s="304"/>
      <c r="AR356" s="303" t="s">
        <v>9</v>
      </c>
      <c r="AS356" s="304"/>
      <c r="AT356" s="303" t="s">
        <v>10</v>
      </c>
      <c r="AU356" s="304"/>
      <c r="AV356" s="303" t="s">
        <v>11</v>
      </c>
      <c r="AW356" s="304"/>
      <c r="AX356" s="303" t="s">
        <v>12</v>
      </c>
      <c r="AY356" s="304"/>
      <c r="AZ356" s="303" t="s">
        <v>13</v>
      </c>
      <c r="BA356" s="304"/>
      <c r="BB356" s="303" t="s">
        <v>14</v>
      </c>
      <c r="BC356" s="304"/>
      <c r="BD356" s="305" t="s">
        <v>15</v>
      </c>
      <c r="BE356" s="306"/>
      <c r="BF356" s="307" t="s">
        <v>16</v>
      </c>
      <c r="BG356" s="308"/>
      <c r="BH356" s="286"/>
      <c r="BI356" s="142" t="s">
        <v>24</v>
      </c>
      <c r="BJ356" s="125">
        <f>B356/B374</f>
        <v>7.6098475584902583E-2</v>
      </c>
      <c r="BK356" s="126">
        <f t="shared" ref="BK356" si="5852">C356/C374</f>
        <v>4.5668549905838039E-2</v>
      </c>
      <c r="BL356" s="127">
        <f t="shared" ref="BL356" si="5853">D356/D374</f>
        <v>8.5973397823458281E-2</v>
      </c>
      <c r="BM356" s="128">
        <f t="shared" ref="BM356" si="5854">E356/E374</f>
        <v>5.4627539503386002E-2</v>
      </c>
      <c r="BN356" s="125">
        <f t="shared" ref="BN356" si="5855">F356/F374</f>
        <v>7.8602620087336247E-2</v>
      </c>
      <c r="BO356" s="126">
        <f t="shared" ref="BO356" si="5856">G356/G374</f>
        <v>6.525986713559985E-2</v>
      </c>
      <c r="BP356" s="127">
        <f t="shared" ref="BP356" si="5857">H356/H374</f>
        <v>6.2533750945026459E-2</v>
      </c>
      <c r="BQ356" s="128">
        <f t="shared" ref="BQ356" si="5858">I356/I374</f>
        <v>5.1509769094138541E-2</v>
      </c>
      <c r="BR356" s="125">
        <f t="shared" ref="BR356" si="5859">J356/J374</f>
        <v>6.3924050632911386E-2</v>
      </c>
      <c r="BS356" s="126">
        <f t="shared" ref="BS356" si="5860">K356/K374</f>
        <v>0.13084961381190369</v>
      </c>
      <c r="BT356" s="127">
        <f t="shared" ref="BT356" si="5861">L356/L374</f>
        <v>3.5123269165822354E-2</v>
      </c>
      <c r="BU356" s="125">
        <f t="shared" ref="BU356" si="5862">M356/M374</f>
        <v>9.3699076588810423E-2</v>
      </c>
      <c r="BV356" s="129">
        <f t="shared" ref="BV356" si="5863">N356/N374</f>
        <v>5.4552845528455282E-2</v>
      </c>
      <c r="BW356" s="130">
        <f t="shared" ref="BW356" si="5864">O356/O374</f>
        <v>9.1478696741854632E-2</v>
      </c>
      <c r="BX356" s="125">
        <f t="shared" ref="BX356" si="5865">P356/P374</f>
        <v>5.8597218111867418E-2</v>
      </c>
      <c r="BY356" s="126">
        <f t="shared" ref="BY356" si="5866">Q356/Q374</f>
        <v>5.5799648506151142E-2</v>
      </c>
      <c r="BZ356" s="127">
        <f t="shared" ref="BZ356" si="5867">R356/R374</f>
        <v>7.632248442845864E-2</v>
      </c>
      <c r="CA356" s="128">
        <f t="shared" ref="CA356" si="5868">S356/S374</f>
        <v>5.8695104542782768E-2</v>
      </c>
      <c r="CB356" s="125">
        <f t="shared" ref="CB356" si="5869">T356/T374</f>
        <v>5.6029232643118147E-2</v>
      </c>
      <c r="CC356" s="126">
        <f t="shared" ref="CC356" si="5870">U356/U374</f>
        <v>5.7040082219938337E-2</v>
      </c>
      <c r="CD356" s="127">
        <f t="shared" ref="CD356" si="5871">V356/V374</f>
        <v>2.9646522234891677E-2</v>
      </c>
      <c r="CE356" s="128">
        <f t="shared" ref="CE356" si="5872">W356/W374</f>
        <v>8.8657105606258155E-2</v>
      </c>
      <c r="CF356" s="125">
        <f t="shared" ref="CF356" si="5873">X356/X374</f>
        <v>5.6184316895715437E-2</v>
      </c>
      <c r="CG356" s="126">
        <f t="shared" ref="CG356" si="5874">Y356/Y374</f>
        <v>6.7305597908952297E-2</v>
      </c>
      <c r="CH356" s="127">
        <f t="shared" ref="CH356" si="5875">Z356/Z374</f>
        <v>6.7115102777047089E-2</v>
      </c>
      <c r="CI356" s="125">
        <f t="shared" ref="CI356" si="5876">AA356/AA374</f>
        <v>5.4989576367855876E-2</v>
      </c>
      <c r="CJ356" s="131">
        <f t="shared" ref="CJ356" si="5877">AB356/AB374</f>
        <v>6.4646061519814349E-2</v>
      </c>
      <c r="CK356" s="132">
        <f t="shared" ref="CK356" si="5878">AC356/AC374</f>
        <v>6.4553382389955727E-2</v>
      </c>
    </row>
    <row r="357" spans="1:89" ht="15" thickTop="1" thickBot="1">
      <c r="A357" s="133" t="s">
        <v>28</v>
      </c>
      <c r="B357" s="188">
        <v>1988</v>
      </c>
      <c r="C357" s="189">
        <v>903</v>
      </c>
      <c r="D357" s="190">
        <v>639</v>
      </c>
      <c r="E357" s="191">
        <v>382</v>
      </c>
      <c r="F357" s="188">
        <v>247</v>
      </c>
      <c r="G357" s="192">
        <v>196</v>
      </c>
      <c r="H357" s="190">
        <v>1254</v>
      </c>
      <c r="I357" s="191">
        <v>1144</v>
      </c>
      <c r="J357" s="188">
        <v>91</v>
      </c>
      <c r="K357" s="192">
        <v>245</v>
      </c>
      <c r="L357" s="190">
        <v>105</v>
      </c>
      <c r="M357" s="188">
        <v>601</v>
      </c>
      <c r="N357" s="193">
        <v>731</v>
      </c>
      <c r="O357" s="194">
        <v>1094</v>
      </c>
      <c r="P357" s="188">
        <v>515</v>
      </c>
      <c r="Q357" s="192">
        <v>362</v>
      </c>
      <c r="R357" s="190">
        <v>888</v>
      </c>
      <c r="S357" s="191">
        <v>545</v>
      </c>
      <c r="T357" s="188">
        <v>84</v>
      </c>
      <c r="U357" s="192">
        <v>94</v>
      </c>
      <c r="V357" s="190">
        <v>293</v>
      </c>
      <c r="W357" s="191">
        <v>1067</v>
      </c>
      <c r="X357" s="188">
        <v>413</v>
      </c>
      <c r="Y357" s="192">
        <v>314</v>
      </c>
      <c r="Z357" s="190">
        <v>1706</v>
      </c>
      <c r="AA357" s="188">
        <v>1347</v>
      </c>
      <c r="AB357" s="168">
        <f t="shared" si="5797"/>
        <v>8954</v>
      </c>
      <c r="AC357" s="169">
        <f t="shared" si="5714"/>
        <v>8294</v>
      </c>
      <c r="AE357" s="310"/>
      <c r="AF357" s="242" t="s">
        <v>17</v>
      </c>
      <c r="AG357" s="243" t="s">
        <v>18</v>
      </c>
      <c r="AH357" s="244" t="s">
        <v>17</v>
      </c>
      <c r="AI357" s="245" t="s">
        <v>18</v>
      </c>
      <c r="AJ357" s="242" t="s">
        <v>17</v>
      </c>
      <c r="AK357" s="243" t="s">
        <v>18</v>
      </c>
      <c r="AL357" s="244" t="s">
        <v>17</v>
      </c>
      <c r="AM357" s="245" t="s">
        <v>18</v>
      </c>
      <c r="AN357" s="242" t="s">
        <v>17</v>
      </c>
      <c r="AO357" s="243" t="s">
        <v>18</v>
      </c>
      <c r="AP357" s="244" t="s">
        <v>17</v>
      </c>
      <c r="AQ357" s="242" t="s">
        <v>18</v>
      </c>
      <c r="AR357" s="246" t="s">
        <v>17</v>
      </c>
      <c r="AS357" s="247" t="s">
        <v>18</v>
      </c>
      <c r="AT357" s="242" t="s">
        <v>17</v>
      </c>
      <c r="AU357" s="243" t="s">
        <v>18</v>
      </c>
      <c r="AV357" s="244" t="s">
        <v>17</v>
      </c>
      <c r="AW357" s="245" t="s">
        <v>18</v>
      </c>
      <c r="AX357" s="242" t="s">
        <v>17</v>
      </c>
      <c r="AY357" s="243" t="s">
        <v>18</v>
      </c>
      <c r="AZ357" s="244" t="s">
        <v>17</v>
      </c>
      <c r="BA357" s="245" t="s">
        <v>18</v>
      </c>
      <c r="BB357" s="242" t="s">
        <v>17</v>
      </c>
      <c r="BC357" s="243" t="s">
        <v>18</v>
      </c>
      <c r="BD357" s="248" t="s">
        <v>17</v>
      </c>
      <c r="BE357" s="249" t="s">
        <v>18</v>
      </c>
      <c r="BF357" s="250" t="s">
        <v>17</v>
      </c>
      <c r="BG357" s="251" t="s">
        <v>18</v>
      </c>
      <c r="BH357" s="287"/>
      <c r="BI357" s="133" t="s">
        <v>28</v>
      </c>
      <c r="BJ357" s="125">
        <f>B357/B374</f>
        <v>8.1030406782424388E-2</v>
      </c>
      <c r="BK357" s="126">
        <f t="shared" ref="BK357" si="5879">C357/C374</f>
        <v>5.3142655367231638E-2</v>
      </c>
      <c r="BL357" s="127">
        <f t="shared" ref="BL357" si="5880">D357/D374</f>
        <v>7.7267230955259975E-2</v>
      </c>
      <c r="BM357" s="128">
        <f t="shared" ref="BM357" si="5881">E357/E374</f>
        <v>5.7486832204665161E-2</v>
      </c>
      <c r="BN357" s="125">
        <f t="shared" ref="BN357" si="5882">F357/F374</f>
        <v>6.7412663755458513E-2</v>
      </c>
      <c r="BO357" s="126">
        <f t="shared" ref="BO357" si="5883">G357/G374</f>
        <v>7.6592418913638147E-2</v>
      </c>
      <c r="BP357" s="127">
        <f t="shared" ref="BP357" si="5884">H357/H374</f>
        <v>6.771789610109083E-2</v>
      </c>
      <c r="BQ357" s="128">
        <f t="shared" ref="BQ357" si="5885">I357/I374</f>
        <v>5.2101835405565421E-2</v>
      </c>
      <c r="BR357" s="125">
        <f t="shared" ref="BR357" si="5886">J357/J374</f>
        <v>5.7594936708860761E-2</v>
      </c>
      <c r="BS357" s="126">
        <f t="shared" ref="BS357" si="5887">K357/K374</f>
        <v>0.1113130395274875</v>
      </c>
      <c r="BT357" s="127">
        <f t="shared" ref="BT357" si="5888">L357/L374</f>
        <v>3.5460992907801421E-2</v>
      </c>
      <c r="BU357" s="125">
        <f t="shared" ref="BU357" si="5889">M357/M374</f>
        <v>8.16132536664856E-2</v>
      </c>
      <c r="BV357" s="129">
        <f t="shared" ref="BV357" si="5890">N357/N374</f>
        <v>5.9430894308943091E-2</v>
      </c>
      <c r="BW357" s="130">
        <f t="shared" ref="BW357" si="5891">O357/O374</f>
        <v>7.2154069383986275E-2</v>
      </c>
      <c r="BX357" s="125">
        <f t="shared" ref="BX357" si="5892">P357/P374</f>
        <v>7.6205978100029589E-2</v>
      </c>
      <c r="BY357" s="126">
        <f t="shared" ref="BY357" si="5893">Q357/Q374</f>
        <v>5.3016988869361452E-2</v>
      </c>
      <c r="BZ357" s="127">
        <f t="shared" ref="BZ357" si="5894">R357/R374</f>
        <v>7.790157031318537E-2</v>
      </c>
      <c r="CA357" s="128">
        <f t="shared" ref="CA357" si="5895">S357/S374</f>
        <v>4.5763708119909312E-2</v>
      </c>
      <c r="CB357" s="125">
        <f t="shared" ref="CB357" si="5896">T357/T374</f>
        <v>5.1157125456760051E-2</v>
      </c>
      <c r="CC357" s="126">
        <f t="shared" ref="CC357" si="5897">U357/U374</f>
        <v>4.8304213771839674E-2</v>
      </c>
      <c r="CD357" s="127">
        <f t="shared" ref="CD357" si="5898">V357/V374</f>
        <v>3.0372136415465947E-2</v>
      </c>
      <c r="CE357" s="128">
        <f t="shared" ref="CE357" si="5899">W357/W374</f>
        <v>9.2742285962624946E-2</v>
      </c>
      <c r="CF357" s="125">
        <f t="shared" ref="CF357" si="5900">X357/X374</f>
        <v>5.5645378604149823E-2</v>
      </c>
      <c r="CG357" s="126">
        <f t="shared" ref="CG357" si="5901">Y357/Y374</f>
        <v>6.8394685253757345E-2</v>
      </c>
      <c r="CH357" s="127">
        <f t="shared" ref="CH357" si="5902">Z357/Z374</f>
        <v>6.4108827176731428E-2</v>
      </c>
      <c r="CI357" s="125">
        <f t="shared" ref="CI357" si="5903">AA357/AA374</f>
        <v>5.2983518860874011E-2</v>
      </c>
      <c r="CJ357" s="131">
        <f t="shared" ref="CJ357" si="5904">AB357/AB374</f>
        <v>6.6175927157701805E-2</v>
      </c>
      <c r="CK357" s="132">
        <f t="shared" ref="CK357" si="5905">AC357/AC374</f>
        <v>6.1399742378703305E-2</v>
      </c>
    </row>
    <row r="358" spans="1:89" ht="14.1" thickTop="1">
      <c r="A358" s="142" t="s">
        <v>29</v>
      </c>
      <c r="B358" s="202">
        <v>2014</v>
      </c>
      <c r="C358" s="196">
        <v>1066</v>
      </c>
      <c r="D358" s="197">
        <v>719</v>
      </c>
      <c r="E358" s="198">
        <v>355</v>
      </c>
      <c r="F358" s="195">
        <v>261</v>
      </c>
      <c r="G358" s="199">
        <v>122</v>
      </c>
      <c r="H358" s="197">
        <v>1380</v>
      </c>
      <c r="I358" s="198">
        <v>1401</v>
      </c>
      <c r="J358" s="195">
        <v>92</v>
      </c>
      <c r="K358" s="199">
        <v>183</v>
      </c>
      <c r="L358" s="197">
        <v>123</v>
      </c>
      <c r="M358" s="195">
        <v>668</v>
      </c>
      <c r="N358" s="200">
        <v>827</v>
      </c>
      <c r="O358" s="203">
        <v>1305</v>
      </c>
      <c r="P358" s="195">
        <v>473</v>
      </c>
      <c r="Q358" s="199">
        <v>387</v>
      </c>
      <c r="R358" s="197">
        <v>936</v>
      </c>
      <c r="S358" s="198">
        <v>724</v>
      </c>
      <c r="T358" s="195">
        <v>101</v>
      </c>
      <c r="U358" s="199">
        <v>128</v>
      </c>
      <c r="V358" s="197">
        <v>342</v>
      </c>
      <c r="W358" s="204">
        <v>1183</v>
      </c>
      <c r="X358" s="195">
        <v>407</v>
      </c>
      <c r="Y358" s="199">
        <v>327</v>
      </c>
      <c r="Z358" s="197">
        <v>2028</v>
      </c>
      <c r="AA358" s="195">
        <v>2018</v>
      </c>
      <c r="AB358" s="168">
        <f t="shared" si="5797"/>
        <v>9703</v>
      </c>
      <c r="AC358" s="169">
        <f t="shared" si="5714"/>
        <v>9867</v>
      </c>
      <c r="AE358" s="252" t="str">
        <f>$AE$17</f>
        <v>17:00 - 17:59</v>
      </c>
      <c r="AF358" s="253">
        <f t="shared" ref="AF358:AU360" si="5906">SUMIF($A$9:$A$32,$AE358,B$350:B$373)</f>
        <v>1498</v>
      </c>
      <c r="AG358" s="254">
        <f t="shared" si="5906"/>
        <v>1420</v>
      </c>
      <c r="AH358" s="255">
        <f t="shared" si="5906"/>
        <v>529</v>
      </c>
      <c r="AI358" s="256">
        <f t="shared" si="5906"/>
        <v>505</v>
      </c>
      <c r="AJ358" s="253">
        <f t="shared" si="5906"/>
        <v>283</v>
      </c>
      <c r="AK358" s="257">
        <f t="shared" si="5906"/>
        <v>210</v>
      </c>
      <c r="AL358" s="255">
        <f t="shared" si="5906"/>
        <v>1330</v>
      </c>
      <c r="AM358" s="256">
        <f t="shared" si="5906"/>
        <v>1846</v>
      </c>
      <c r="AN358" s="253">
        <f t="shared" si="5906"/>
        <v>136</v>
      </c>
      <c r="AO358" s="257">
        <f t="shared" si="5906"/>
        <v>116</v>
      </c>
      <c r="AP358" s="255">
        <f t="shared" si="5906"/>
        <v>312</v>
      </c>
      <c r="AQ358" s="253">
        <f t="shared" si="5906"/>
        <v>433</v>
      </c>
      <c r="AR358" s="258">
        <f t="shared" si="5906"/>
        <v>881</v>
      </c>
      <c r="AS358" s="259">
        <f t="shared" si="5906"/>
        <v>953</v>
      </c>
      <c r="AT358" s="253">
        <f t="shared" si="5906"/>
        <v>474</v>
      </c>
      <c r="AU358" s="257">
        <f t="shared" si="5906"/>
        <v>490</v>
      </c>
      <c r="AV358" s="255">
        <f t="shared" ref="AP358:BE360" si="5907">SUMIF($A$9:$A$32,$AE358,R$350:R$373)</f>
        <v>760</v>
      </c>
      <c r="AW358" s="256">
        <f t="shared" si="5907"/>
        <v>1100</v>
      </c>
      <c r="AX358" s="253">
        <f t="shared" si="5907"/>
        <v>134</v>
      </c>
      <c r="AY358" s="257">
        <f t="shared" si="5907"/>
        <v>133</v>
      </c>
      <c r="AZ358" s="255">
        <f t="shared" si="5907"/>
        <v>773</v>
      </c>
      <c r="BA358" s="256">
        <f t="shared" si="5907"/>
        <v>643</v>
      </c>
      <c r="BB358" s="253">
        <f t="shared" si="5907"/>
        <v>526</v>
      </c>
      <c r="BC358" s="257">
        <f t="shared" si="5907"/>
        <v>266</v>
      </c>
      <c r="BD358" s="20">
        <f t="shared" si="5907"/>
        <v>2002</v>
      </c>
      <c r="BE358" s="260">
        <f t="shared" si="5907"/>
        <v>1713</v>
      </c>
      <c r="BF358" s="261">
        <f>AF358+AH358+AJ358+AL358+AN358+AP358+AR358+AT358+AV358+AX358+AZ358+BB358+BD358</f>
        <v>9638</v>
      </c>
      <c r="BG358" s="262">
        <f>AG358+AI358+AK358+AM358+AO358+AQ358+AS358+AU358+AW358+AY358+BA358+BC358+BE358</f>
        <v>9828</v>
      </c>
      <c r="BH358" s="283"/>
      <c r="BI358" s="142" t="s">
        <v>29</v>
      </c>
      <c r="BJ358" s="125">
        <f>B358/B374</f>
        <v>8.2090160593462136E-2</v>
      </c>
      <c r="BK358" s="126">
        <f t="shared" ref="BK358" si="5908">C358/C374</f>
        <v>6.2735404896421848E-2</v>
      </c>
      <c r="BL358" s="127">
        <f t="shared" ref="BL358" si="5909">D358/D374</f>
        <v>8.6940749697702546E-2</v>
      </c>
      <c r="BM358" s="128">
        <f t="shared" ref="BM358" si="5910">E358/E374</f>
        <v>5.3423626787057941E-2</v>
      </c>
      <c r="BN358" s="125">
        <f t="shared" ref="BN358" si="5911">F358/F374</f>
        <v>7.1233624454148478E-2</v>
      </c>
      <c r="BO358" s="126">
        <f t="shared" ref="BO358" si="5912">G358/G374</f>
        <v>4.7674872997264556E-2</v>
      </c>
      <c r="BP358" s="127">
        <f t="shared" ref="BP358" si="5913">H358/H374</f>
        <v>7.4522086618425312E-2</v>
      </c>
      <c r="BQ358" s="128">
        <f t="shared" ref="BQ358" si="5914">I358/I374</f>
        <v>6.3806530946850668E-2</v>
      </c>
      <c r="BR358" s="125">
        <f t="shared" ref="BR358" si="5915">J358/J374</f>
        <v>5.8227848101265821E-2</v>
      </c>
      <c r="BS358" s="126">
        <f t="shared" ref="BS358" si="5916">K358/K374</f>
        <v>8.3144025442980468E-2</v>
      </c>
      <c r="BT358" s="127">
        <f t="shared" ref="BT358" si="5917">L358/L374</f>
        <v>4.1540020263424522E-2</v>
      </c>
      <c r="BU358" s="125">
        <f t="shared" ref="BU358" si="5918">M358/M374</f>
        <v>9.0711569799022271E-2</v>
      </c>
      <c r="BV358" s="129">
        <f t="shared" ref="BV358" si="5919">N358/N374</f>
        <v>6.7235772357723572E-2</v>
      </c>
      <c r="BW358" s="130">
        <f t="shared" ref="BW358" si="5920">O358/O374</f>
        <v>8.6070439256034831E-2</v>
      </c>
      <c r="BX358" s="125">
        <f t="shared" ref="BX358" si="5921">P358/P374</f>
        <v>6.999112163361941E-2</v>
      </c>
      <c r="BY358" s="126">
        <f t="shared" ref="BY358" si="5922">Q358/Q374</f>
        <v>5.6678383128295255E-2</v>
      </c>
      <c r="BZ358" s="127">
        <f t="shared" ref="BZ358" si="5923">R358/R374</f>
        <v>8.2112466005789975E-2</v>
      </c>
      <c r="CA358" s="128">
        <f t="shared" ref="CA358" si="5924">S358/S374</f>
        <v>6.0794357208833652E-2</v>
      </c>
      <c r="CB358" s="125">
        <f t="shared" ref="CB358" si="5925">T358/T374</f>
        <v>6.1510353227771014E-2</v>
      </c>
      <c r="CC358" s="126">
        <f t="shared" ref="CC358" si="5926">U358/U374</f>
        <v>6.5775950668037E-2</v>
      </c>
      <c r="CD358" s="127">
        <f t="shared" ref="CD358" si="5927">V358/V374</f>
        <v>3.5451435679485853E-2</v>
      </c>
      <c r="CE358" s="128">
        <f t="shared" ref="CE358" si="5928">W358/W374</f>
        <v>0.10282485875706214</v>
      </c>
      <c r="CF358" s="125">
        <f t="shared" ref="CF358" si="5929">X358/X374</f>
        <v>5.4836971166801404E-2</v>
      </c>
      <c r="CG358" s="126">
        <f t="shared" ref="CG358" si="5930">Y358/Y374</f>
        <v>7.1226312350250495E-2</v>
      </c>
      <c r="CH358" s="127">
        <f t="shared" ref="CH358" si="5931">Z358/Z374</f>
        <v>7.6209086468001952E-2</v>
      </c>
      <c r="CI358" s="125">
        <f t="shared" ref="CI358" si="5932">AA358/AA374</f>
        <v>7.9376942139007992E-2</v>
      </c>
      <c r="CJ358" s="131">
        <f t="shared" ref="CJ358" si="5933">AB358/AB374</f>
        <v>7.1711527944067516E-2</v>
      </c>
      <c r="CK358" s="132">
        <f t="shared" ref="CK358" si="5934">AC358/AC374</f>
        <v>7.3044521105698756E-2</v>
      </c>
    </row>
    <row r="359" spans="1:89">
      <c r="A359" s="133" t="s">
        <v>31</v>
      </c>
      <c r="B359" s="205">
        <v>1910</v>
      </c>
      <c r="C359" s="189">
        <v>1126</v>
      </c>
      <c r="D359" s="190">
        <v>604</v>
      </c>
      <c r="E359" s="191">
        <v>371</v>
      </c>
      <c r="F359" s="188">
        <v>293</v>
      </c>
      <c r="G359" s="192">
        <v>140</v>
      </c>
      <c r="H359" s="190">
        <v>1333</v>
      </c>
      <c r="I359" s="191">
        <v>1266</v>
      </c>
      <c r="J359" s="188">
        <v>88</v>
      </c>
      <c r="K359" s="189">
        <v>156</v>
      </c>
      <c r="L359" s="190">
        <v>158</v>
      </c>
      <c r="M359" s="188">
        <v>733</v>
      </c>
      <c r="N359" s="193">
        <v>826</v>
      </c>
      <c r="O359" s="206">
        <v>1183</v>
      </c>
      <c r="P359" s="188">
        <v>489</v>
      </c>
      <c r="Q359" s="189">
        <v>464</v>
      </c>
      <c r="R359" s="190">
        <v>871</v>
      </c>
      <c r="S359" s="191">
        <v>716</v>
      </c>
      <c r="T359" s="197">
        <v>105</v>
      </c>
      <c r="U359" s="188">
        <v>140</v>
      </c>
      <c r="V359" s="190">
        <v>473</v>
      </c>
      <c r="W359" s="207">
        <v>1073</v>
      </c>
      <c r="X359" s="188">
        <v>509</v>
      </c>
      <c r="Y359" s="192">
        <v>277</v>
      </c>
      <c r="Z359" s="190">
        <v>1756</v>
      </c>
      <c r="AA359" s="188">
        <v>1788</v>
      </c>
      <c r="AB359" s="168">
        <f t="shared" si="5797"/>
        <v>9415</v>
      </c>
      <c r="AC359" s="169">
        <f t="shared" si="5714"/>
        <v>9433</v>
      </c>
      <c r="AE359" s="263" t="str">
        <f>$AE$18</f>
        <v>18:00 - 18:59</v>
      </c>
      <c r="AF359" s="253">
        <f t="shared" si="5906"/>
        <v>1447</v>
      </c>
      <c r="AG359" s="264">
        <f t="shared" si="5906"/>
        <v>1435</v>
      </c>
      <c r="AH359" s="265">
        <f t="shared" si="5906"/>
        <v>464</v>
      </c>
      <c r="AI359" s="266">
        <f t="shared" si="5906"/>
        <v>500</v>
      </c>
      <c r="AJ359" s="267">
        <f t="shared" si="5906"/>
        <v>220</v>
      </c>
      <c r="AK359" s="268">
        <f t="shared" si="5906"/>
        <v>194</v>
      </c>
      <c r="AL359" s="265">
        <f t="shared" si="5906"/>
        <v>1250</v>
      </c>
      <c r="AM359" s="266">
        <f t="shared" si="5906"/>
        <v>1561</v>
      </c>
      <c r="AN359" s="267">
        <f t="shared" si="5906"/>
        <v>127</v>
      </c>
      <c r="AO359" s="268">
        <f t="shared" si="5906"/>
        <v>106</v>
      </c>
      <c r="AP359" s="265">
        <f t="shared" si="5907"/>
        <v>285</v>
      </c>
      <c r="AQ359" s="267">
        <f t="shared" si="5907"/>
        <v>365</v>
      </c>
      <c r="AR359" s="269">
        <f t="shared" si="5907"/>
        <v>922</v>
      </c>
      <c r="AS359" s="270">
        <f t="shared" si="5907"/>
        <v>988</v>
      </c>
      <c r="AT359" s="267">
        <f t="shared" si="5907"/>
        <v>405</v>
      </c>
      <c r="AU359" s="268">
        <f t="shared" si="5907"/>
        <v>610</v>
      </c>
      <c r="AV359" s="265">
        <f t="shared" si="5907"/>
        <v>619</v>
      </c>
      <c r="AW359" s="266">
        <f t="shared" si="5907"/>
        <v>853</v>
      </c>
      <c r="AX359" s="267">
        <f t="shared" si="5907"/>
        <v>132</v>
      </c>
      <c r="AY359" s="268">
        <f t="shared" si="5907"/>
        <v>136</v>
      </c>
      <c r="AZ359" s="265">
        <f t="shared" si="5907"/>
        <v>815</v>
      </c>
      <c r="BA359" s="266">
        <f t="shared" si="5907"/>
        <v>680</v>
      </c>
      <c r="BB359" s="267">
        <f t="shared" si="5907"/>
        <v>554</v>
      </c>
      <c r="BC359" s="268">
        <f t="shared" si="5907"/>
        <v>308</v>
      </c>
      <c r="BD359" s="265">
        <f t="shared" si="5907"/>
        <v>1700</v>
      </c>
      <c r="BE359" s="267">
        <f t="shared" si="5907"/>
        <v>1596</v>
      </c>
      <c r="BF359" s="271">
        <f>SUM(AF359,AH359,AJ359,AL359,AN359,AP359,AR359,AT359,AV359,AX359,AZ359,BB359,BD359)</f>
        <v>8940</v>
      </c>
      <c r="BG359" s="16">
        <f>SUM(AG359,AI359,AK359,AM359,AO359,AQ359,AS359,AU359,AW359,AY359,BA359,BC359,BE359)</f>
        <v>9332</v>
      </c>
      <c r="BH359" s="284"/>
      <c r="BI359" s="133" t="s">
        <v>31</v>
      </c>
      <c r="BJ359" s="125">
        <f>B359/B374</f>
        <v>7.785114534931116E-2</v>
      </c>
      <c r="BK359" s="126">
        <f t="shared" ref="BK359" si="5935">C359/C374</f>
        <v>6.6266478342749527E-2</v>
      </c>
      <c r="BL359" s="127">
        <f t="shared" ref="BL359" si="5936">D359/D374</f>
        <v>7.3035066505441351E-2</v>
      </c>
      <c r="BM359" s="128">
        <f t="shared" ref="BM359" si="5937">E359/E374</f>
        <v>5.583145221971407E-2</v>
      </c>
      <c r="BN359" s="125">
        <f t="shared" ref="BN359" si="5938">F359/F374</f>
        <v>7.9967248908296942E-2</v>
      </c>
      <c r="BO359" s="126">
        <f t="shared" ref="BO359" si="5939">G359/G374</f>
        <v>5.4708870652598669E-2</v>
      </c>
      <c r="BP359" s="127">
        <f t="shared" ref="BP359" si="5940">H359/H374</f>
        <v>7.1984015552435471E-2</v>
      </c>
      <c r="BQ359" s="128">
        <f t="shared" ref="BQ359" si="5941">I359/I374</f>
        <v>5.7658150020494604E-2</v>
      </c>
      <c r="BR359" s="125">
        <f t="shared" ref="BR359" si="5942">J359/J374</f>
        <v>5.5696202531645568E-2</v>
      </c>
      <c r="BS359" s="126">
        <f t="shared" ref="BS359" si="5943">K359/K374</f>
        <v>7.0876874148114499E-2</v>
      </c>
      <c r="BT359" s="127">
        <f t="shared" ref="BT359" si="5944">L359/L374</f>
        <v>5.3360351232691658E-2</v>
      </c>
      <c r="BU359" s="125">
        <f t="shared" ref="BU359" si="5945">M359/M374</f>
        <v>9.9538294405214556E-2</v>
      </c>
      <c r="BV359" s="129">
        <f t="shared" ref="BV359" si="5946">N359/N374</f>
        <v>6.7154471544715447E-2</v>
      </c>
      <c r="BW359" s="130">
        <f t="shared" ref="BW359" si="5947">O359/O374</f>
        <v>7.8024007386888278E-2</v>
      </c>
      <c r="BX359" s="125">
        <f t="shared" ref="BX359" si="5948">P359/P374</f>
        <v>7.2358686001775668E-2</v>
      </c>
      <c r="BY359" s="126">
        <f t="shared" ref="BY359" si="5949">Q359/Q374</f>
        <v>6.795547744581136E-2</v>
      </c>
      <c r="BZ359" s="127">
        <f t="shared" ref="BZ359" si="5950">R359/R374</f>
        <v>7.6410211422054564E-2</v>
      </c>
      <c r="CA359" s="128">
        <f t="shared" ref="CA359" si="5951">S359/S374</f>
        <v>6.0122596355697375E-2</v>
      </c>
      <c r="CB359" s="125">
        <f t="shared" ref="CB359" si="5952">T359/T374</f>
        <v>6.3946406820950055E-2</v>
      </c>
      <c r="CC359" s="126">
        <f t="shared" ref="CC359" si="5953">U359/U374</f>
        <v>7.1942446043165464E-2</v>
      </c>
      <c r="CD359" s="127">
        <f t="shared" ref="CD359" si="5954">V359/V374</f>
        <v>4.9030786773090078E-2</v>
      </c>
      <c r="CE359" s="128">
        <f t="shared" ref="CE359" si="5955">W359/W374</f>
        <v>9.3263798348544105E-2</v>
      </c>
      <c r="CF359" s="125">
        <f t="shared" ref="CF359" si="5956">X359/X374</f>
        <v>6.8579897601724601E-2</v>
      </c>
      <c r="CG359" s="126">
        <f t="shared" ref="CG359" si="5957">Y359/Y374</f>
        <v>6.0335438902199959E-2</v>
      </c>
      <c r="CH359" s="127">
        <f t="shared" ref="CH359" si="5958">Z359/Z374</f>
        <v>6.5987749426928713E-2</v>
      </c>
      <c r="CI359" s="125">
        <f t="shared" ref="CI359" si="5959">AA359/AA374</f>
        <v>7.0330016127128983E-2</v>
      </c>
      <c r="CJ359" s="131">
        <f t="shared" ref="CJ359" si="5960">AB359/AB374</f>
        <v>6.9583019230484974E-2</v>
      </c>
      <c r="CK359" s="132">
        <f t="shared" ref="CK359" si="5961">AC359/AC374</f>
        <v>6.9831657807850042E-2</v>
      </c>
    </row>
    <row r="360" spans="1:89" ht="14.1" thickBot="1">
      <c r="A360" s="142" t="s">
        <v>33</v>
      </c>
      <c r="B360" s="202">
        <v>1638</v>
      </c>
      <c r="C360" s="196">
        <v>1324</v>
      </c>
      <c r="D360" s="197">
        <v>600</v>
      </c>
      <c r="E360" s="198">
        <v>378</v>
      </c>
      <c r="F360" s="195">
        <v>226</v>
      </c>
      <c r="G360" s="199">
        <v>148</v>
      </c>
      <c r="H360" s="197">
        <v>1376</v>
      </c>
      <c r="I360" s="198">
        <v>1404</v>
      </c>
      <c r="J360" s="195">
        <v>69</v>
      </c>
      <c r="K360" s="196">
        <v>156</v>
      </c>
      <c r="L360" s="197">
        <v>161</v>
      </c>
      <c r="M360" s="195">
        <v>668</v>
      </c>
      <c r="N360" s="200">
        <v>845</v>
      </c>
      <c r="O360" s="203">
        <v>982</v>
      </c>
      <c r="P360" s="195">
        <v>570</v>
      </c>
      <c r="Q360" s="196">
        <v>449</v>
      </c>
      <c r="R360" s="197">
        <v>863</v>
      </c>
      <c r="S360" s="198">
        <v>844</v>
      </c>
      <c r="T360" s="195">
        <v>74</v>
      </c>
      <c r="U360" s="199">
        <v>122</v>
      </c>
      <c r="V360" s="197">
        <v>510</v>
      </c>
      <c r="W360" s="204">
        <v>881</v>
      </c>
      <c r="X360" s="195">
        <v>473</v>
      </c>
      <c r="Y360" s="199">
        <v>271</v>
      </c>
      <c r="Z360" s="197">
        <v>1650</v>
      </c>
      <c r="AA360" s="195">
        <v>1700</v>
      </c>
      <c r="AB360" s="168">
        <f t="shared" si="5797"/>
        <v>9055</v>
      </c>
      <c r="AC360" s="169">
        <f t="shared" si="5714"/>
        <v>9327</v>
      </c>
      <c r="AE360" s="252" t="str">
        <f>$AE$19</f>
        <v>19:00 - 19:59</v>
      </c>
      <c r="AF360" s="253">
        <f t="shared" si="5906"/>
        <v>1482</v>
      </c>
      <c r="AG360" s="272">
        <f t="shared" si="5906"/>
        <v>1007</v>
      </c>
      <c r="AH360" s="273">
        <f t="shared" si="5906"/>
        <v>394</v>
      </c>
      <c r="AI360" s="274">
        <f t="shared" si="5906"/>
        <v>472</v>
      </c>
      <c r="AJ360" s="275">
        <f t="shared" si="5906"/>
        <v>165</v>
      </c>
      <c r="AK360" s="276">
        <f t="shared" si="5906"/>
        <v>181</v>
      </c>
      <c r="AL360" s="273">
        <f t="shared" si="5906"/>
        <v>963</v>
      </c>
      <c r="AM360" s="274">
        <f t="shared" si="5906"/>
        <v>1661</v>
      </c>
      <c r="AN360" s="275">
        <f t="shared" si="5906"/>
        <v>120</v>
      </c>
      <c r="AO360" s="276">
        <f t="shared" si="5906"/>
        <v>84</v>
      </c>
      <c r="AP360" s="273">
        <f t="shared" si="5907"/>
        <v>268</v>
      </c>
      <c r="AQ360" s="275">
        <f t="shared" si="5907"/>
        <v>280</v>
      </c>
      <c r="AR360" s="277">
        <f t="shared" si="5907"/>
        <v>903</v>
      </c>
      <c r="AS360" s="278">
        <f t="shared" si="5907"/>
        <v>809</v>
      </c>
      <c r="AT360" s="275">
        <f t="shared" si="5907"/>
        <v>327</v>
      </c>
      <c r="AU360" s="276">
        <f t="shared" si="5907"/>
        <v>521</v>
      </c>
      <c r="AV360" s="273">
        <f t="shared" si="5907"/>
        <v>531</v>
      </c>
      <c r="AW360" s="274">
        <f t="shared" si="5907"/>
        <v>974</v>
      </c>
      <c r="AX360" s="275">
        <f t="shared" si="5907"/>
        <v>98</v>
      </c>
      <c r="AY360" s="276">
        <f t="shared" si="5907"/>
        <v>133</v>
      </c>
      <c r="AZ360" s="273">
        <f t="shared" si="5907"/>
        <v>1001</v>
      </c>
      <c r="BA360" s="274">
        <f t="shared" si="5907"/>
        <v>441</v>
      </c>
      <c r="BB360" s="275">
        <f t="shared" si="5907"/>
        <v>429</v>
      </c>
      <c r="BC360" s="276">
        <f t="shared" si="5907"/>
        <v>275</v>
      </c>
      <c r="BD360" s="273">
        <f t="shared" si="5907"/>
        <v>1577</v>
      </c>
      <c r="BE360" s="275">
        <f t="shared" si="5907"/>
        <v>1577</v>
      </c>
      <c r="BF360" s="271">
        <f>SUM(AF360,AH360,AJ360,AL360,AN360,AP360,AR360,AT360,AV360,AX360,AZ360,BB360,BD360)</f>
        <v>8258</v>
      </c>
      <c r="BG360" s="16">
        <f>SUM(AG360,AI360,AK360,AM360,AO360,AQ360,AS360,AU360,AW360,AY360,BA360,BC360,BE360)</f>
        <v>8415</v>
      </c>
      <c r="BH360" s="285"/>
      <c r="BI360" s="142" t="s">
        <v>33</v>
      </c>
      <c r="BJ360" s="125">
        <f>B360/B374</f>
        <v>6.676449009537784E-2</v>
      </c>
      <c r="BK360" s="126">
        <f t="shared" ref="BK360" si="5962">C360/C374</f>
        <v>7.791902071563088E-2</v>
      </c>
      <c r="BL360" s="127">
        <f t="shared" ref="BL360" si="5963">D360/D374</f>
        <v>7.2551390568319232E-2</v>
      </c>
      <c r="BM360" s="128">
        <f t="shared" ref="BM360" si="5964">E360/E374</f>
        <v>5.6884875846501128E-2</v>
      </c>
      <c r="BN360" s="125">
        <f t="shared" ref="BN360" si="5965">F360/F374</f>
        <v>6.1681222707423579E-2</v>
      </c>
      <c r="BO360" s="126">
        <f t="shared" ref="BO360" si="5966">G360/G374</f>
        <v>5.7835091832747168E-2</v>
      </c>
      <c r="BP360" s="127">
        <f t="shared" ref="BP360" si="5967">H360/H374</f>
        <v>7.4306080570255964E-2</v>
      </c>
      <c r="BQ360" s="128">
        <f t="shared" ref="BQ360" si="5968">I360/I374</f>
        <v>6.3943161634103018E-2</v>
      </c>
      <c r="BR360" s="125">
        <f t="shared" ref="BR360" si="5969">J360/J374</f>
        <v>4.3670886075949364E-2</v>
      </c>
      <c r="BS360" s="126">
        <f t="shared" ref="BS360" si="5970">K360/K374</f>
        <v>7.0876874148114499E-2</v>
      </c>
      <c r="BT360" s="127">
        <f t="shared" ref="BT360" si="5971">L360/L374</f>
        <v>5.4373522458628844E-2</v>
      </c>
      <c r="BU360" s="125">
        <f t="shared" ref="BU360" si="5972">M360/M374</f>
        <v>9.0711569799022271E-2</v>
      </c>
      <c r="BV360" s="129">
        <f t="shared" ref="BV360" si="5973">N360/N374</f>
        <v>6.8699186991869915E-2</v>
      </c>
      <c r="BW360" s="130">
        <f t="shared" ref="BW360" si="5974">O360/O374</f>
        <v>6.476718111067141E-2</v>
      </c>
      <c r="BX360" s="125">
        <f t="shared" ref="BX360" si="5975">P360/P374</f>
        <v>8.4344480615566736E-2</v>
      </c>
      <c r="BY360" s="126">
        <f t="shared" ref="BY360" si="5976">Q360/Q374</f>
        <v>6.5758640890451081E-2</v>
      </c>
      <c r="BZ360" s="127">
        <f t="shared" ref="BZ360" si="5977">R360/R374</f>
        <v>7.5708395473287129E-2</v>
      </c>
      <c r="CA360" s="128">
        <f t="shared" ref="CA360" si="5978">S360/S374</f>
        <v>7.0870770005877909E-2</v>
      </c>
      <c r="CB360" s="125">
        <f t="shared" ref="CB360" si="5979">T360/T374</f>
        <v>4.5066991473812421E-2</v>
      </c>
      <c r="CC360" s="126">
        <f t="shared" ref="CC360" si="5980">U360/U374</f>
        <v>6.2692702980472761E-2</v>
      </c>
      <c r="CD360" s="127">
        <f t="shared" ref="CD360" si="5981">V360/V374</f>
        <v>5.2866176013268373E-2</v>
      </c>
      <c r="CE360" s="128">
        <f t="shared" ref="CE360" si="5982">W360/W374</f>
        <v>7.6575401999130807E-2</v>
      </c>
      <c r="CF360" s="125">
        <f t="shared" ref="CF360" si="5983">X360/X374</f>
        <v>6.3729452977634063E-2</v>
      </c>
      <c r="CG360" s="126">
        <f t="shared" ref="CG360" si="5984">Y360/Y374</f>
        <v>5.9028534088433893E-2</v>
      </c>
      <c r="CH360" s="127">
        <f t="shared" ref="CH360" si="5985">Z360/Z374</f>
        <v>6.2004434256510463E-2</v>
      </c>
      <c r="CI360" s="125">
        <f t="shared" ref="CI360" si="5986">AA360/AA374</f>
        <v>6.686858356606222E-2</v>
      </c>
      <c r="CJ360" s="131">
        <f t="shared" ref="CJ360" si="5987">AB360/AB374</f>
        <v>6.6922383338506794E-2</v>
      </c>
      <c r="CK360" s="132">
        <f t="shared" ref="CK360" si="5988">AC360/AC374</f>
        <v>6.9046949260449214E-2</v>
      </c>
    </row>
    <row r="361" spans="1:89" ht="15" thickTop="1" thickBot="1">
      <c r="A361" s="133" t="s">
        <v>35</v>
      </c>
      <c r="B361" s="205">
        <v>1516</v>
      </c>
      <c r="C361" s="189">
        <v>1209</v>
      </c>
      <c r="D361" s="190">
        <v>531</v>
      </c>
      <c r="E361" s="191">
        <v>427</v>
      </c>
      <c r="F361" s="188">
        <v>216</v>
      </c>
      <c r="G361" s="192">
        <v>125</v>
      </c>
      <c r="H361" s="190">
        <v>1212</v>
      </c>
      <c r="I361" s="191">
        <v>1452</v>
      </c>
      <c r="J361" s="188">
        <v>84</v>
      </c>
      <c r="K361" s="189">
        <v>114</v>
      </c>
      <c r="L361" s="190">
        <v>227</v>
      </c>
      <c r="M361" s="188">
        <v>478</v>
      </c>
      <c r="N361" s="193">
        <v>835</v>
      </c>
      <c r="O361" s="206">
        <v>972</v>
      </c>
      <c r="P361" s="188">
        <v>476</v>
      </c>
      <c r="Q361" s="189">
        <v>383</v>
      </c>
      <c r="R361" s="190">
        <v>756</v>
      </c>
      <c r="S361" s="191">
        <v>803</v>
      </c>
      <c r="T361" s="188">
        <v>133</v>
      </c>
      <c r="U361" s="192">
        <v>96</v>
      </c>
      <c r="V361" s="190">
        <v>611</v>
      </c>
      <c r="W361" s="207">
        <v>692</v>
      </c>
      <c r="X361" s="188">
        <v>480</v>
      </c>
      <c r="Y361" s="192">
        <v>254</v>
      </c>
      <c r="Z361" s="190">
        <v>1895</v>
      </c>
      <c r="AA361" s="188">
        <v>1817</v>
      </c>
      <c r="AB361" s="168">
        <f t="shared" si="5797"/>
        <v>8972</v>
      </c>
      <c r="AC361" s="169">
        <f t="shared" si="5714"/>
        <v>8822</v>
      </c>
      <c r="AE361" s="288" t="s">
        <v>26</v>
      </c>
      <c r="AF361" s="12">
        <f t="shared" ref="AF361:BG361" si="5989">SUM(AF358:AF360)</f>
        <v>4427</v>
      </c>
      <c r="AG361" s="1">
        <f t="shared" si="5989"/>
        <v>3862</v>
      </c>
      <c r="AH361" s="12">
        <f t="shared" si="5989"/>
        <v>1387</v>
      </c>
      <c r="AI361" s="1">
        <f t="shared" si="5989"/>
        <v>1477</v>
      </c>
      <c r="AJ361" s="12">
        <f t="shared" si="5989"/>
        <v>668</v>
      </c>
      <c r="AK361" s="1">
        <f t="shared" si="5989"/>
        <v>585</v>
      </c>
      <c r="AL361" s="12">
        <f t="shared" si="5989"/>
        <v>3543</v>
      </c>
      <c r="AM361" s="1">
        <f t="shared" si="5989"/>
        <v>5068</v>
      </c>
      <c r="AN361" s="12">
        <f t="shared" si="5989"/>
        <v>383</v>
      </c>
      <c r="AO361" s="1">
        <f t="shared" si="5989"/>
        <v>306</v>
      </c>
      <c r="AP361" s="12">
        <f t="shared" si="5989"/>
        <v>865</v>
      </c>
      <c r="AQ361" s="1">
        <f t="shared" si="5989"/>
        <v>1078</v>
      </c>
      <c r="AR361" s="12">
        <f t="shared" si="5989"/>
        <v>2706</v>
      </c>
      <c r="AS361" s="1">
        <f t="shared" si="5989"/>
        <v>2750</v>
      </c>
      <c r="AT361" s="12">
        <f t="shared" si="5989"/>
        <v>1206</v>
      </c>
      <c r="AU361" s="1">
        <f t="shared" si="5989"/>
        <v>1621</v>
      </c>
      <c r="AV361" s="12">
        <f t="shared" si="5989"/>
        <v>1910</v>
      </c>
      <c r="AW361" s="1">
        <f t="shared" si="5989"/>
        <v>2927</v>
      </c>
      <c r="AX361" s="12">
        <f t="shared" si="5989"/>
        <v>364</v>
      </c>
      <c r="AY361" s="1">
        <f t="shared" si="5989"/>
        <v>402</v>
      </c>
      <c r="AZ361" s="12">
        <f t="shared" si="5989"/>
        <v>2589</v>
      </c>
      <c r="BA361" s="1">
        <f t="shared" si="5989"/>
        <v>1764</v>
      </c>
      <c r="BB361" s="12">
        <f t="shared" si="5989"/>
        <v>1509</v>
      </c>
      <c r="BC361" s="1">
        <f t="shared" si="5989"/>
        <v>849</v>
      </c>
      <c r="BD361" s="12">
        <f t="shared" si="5989"/>
        <v>5279</v>
      </c>
      <c r="BE361" s="1">
        <f t="shared" si="5989"/>
        <v>4886</v>
      </c>
      <c r="BF361" s="51">
        <f t="shared" si="5989"/>
        <v>26836</v>
      </c>
      <c r="BG361" s="47">
        <f t="shared" si="5989"/>
        <v>27575</v>
      </c>
      <c r="BH361" s="284"/>
      <c r="BI361" s="133" t="s">
        <v>35</v>
      </c>
      <c r="BJ361" s="125">
        <f>B361/B374</f>
        <v>6.1791799135893048E-2</v>
      </c>
      <c r="BK361" s="126">
        <f t="shared" ref="BK361" si="5990">C361/C374</f>
        <v>7.1151129943502825E-2</v>
      </c>
      <c r="BL361" s="127">
        <f t="shared" ref="BL361" si="5991">D361/D374</f>
        <v>6.4207980652962515E-2</v>
      </c>
      <c r="BM361" s="128">
        <f t="shared" ref="BM361" si="5992">E361/E374</f>
        <v>6.425884123401053E-2</v>
      </c>
      <c r="BN361" s="125">
        <f t="shared" ref="BN361" si="5993">F361/F374</f>
        <v>5.8951965065502182E-2</v>
      </c>
      <c r="BO361" s="126">
        <f t="shared" ref="BO361" si="5994">G361/G374</f>
        <v>4.884720593982024E-2</v>
      </c>
      <c r="BP361" s="127">
        <f t="shared" ref="BP361" si="5995">H361/H374</f>
        <v>6.5449832595312674E-2</v>
      </c>
      <c r="BQ361" s="128">
        <f t="shared" ref="BQ361" si="5996">I361/I374</f>
        <v>6.6129252630140731E-2</v>
      </c>
      <c r="BR361" s="125">
        <f t="shared" ref="BR361" si="5997">J361/J374</f>
        <v>5.3164556962025315E-2</v>
      </c>
      <c r="BS361" s="126">
        <f t="shared" ref="BS361" si="5998">K361/K374</f>
        <v>5.1794638800545204E-2</v>
      </c>
      <c r="BT361" s="127">
        <f t="shared" ref="BT361" si="5999">L361/L374</f>
        <v>7.666328942924687E-2</v>
      </c>
      <c r="BU361" s="125">
        <f t="shared" ref="BU361" si="6000">M361/M374</f>
        <v>6.4910374796306361E-2</v>
      </c>
      <c r="BV361" s="129">
        <f t="shared" ref="BV361" si="6001">N361/N374</f>
        <v>6.7886178861788618E-2</v>
      </c>
      <c r="BW361" s="130">
        <f t="shared" ref="BW361" si="6002">O361/O374</f>
        <v>6.4107637514839735E-2</v>
      </c>
      <c r="BX361" s="125">
        <f t="shared" ref="BX361" si="6003">P361/P374</f>
        <v>7.0435039952648715E-2</v>
      </c>
      <c r="BY361" s="126">
        <f t="shared" ref="BY361" si="6004">Q361/Q374</f>
        <v>5.6092560046865844E-2</v>
      </c>
      <c r="BZ361" s="127">
        <f t="shared" ref="BZ361" si="6005">R361/R374</f>
        <v>6.6321607158522672E-2</v>
      </c>
      <c r="CA361" s="128">
        <f t="shared" ref="CA361" si="6006">S361/S374</f>
        <v>6.7427995633554449E-2</v>
      </c>
      <c r="CB361" s="125">
        <f t="shared" ref="CB361" si="6007">T361/T374</f>
        <v>8.0998781973203413E-2</v>
      </c>
      <c r="CC361" s="126">
        <f t="shared" ref="CC361" si="6008">U361/U374</f>
        <v>4.9331963001027747E-2</v>
      </c>
      <c r="CD361" s="127">
        <f t="shared" ref="CD361" si="6009">V361/V374</f>
        <v>6.3335752047268587E-2</v>
      </c>
      <c r="CE361" s="128">
        <f t="shared" ref="CE361" si="6010">W361/W374</f>
        <v>6.0147761842677096E-2</v>
      </c>
      <c r="CF361" s="125">
        <f t="shared" ref="CF361" si="6011">X361/X374</f>
        <v>6.4672594987873894E-2</v>
      </c>
      <c r="CG361" s="126">
        <f t="shared" ref="CG361" si="6012">Y361/Y374</f>
        <v>5.5325637116096713E-2</v>
      </c>
      <c r="CH361" s="127">
        <f t="shared" ref="CH361" si="6013">Z361/Z374</f>
        <v>7.1211153282477166E-2</v>
      </c>
      <c r="CI361" s="125">
        <f t="shared" ref="CI361" si="6014">AA361/AA374</f>
        <v>7.147071549384415E-2</v>
      </c>
      <c r="CJ361" s="131">
        <f t="shared" ref="CJ361" si="6015">AB361/AB374</f>
        <v>6.6308958952300712E-2</v>
      </c>
      <c r="CK361" s="132">
        <f t="shared" ref="CK361" si="6016">AC361/AC374</f>
        <v>6.5308479294058419E-2</v>
      </c>
    </row>
    <row r="362" spans="1:89" ht="14.1" thickTop="1">
      <c r="A362" s="142" t="s">
        <v>36</v>
      </c>
      <c r="B362" s="202">
        <v>1373</v>
      </c>
      <c r="C362" s="196">
        <v>1198</v>
      </c>
      <c r="D362" s="197">
        <v>561</v>
      </c>
      <c r="E362" s="198">
        <v>450</v>
      </c>
      <c r="F362" s="195">
        <v>306</v>
      </c>
      <c r="G362" s="199">
        <v>148</v>
      </c>
      <c r="H362" s="197">
        <v>1304</v>
      </c>
      <c r="I362" s="198">
        <v>1651</v>
      </c>
      <c r="J362" s="195">
        <v>101</v>
      </c>
      <c r="K362" s="196">
        <v>106</v>
      </c>
      <c r="L362" s="197">
        <v>289</v>
      </c>
      <c r="M362" s="195">
        <v>466</v>
      </c>
      <c r="N362" s="200">
        <v>868</v>
      </c>
      <c r="O362" s="203">
        <v>986</v>
      </c>
      <c r="P362" s="195">
        <v>532</v>
      </c>
      <c r="Q362" s="196">
        <v>444</v>
      </c>
      <c r="R362" s="197">
        <v>805</v>
      </c>
      <c r="S362" s="198">
        <v>888</v>
      </c>
      <c r="T362" s="195">
        <v>146</v>
      </c>
      <c r="U362" s="199">
        <v>74</v>
      </c>
      <c r="V362" s="197">
        <v>740</v>
      </c>
      <c r="W362" s="204">
        <v>691</v>
      </c>
      <c r="X362" s="195">
        <v>540</v>
      </c>
      <c r="Y362" s="199">
        <v>254</v>
      </c>
      <c r="Z362" s="197">
        <v>1925</v>
      </c>
      <c r="AA362" s="195">
        <v>1809</v>
      </c>
      <c r="AB362" s="168">
        <f t="shared" si="5797"/>
        <v>9490</v>
      </c>
      <c r="AC362" s="169">
        <f t="shared" si="5714"/>
        <v>9165</v>
      </c>
      <c r="BI362" s="142" t="s">
        <v>36</v>
      </c>
      <c r="BJ362" s="125">
        <f>B362/B374</f>
        <v>5.5963153175185458E-2</v>
      </c>
      <c r="BK362" s="126">
        <f t="shared" ref="BK362" si="6017">C362/C374</f>
        <v>7.050376647834275E-2</v>
      </c>
      <c r="BL362" s="127">
        <f t="shared" ref="BL362" si="6018">D362/D374</f>
        <v>6.7835550181378476E-2</v>
      </c>
      <c r="BM362" s="128">
        <f t="shared" ref="BM362" si="6019">E362/E374</f>
        <v>6.772009029345373E-2</v>
      </c>
      <c r="BN362" s="125">
        <f t="shared" ref="BN362" si="6020">F362/F374</f>
        <v>8.351528384279476E-2</v>
      </c>
      <c r="BO362" s="126">
        <f t="shared" ref="BO362" si="6021">G362/G374</f>
        <v>5.7835091832747168E-2</v>
      </c>
      <c r="BP362" s="127">
        <f t="shared" ref="BP362" si="6022">H362/H374</f>
        <v>7.0417971703207696E-2</v>
      </c>
      <c r="BQ362" s="128">
        <f t="shared" ref="BQ362" si="6023">I362/I374</f>
        <v>7.5192421551213737E-2</v>
      </c>
      <c r="BR362" s="125">
        <f t="shared" ref="BR362" si="6024">J362/J374</f>
        <v>6.3924050632911386E-2</v>
      </c>
      <c r="BS362" s="126">
        <f t="shared" ref="BS362" si="6025">K362/K374</f>
        <v>4.8159927305770102E-2</v>
      </c>
      <c r="BT362" s="127">
        <f t="shared" ref="BT362" si="6026">L362/L374</f>
        <v>9.7602161431948664E-2</v>
      </c>
      <c r="BU362" s="125">
        <f t="shared" ref="BU362" si="6027">M362/M374</f>
        <v>6.3280825638240085E-2</v>
      </c>
      <c r="BV362" s="129">
        <f t="shared" ref="BV362" si="6028">N362/N374</f>
        <v>7.0569105691056913E-2</v>
      </c>
      <c r="BW362" s="130">
        <f t="shared" ref="BW362" si="6029">O362/O374</f>
        <v>6.5030998549004085E-2</v>
      </c>
      <c r="BX362" s="125">
        <f t="shared" ref="BX362" si="6030">P362/P374</f>
        <v>7.8721515241195625E-2</v>
      </c>
      <c r="BY362" s="126">
        <f t="shared" ref="BY362" si="6031">Q362/Q374</f>
        <v>6.5026362038664326E-2</v>
      </c>
      <c r="BZ362" s="127">
        <f t="shared" ref="BZ362" si="6032">R362/R374</f>
        <v>7.0620229844723215E-2</v>
      </c>
      <c r="CA362" s="128">
        <f t="shared" ref="CA362" si="6033">S362/S374</f>
        <v>7.4565454698127462E-2</v>
      </c>
      <c r="CB362" s="125">
        <f t="shared" ref="CB362" si="6034">T362/T374</f>
        <v>8.8915956151035327E-2</v>
      </c>
      <c r="CC362" s="126">
        <f t="shared" ref="CC362" si="6035">U362/U374</f>
        <v>3.8026721479958892E-2</v>
      </c>
      <c r="CD362" s="127">
        <f t="shared" ref="CD362" si="6036">V362/V374</f>
        <v>7.6707784803565882E-2</v>
      </c>
      <c r="CE362" s="128">
        <f t="shared" ref="CE362" si="6037">W362/W374</f>
        <v>6.0060843111690569E-2</v>
      </c>
      <c r="CF362" s="125">
        <f t="shared" ref="CF362" si="6038">X362/X374</f>
        <v>7.275666936135812E-2</v>
      </c>
      <c r="CG362" s="126">
        <f t="shared" ref="CG362" si="6039">Y362/Y374</f>
        <v>5.5325637116096713E-2</v>
      </c>
      <c r="CH362" s="127">
        <f t="shared" ref="CH362" si="6040">Z362/Z374</f>
        <v>7.2338506632595542E-2</v>
      </c>
      <c r="CI362" s="125">
        <f t="shared" ref="CI362" si="6041">AA362/AA374</f>
        <v>7.1156039806474447E-2</v>
      </c>
      <c r="CJ362" s="131">
        <f t="shared" ref="CJ362" si="6042">AB362/AB374</f>
        <v>7.0137318374647095E-2</v>
      </c>
      <c r="CK362" s="132">
        <f t="shared" ref="CK362" si="6043">AC362/AC374</f>
        <v>6.7847677706874346E-2</v>
      </c>
    </row>
    <row r="363" spans="1:89">
      <c r="A363" s="133" t="s">
        <v>37</v>
      </c>
      <c r="B363" s="205">
        <v>1449</v>
      </c>
      <c r="C363" s="189">
        <v>1505</v>
      </c>
      <c r="D363" s="190">
        <v>505</v>
      </c>
      <c r="E363" s="191">
        <v>428</v>
      </c>
      <c r="F363" s="188">
        <v>268</v>
      </c>
      <c r="G363" s="192">
        <v>194</v>
      </c>
      <c r="H363" s="190">
        <v>1401</v>
      </c>
      <c r="I363" s="191">
        <v>1864</v>
      </c>
      <c r="J363" s="188">
        <v>122</v>
      </c>
      <c r="K363" s="189">
        <v>143</v>
      </c>
      <c r="L363" s="190">
        <v>247</v>
      </c>
      <c r="M363" s="188">
        <v>373</v>
      </c>
      <c r="N363" s="193">
        <v>855</v>
      </c>
      <c r="O363" s="206">
        <v>899</v>
      </c>
      <c r="P363" s="188">
        <v>516</v>
      </c>
      <c r="Q363" s="189">
        <v>447</v>
      </c>
      <c r="R363" s="190">
        <v>779</v>
      </c>
      <c r="S363" s="191">
        <v>882</v>
      </c>
      <c r="T363" s="188">
        <v>137</v>
      </c>
      <c r="U363" s="192">
        <v>97</v>
      </c>
      <c r="V363" s="190">
        <v>808</v>
      </c>
      <c r="W363" s="207">
        <v>713</v>
      </c>
      <c r="X363" s="188">
        <v>543</v>
      </c>
      <c r="Y363" s="192">
        <v>270</v>
      </c>
      <c r="Z363" s="190">
        <v>1993</v>
      </c>
      <c r="AA363" s="188">
        <v>1789</v>
      </c>
      <c r="AB363" s="168">
        <f t="shared" si="5797"/>
        <v>9623</v>
      </c>
      <c r="AC363" s="169">
        <f t="shared" si="5714"/>
        <v>9604</v>
      </c>
      <c r="BI363" s="133" t="s">
        <v>37</v>
      </c>
      <c r="BJ363" s="125">
        <f>B363/B374</f>
        <v>5.9060895084372705E-2</v>
      </c>
      <c r="BK363" s="126">
        <f t="shared" ref="BK363" si="6044">C363/C374</f>
        <v>8.8571092278719399E-2</v>
      </c>
      <c r="BL363" s="127">
        <f t="shared" ref="BL363" si="6045">D363/D374</f>
        <v>6.106408706166868E-2</v>
      </c>
      <c r="BM363" s="128">
        <f t="shared" ref="BM363" si="6046">E363/E374</f>
        <v>6.4409330323551547E-2</v>
      </c>
      <c r="BN363" s="125">
        <f t="shared" ref="BN363" si="6047">F363/F374</f>
        <v>7.3144104803493454E-2</v>
      </c>
      <c r="BO363" s="126">
        <f t="shared" ref="BO363" si="6048">G363/G374</f>
        <v>7.581086361860101E-2</v>
      </c>
      <c r="BP363" s="127">
        <f t="shared" ref="BP363" si="6049">H363/H374</f>
        <v>7.565611837131439E-2</v>
      </c>
      <c r="BQ363" s="128">
        <f t="shared" ref="BQ363" si="6050">I363/I374</f>
        <v>8.489320034613107E-2</v>
      </c>
      <c r="BR363" s="125">
        <f t="shared" ref="BR363" si="6051">J363/J374</f>
        <v>7.7215189873417717E-2</v>
      </c>
      <c r="BS363" s="126">
        <f t="shared" ref="BS363" si="6052">K363/K374</f>
        <v>6.4970467969104953E-2</v>
      </c>
      <c r="BT363" s="127">
        <f t="shared" ref="BT363" si="6053">L363/L374</f>
        <v>8.3417764268828104E-2</v>
      </c>
      <c r="BU363" s="125">
        <f t="shared" ref="BU363" si="6054">M363/M374</f>
        <v>5.0651819663226509E-2</v>
      </c>
      <c r="BV363" s="129">
        <f t="shared" ref="BV363" si="6055">N363/N374</f>
        <v>6.9512195121951226E-2</v>
      </c>
      <c r="BW363" s="130">
        <f t="shared" ref="BW363" si="6056">O363/O374</f>
        <v>5.9292969265268433E-2</v>
      </c>
      <c r="BX363" s="125">
        <f t="shared" ref="BX363" si="6057">P363/P374</f>
        <v>7.6353950873039367E-2</v>
      </c>
      <c r="BY363" s="126">
        <f t="shared" ref="BY363" si="6058">Q363/Q374</f>
        <v>6.5465729349736379E-2</v>
      </c>
      <c r="BZ363" s="127">
        <f t="shared" ref="BZ363" si="6059">R363/R374</f>
        <v>6.833932801122905E-2</v>
      </c>
      <c r="CA363" s="128">
        <f t="shared" ref="CA363" si="6060">S363/S374</f>
        <v>7.4061634058275261E-2</v>
      </c>
      <c r="CB363" s="125">
        <f t="shared" ref="CB363" si="6061">T363/T374</f>
        <v>8.3434835566382454E-2</v>
      </c>
      <c r="CC363" s="126">
        <f t="shared" ref="CC363" si="6062">U363/U374</f>
        <v>4.9845837615621787E-2</v>
      </c>
      <c r="CD363" s="127">
        <f t="shared" ref="CD363" si="6063">V363/V374</f>
        <v>8.3756608272001654E-2</v>
      </c>
      <c r="CE363" s="128">
        <f t="shared" ref="CE363" si="6064">W363/W374</f>
        <v>6.1973055193394175E-2</v>
      </c>
      <c r="CF363" s="125">
        <f t="shared" ref="CF363" si="6065">X363/X374</f>
        <v>7.3160873080032343E-2</v>
      </c>
      <c r="CG363" s="126">
        <f t="shared" ref="CG363" si="6066">Y363/Y374</f>
        <v>5.8810716619472882E-2</v>
      </c>
      <c r="CH363" s="127">
        <f t="shared" ref="CH363" si="6067">Z363/Z374</f>
        <v>7.4893840892863855E-2</v>
      </c>
      <c r="CI363" s="125">
        <f t="shared" ref="CI363" si="6068">AA363/AA374</f>
        <v>7.0369350588050189E-2</v>
      </c>
      <c r="CJ363" s="131">
        <f t="shared" ref="CJ363" si="6069">AB363/AB374</f>
        <v>7.1120275523627929E-2</v>
      </c>
      <c r="CK363" s="132">
        <f t="shared" ref="CK363" si="6070">AC363/AC374</f>
        <v>7.109755555884574E-2</v>
      </c>
    </row>
    <row r="364" spans="1:89">
      <c r="A364" s="142" t="s">
        <v>30</v>
      </c>
      <c r="B364" s="202">
        <v>1498</v>
      </c>
      <c r="C364" s="196">
        <v>1420</v>
      </c>
      <c r="D364" s="197">
        <v>529</v>
      </c>
      <c r="E364" s="198">
        <v>505</v>
      </c>
      <c r="F364" s="195">
        <v>283</v>
      </c>
      <c r="G364" s="199">
        <v>210</v>
      </c>
      <c r="H364" s="197">
        <v>1330</v>
      </c>
      <c r="I364" s="198">
        <v>1846</v>
      </c>
      <c r="J364" s="195">
        <v>136</v>
      </c>
      <c r="K364" s="196">
        <v>116</v>
      </c>
      <c r="L364" s="197">
        <v>312</v>
      </c>
      <c r="M364" s="195">
        <v>433</v>
      </c>
      <c r="N364" s="200">
        <v>881</v>
      </c>
      <c r="O364" s="203">
        <v>953</v>
      </c>
      <c r="P364" s="195">
        <v>474</v>
      </c>
      <c r="Q364" s="196">
        <v>490</v>
      </c>
      <c r="R364" s="197">
        <v>760</v>
      </c>
      <c r="S364" s="198">
        <v>1100</v>
      </c>
      <c r="T364" s="195">
        <v>134</v>
      </c>
      <c r="U364" s="199">
        <v>133</v>
      </c>
      <c r="V364" s="197">
        <v>773</v>
      </c>
      <c r="W364" s="204">
        <v>643</v>
      </c>
      <c r="X364" s="195">
        <v>526</v>
      </c>
      <c r="Y364" s="199">
        <v>266</v>
      </c>
      <c r="Z364" s="197">
        <v>2002</v>
      </c>
      <c r="AA364" s="195">
        <v>1713</v>
      </c>
      <c r="AB364" s="168">
        <f t="shared" si="5797"/>
        <v>9638</v>
      </c>
      <c r="AC364" s="169">
        <f t="shared" si="5714"/>
        <v>9828</v>
      </c>
      <c r="BI364" s="142" t="s">
        <v>30</v>
      </c>
      <c r="BJ364" s="125">
        <f>B364/B374</f>
        <v>6.1058123420559225E-2</v>
      </c>
      <c r="BK364" s="126">
        <f t="shared" ref="BK364" si="6071">C364/C374</f>
        <v>8.3568738229755177E-2</v>
      </c>
      <c r="BL364" s="127">
        <f t="shared" ref="BL364" si="6072">D364/D374</f>
        <v>6.3966142684401456E-2</v>
      </c>
      <c r="BM364" s="128">
        <f t="shared" ref="BM364" si="6073">E364/E374</f>
        <v>7.5996990218209173E-2</v>
      </c>
      <c r="BN364" s="125">
        <f t="shared" ref="BN364" si="6074">F364/F374</f>
        <v>7.7237991266375552E-2</v>
      </c>
      <c r="BO364" s="126">
        <f t="shared" ref="BO364" si="6075">G364/G374</f>
        <v>8.2063305978898007E-2</v>
      </c>
      <c r="BP364" s="127">
        <f t="shared" ref="BP364" si="6076">H364/H374</f>
        <v>7.182201101630846E-2</v>
      </c>
      <c r="BQ364" s="128">
        <f t="shared" ref="BQ364" si="6077">I364/I374</f>
        <v>8.4073416222616937E-2</v>
      </c>
      <c r="BR364" s="125">
        <f t="shared" ref="BR364" si="6078">J364/J374</f>
        <v>8.6075949367088608E-2</v>
      </c>
      <c r="BS364" s="126">
        <f t="shared" ref="BS364" si="6079">K364/K374</f>
        <v>5.2703316674238984E-2</v>
      </c>
      <c r="BT364" s="127">
        <f t="shared" ref="BT364" si="6080">L364/L374</f>
        <v>0.10536980749746708</v>
      </c>
      <c r="BU364" s="125">
        <f t="shared" ref="BU364" si="6081">M364/M374</f>
        <v>5.8799565453557849E-2</v>
      </c>
      <c r="BV364" s="129">
        <f t="shared" ref="BV364" si="6082">N364/N374</f>
        <v>7.16260162601626E-2</v>
      </c>
      <c r="BW364" s="130">
        <f t="shared" ref="BW364" si="6083">O364/O374</f>
        <v>6.2854504682759535E-2</v>
      </c>
      <c r="BX364" s="125">
        <f t="shared" ref="BX364" si="6084">P364/P374</f>
        <v>7.0139094406629174E-2</v>
      </c>
      <c r="BY364" s="126">
        <f t="shared" ref="BY364" si="6085">Q364/Q374</f>
        <v>7.1763327475102515E-2</v>
      </c>
      <c r="BZ364" s="127">
        <f t="shared" ref="BZ364" si="6086">R364/R374</f>
        <v>6.6672515132906396E-2</v>
      </c>
      <c r="CA364" s="128">
        <f t="shared" ref="CA364" si="6087">S364/S374</f>
        <v>9.2367117306238977E-2</v>
      </c>
      <c r="CB364" s="125">
        <f t="shared" ref="CB364" si="6088">T364/T374</f>
        <v>8.1607795371498176E-2</v>
      </c>
      <c r="CC364" s="126">
        <f t="shared" ref="CC364" si="6089">U364/U374</f>
        <v>6.83453237410072E-2</v>
      </c>
      <c r="CD364" s="127">
        <f t="shared" ref="CD364" si="6090">V364/V374</f>
        <v>8.0128537369130295E-2</v>
      </c>
      <c r="CE364" s="128">
        <f t="shared" ref="CE364" si="6091">W364/W374</f>
        <v>5.5888744024337245E-2</v>
      </c>
      <c r="CF364" s="125">
        <f t="shared" ref="CF364" si="6092">X364/X374</f>
        <v>7.0870385340878472E-2</v>
      </c>
      <c r="CG364" s="126">
        <f t="shared" ref="CG364" si="6093">Y364/Y374</f>
        <v>5.7939446743628838E-2</v>
      </c>
      <c r="CH364" s="127">
        <f t="shared" ref="CH364" si="6094">Z364/Z374</f>
        <v>7.5232046897899363E-2</v>
      </c>
      <c r="CI364" s="125">
        <f t="shared" ref="CI364" si="6095">AA364/AA374</f>
        <v>6.7379931558037995E-2</v>
      </c>
      <c r="CJ364" s="131">
        <f t="shared" ref="CJ364" si="6096">AB364/AB374</f>
        <v>7.1231135352460354E-2</v>
      </c>
      <c r="CK364" s="132">
        <f t="shared" ref="CK364" si="6097">AC364/AC374</f>
        <v>7.2755807583541846E-2</v>
      </c>
    </row>
    <row r="365" spans="1:89">
      <c r="A365" s="133" t="s">
        <v>32</v>
      </c>
      <c r="B365" s="205">
        <v>1447</v>
      </c>
      <c r="C365" s="189">
        <v>1435</v>
      </c>
      <c r="D365" s="190">
        <v>464</v>
      </c>
      <c r="E365" s="191">
        <v>500</v>
      </c>
      <c r="F365" s="188">
        <v>220</v>
      </c>
      <c r="G365" s="192">
        <v>194</v>
      </c>
      <c r="H365" s="190">
        <v>1250</v>
      </c>
      <c r="I365" s="191">
        <v>1561</v>
      </c>
      <c r="J365" s="188">
        <v>127</v>
      </c>
      <c r="K365" s="189">
        <v>106</v>
      </c>
      <c r="L365" s="190">
        <v>285</v>
      </c>
      <c r="M365" s="188">
        <v>365</v>
      </c>
      <c r="N365" s="193">
        <v>922</v>
      </c>
      <c r="O365" s="206">
        <v>988</v>
      </c>
      <c r="P365" s="188">
        <v>405</v>
      </c>
      <c r="Q365" s="189">
        <v>610</v>
      </c>
      <c r="R365" s="190">
        <v>619</v>
      </c>
      <c r="S365" s="191">
        <v>853</v>
      </c>
      <c r="T365" s="188">
        <v>132</v>
      </c>
      <c r="U365" s="192">
        <v>136</v>
      </c>
      <c r="V365" s="190">
        <v>815</v>
      </c>
      <c r="W365" s="207">
        <v>680</v>
      </c>
      <c r="X365" s="188">
        <v>554</v>
      </c>
      <c r="Y365" s="192">
        <v>308</v>
      </c>
      <c r="Z365" s="190">
        <v>1700</v>
      </c>
      <c r="AA365" s="188">
        <v>1596</v>
      </c>
      <c r="AB365" s="168">
        <f t="shared" si="5797"/>
        <v>8940</v>
      </c>
      <c r="AC365" s="169">
        <f t="shared" si="5714"/>
        <v>9332</v>
      </c>
      <c r="BI365" s="133" t="s">
        <v>32</v>
      </c>
      <c r="BJ365" s="125">
        <f>B365/B374</f>
        <v>5.8979375560446724E-2</v>
      </c>
      <c r="BK365" s="126">
        <f t="shared" ref="BK365" si="6098">C365/C374</f>
        <v>8.44515065913371E-2</v>
      </c>
      <c r="BL365" s="127">
        <f t="shared" ref="BL365" si="6099">D365/D374</f>
        <v>5.6106408706166871E-2</v>
      </c>
      <c r="BM365" s="128">
        <f t="shared" ref="BM365" si="6100">E365/E374</f>
        <v>7.5244544770504143E-2</v>
      </c>
      <c r="BN365" s="125">
        <f t="shared" ref="BN365" si="6101">F365/F374</f>
        <v>6.0043668122270744E-2</v>
      </c>
      <c r="BO365" s="126">
        <f t="shared" ref="BO365" si="6102">G365/G374</f>
        <v>7.581086361860101E-2</v>
      </c>
      <c r="BP365" s="127">
        <f t="shared" ref="BP365" si="6103">H365/H374</f>
        <v>6.7501890052921482E-2</v>
      </c>
      <c r="BQ365" s="128">
        <f t="shared" ref="BQ365" si="6104">I365/I374</f>
        <v>7.1093500933643028E-2</v>
      </c>
      <c r="BR365" s="125">
        <f t="shared" ref="BR365" si="6105">J365/J374</f>
        <v>8.0379746835443036E-2</v>
      </c>
      <c r="BS365" s="126">
        <f t="shared" ref="BS365" si="6106">K365/K374</f>
        <v>4.8159927305770102E-2</v>
      </c>
      <c r="BT365" s="127">
        <f t="shared" ref="BT365" si="6107">L365/L374</f>
        <v>9.6251266464032426E-2</v>
      </c>
      <c r="BU365" s="125">
        <f t="shared" ref="BU365" si="6108">M365/M374</f>
        <v>4.9565453557848999E-2</v>
      </c>
      <c r="BV365" s="129">
        <f t="shared" ref="BV365" si="6109">N365/N374</f>
        <v>7.4959349593495941E-2</v>
      </c>
      <c r="BW365" s="130">
        <f t="shared" ref="BW365" si="6110">O365/O374</f>
        <v>6.5162907268170422E-2</v>
      </c>
      <c r="BX365" s="125">
        <f t="shared" ref="BX365" si="6111">P365/P374</f>
        <v>5.992897306895531E-2</v>
      </c>
      <c r="BY365" s="126">
        <f t="shared" ref="BY365" si="6112">Q365/Q374</f>
        <v>8.9338019917984762E-2</v>
      </c>
      <c r="BZ365" s="127">
        <f t="shared" ref="BZ365" si="6113">R365/R374</f>
        <v>5.430300903588034E-2</v>
      </c>
      <c r="CA365" s="128">
        <f t="shared" ref="CA365" si="6114">S365/S374</f>
        <v>7.1626500965656231E-2</v>
      </c>
      <c r="CB365" s="125">
        <f t="shared" ref="CB365" si="6115">T365/T374</f>
        <v>8.0389768574908649E-2</v>
      </c>
      <c r="CC365" s="126">
        <f t="shared" ref="CC365" si="6116">U365/U374</f>
        <v>6.9886947584789305E-2</v>
      </c>
      <c r="CD365" s="127">
        <f t="shared" ref="CD365" si="6117">V365/V374</f>
        <v>8.4482222452575931E-2</v>
      </c>
      <c r="CE365" s="128">
        <f t="shared" ref="CE365" si="6118">W365/W374</f>
        <v>5.9104737070838763E-2</v>
      </c>
      <c r="CF365" s="125">
        <f t="shared" ref="CF365" si="6119">X365/X374</f>
        <v>7.4642953381837782E-2</v>
      </c>
      <c r="CG365" s="126">
        <f t="shared" ref="CG365" si="6120">Y365/Y374</f>
        <v>6.7087780439991293E-2</v>
      </c>
      <c r="CH365" s="127">
        <f t="shared" ref="CH365" si="6121">Z365/Z374</f>
        <v>6.3883356506707747E-2</v>
      </c>
      <c r="CI365" s="125">
        <f t="shared" ref="CI365" si="6122">AA365/AA374</f>
        <v>6.2777799630256065E-2</v>
      </c>
      <c r="CJ365" s="131">
        <f t="shared" ref="CJ365" si="6123">AB365/AB374</f>
        <v>6.6072457984124866E-2</v>
      </c>
      <c r="CK365" s="132">
        <f t="shared" ref="CK365" si="6124">AC365/AC374</f>
        <v>6.9083963814571894E-2</v>
      </c>
    </row>
    <row r="366" spans="1:89">
      <c r="A366" s="142" t="s">
        <v>34</v>
      </c>
      <c r="B366" s="202">
        <v>1482</v>
      </c>
      <c r="C366" s="196">
        <v>1007</v>
      </c>
      <c r="D366" s="197">
        <v>394</v>
      </c>
      <c r="E366" s="198">
        <v>472</v>
      </c>
      <c r="F366" s="195">
        <v>165</v>
      </c>
      <c r="G366" s="199">
        <v>181</v>
      </c>
      <c r="H366" s="197">
        <v>963</v>
      </c>
      <c r="I366" s="198">
        <v>1661</v>
      </c>
      <c r="J366" s="195">
        <v>120</v>
      </c>
      <c r="K366" s="196">
        <v>84</v>
      </c>
      <c r="L366" s="197">
        <v>268</v>
      </c>
      <c r="M366" s="195">
        <v>280</v>
      </c>
      <c r="N366" s="200">
        <v>903</v>
      </c>
      <c r="O366" s="203">
        <v>809</v>
      </c>
      <c r="P366" s="195">
        <v>327</v>
      </c>
      <c r="Q366" s="196">
        <v>521</v>
      </c>
      <c r="R366" s="197">
        <v>531</v>
      </c>
      <c r="S366" s="198">
        <v>974</v>
      </c>
      <c r="T366" s="195">
        <v>98</v>
      </c>
      <c r="U366" s="199">
        <v>133</v>
      </c>
      <c r="V366" s="197">
        <v>1001</v>
      </c>
      <c r="W366" s="204">
        <v>441</v>
      </c>
      <c r="X366" s="195">
        <v>429</v>
      </c>
      <c r="Y366" s="199">
        <v>275</v>
      </c>
      <c r="Z366" s="197">
        <v>1577</v>
      </c>
      <c r="AA366" s="195">
        <v>1577</v>
      </c>
      <c r="AB366" s="168">
        <f t="shared" si="5797"/>
        <v>8258</v>
      </c>
      <c r="AC366" s="169">
        <f t="shared" si="5714"/>
        <v>8415</v>
      </c>
      <c r="BI366" s="142" t="s">
        <v>34</v>
      </c>
      <c r="BJ366" s="125">
        <f>B366/B374</f>
        <v>6.0405967229151383E-2</v>
      </c>
      <c r="BK366" s="126">
        <f t="shared" ref="BK366" si="6125">C366/C374</f>
        <v>5.9263182674199624E-2</v>
      </c>
      <c r="BL366" s="127">
        <f t="shared" ref="BL366" si="6126">D366/D374</f>
        <v>4.7642079806529625E-2</v>
      </c>
      <c r="BM366" s="128">
        <f t="shared" ref="BM366" si="6127">E366/E374</f>
        <v>7.1030850263355913E-2</v>
      </c>
      <c r="BN366" s="125">
        <f t="shared" ref="BN366" si="6128">F366/F374</f>
        <v>4.5032751091703058E-2</v>
      </c>
      <c r="BO366" s="126">
        <f t="shared" ref="BO366" si="6129">G366/G374</f>
        <v>7.0730754200859711E-2</v>
      </c>
      <c r="BP366" s="127">
        <f t="shared" ref="BP366" si="6130">H366/H374</f>
        <v>5.2003456096770713E-2</v>
      </c>
      <c r="BQ366" s="128">
        <f t="shared" ref="BQ366" si="6131">I366/I374</f>
        <v>7.5647857175388258E-2</v>
      </c>
      <c r="BR366" s="125">
        <f t="shared" ref="BR366" si="6132">J366/J374</f>
        <v>7.5949367088607597E-2</v>
      </c>
      <c r="BS366" s="126">
        <f t="shared" ref="BS366" si="6133">K366/K374</f>
        <v>3.8164470695138571E-2</v>
      </c>
      <c r="BT366" s="127">
        <f t="shared" ref="BT366" si="6134">L366/L374</f>
        <v>9.0509962850388384E-2</v>
      </c>
      <c r="BU366" s="125">
        <f t="shared" ref="BU366" si="6135">M366/M374</f>
        <v>3.8022813688212927E-2</v>
      </c>
      <c r="BV366" s="129">
        <f t="shared" ref="BV366" si="6136">N366/N374</f>
        <v>7.3414634146341459E-2</v>
      </c>
      <c r="BW366" s="130">
        <f t="shared" ref="BW366" si="6137">O366/O374</f>
        <v>5.3357076902783275E-2</v>
      </c>
      <c r="BX366" s="125">
        <f t="shared" ref="BX366" si="6138">P366/P374</f>
        <v>4.8387096774193547E-2</v>
      </c>
      <c r="BY366" s="126">
        <f t="shared" ref="BY366" si="6139">Q366/Q374</f>
        <v>7.6303456356180438E-2</v>
      </c>
      <c r="BZ366" s="127">
        <f t="shared" ref="BZ366" si="6140">R366/R374</f>
        <v>4.658303359943855E-2</v>
      </c>
      <c r="CA366" s="128">
        <f t="shared" ref="CA366" si="6141">S366/S374</f>
        <v>8.1786883869342519E-2</v>
      </c>
      <c r="CB366" s="125">
        <f t="shared" ref="CB366" si="6142">T366/T374</f>
        <v>5.9683313032886723E-2</v>
      </c>
      <c r="CC366" s="126">
        <f t="shared" ref="CC366" si="6143">U366/U374</f>
        <v>6.83453237410072E-2</v>
      </c>
      <c r="CD366" s="127">
        <f t="shared" ref="CD366" si="6144">V366/V374</f>
        <v>0.10376282782212087</v>
      </c>
      <c r="CE366" s="128">
        <f t="shared" ref="CE366" si="6145">W366/W374</f>
        <v>3.8331160365058667E-2</v>
      </c>
      <c r="CF366" s="125">
        <f t="shared" ref="CF366" si="6146">X366/X374</f>
        <v>5.7801131770412288E-2</v>
      </c>
      <c r="CG366" s="126">
        <f t="shared" ref="CG366" si="6147">Y366/Y374</f>
        <v>5.9899803964277937E-2</v>
      </c>
      <c r="CH366" s="127">
        <f t="shared" ref="CH366" si="6148">Z366/Z374</f>
        <v>5.9261207771222429E-2</v>
      </c>
      <c r="CI366" s="125">
        <f t="shared" ref="CI366" si="6149">AA366/AA374</f>
        <v>6.203044487275302E-2</v>
      </c>
      <c r="CJ366" s="131">
        <f t="shared" ref="CJ366" si="6150">AB366/AB374</f>
        <v>6.1032031099877315E-2</v>
      </c>
      <c r="CK366" s="132">
        <f t="shared" ref="CK366" si="6151">AC366/AC374</f>
        <v>6.2295494588472188E-2</v>
      </c>
    </row>
    <row r="367" spans="1:89">
      <c r="A367" s="133" t="s">
        <v>38</v>
      </c>
      <c r="B367" s="205">
        <v>1263</v>
      </c>
      <c r="C367" s="189">
        <v>1200</v>
      </c>
      <c r="D367" s="190">
        <v>262</v>
      </c>
      <c r="E367" s="191">
        <v>452</v>
      </c>
      <c r="F367" s="188">
        <v>138</v>
      </c>
      <c r="G367" s="192">
        <v>176</v>
      </c>
      <c r="H367" s="190">
        <v>1125</v>
      </c>
      <c r="I367" s="191">
        <v>1312</v>
      </c>
      <c r="J367" s="188">
        <v>127</v>
      </c>
      <c r="K367" s="189">
        <v>52</v>
      </c>
      <c r="L367" s="190">
        <v>221</v>
      </c>
      <c r="M367" s="188">
        <v>255</v>
      </c>
      <c r="N367" s="193">
        <v>837</v>
      </c>
      <c r="O367" s="206">
        <v>699</v>
      </c>
      <c r="P367" s="188">
        <v>289</v>
      </c>
      <c r="Q367" s="189">
        <v>537</v>
      </c>
      <c r="R367" s="190">
        <v>413</v>
      </c>
      <c r="S367" s="191">
        <v>771</v>
      </c>
      <c r="T367" s="188">
        <v>70</v>
      </c>
      <c r="U367" s="192">
        <v>115</v>
      </c>
      <c r="V367" s="190">
        <v>1010</v>
      </c>
      <c r="W367" s="207">
        <v>443</v>
      </c>
      <c r="X367" s="188">
        <v>405</v>
      </c>
      <c r="Y367" s="192">
        <v>296</v>
      </c>
      <c r="Z367" s="190">
        <v>1230</v>
      </c>
      <c r="AA367" s="188">
        <v>1419</v>
      </c>
      <c r="AB367" s="168">
        <f t="shared" si="5797"/>
        <v>7390</v>
      </c>
      <c r="AC367" s="169">
        <f t="shared" si="5714"/>
        <v>7727</v>
      </c>
      <c r="BI367" s="133" t="s">
        <v>38</v>
      </c>
      <c r="BJ367" s="125">
        <f>B367/B374</f>
        <v>5.1479579359256539E-2</v>
      </c>
      <c r="BK367" s="126">
        <f t="shared" ref="BK367" si="6152">C367/C374</f>
        <v>7.0621468926553674E-2</v>
      </c>
      <c r="BL367" s="127">
        <f t="shared" ref="BL367" si="6153">D367/D374</f>
        <v>3.1680773881499397E-2</v>
      </c>
      <c r="BM367" s="128">
        <f t="shared" ref="BM367" si="6154">E367/E374</f>
        <v>6.8021068472535737E-2</v>
      </c>
      <c r="BN367" s="125">
        <f t="shared" ref="BN367" si="6155">F367/F374</f>
        <v>3.7663755458515281E-2</v>
      </c>
      <c r="BO367" s="126">
        <f t="shared" ref="BO367" si="6156">G367/G374</f>
        <v>6.8776865963266903E-2</v>
      </c>
      <c r="BP367" s="127">
        <f t="shared" ref="BP367" si="6157">H367/H374</f>
        <v>6.0751701047629336E-2</v>
      </c>
      <c r="BQ367" s="128">
        <f t="shared" ref="BQ367" si="6158">I367/I374</f>
        <v>5.9753153891697407E-2</v>
      </c>
      <c r="BR367" s="125">
        <f t="shared" ref="BR367" si="6159">J367/J374</f>
        <v>8.0379746835443036E-2</v>
      </c>
      <c r="BS367" s="126">
        <f t="shared" ref="BS367" si="6160">K367/K374</f>
        <v>2.3625624716038164E-2</v>
      </c>
      <c r="BT367" s="127">
        <f t="shared" ref="BT367" si="6161">L367/L374</f>
        <v>7.4636946977372512E-2</v>
      </c>
      <c r="BU367" s="125">
        <f t="shared" ref="BU367" si="6162">M367/M374</f>
        <v>3.4627919608908202E-2</v>
      </c>
      <c r="BV367" s="129">
        <f t="shared" ref="BV367" si="6163">N367/N374</f>
        <v>6.8048780487804883E-2</v>
      </c>
      <c r="BW367" s="130">
        <f t="shared" ref="BW367" si="6164">O367/O374</f>
        <v>4.6102097348634748E-2</v>
      </c>
      <c r="BX367" s="125">
        <f t="shared" ref="BX367" si="6165">P367/P374</f>
        <v>4.2764131399822436E-2</v>
      </c>
      <c r="BY367" s="126">
        <f t="shared" ref="BY367" si="6166">Q367/Q374</f>
        <v>7.8646748681898068E-2</v>
      </c>
      <c r="BZ367" s="127">
        <f t="shared" ref="BZ367" si="6167">R367/R374</f>
        <v>3.6231248355118872E-2</v>
      </c>
      <c r="CA367" s="128">
        <f t="shared" ref="CA367" si="6168">S367/S374</f>
        <v>6.4740952221009326E-2</v>
      </c>
      <c r="CB367" s="125">
        <f t="shared" ref="CB367" si="6169">T367/T374</f>
        <v>4.2630937880633372E-2</v>
      </c>
      <c r="CC367" s="126">
        <f t="shared" ref="CC367" si="6170">U367/U374</f>
        <v>5.909558067831449E-2</v>
      </c>
      <c r="CD367" s="127">
        <f t="shared" ref="CD367" si="6171">V367/V374</f>
        <v>0.10469576034000207</v>
      </c>
      <c r="CE367" s="128">
        <f t="shared" ref="CE367" si="6172">W367/W374</f>
        <v>3.8504997827031727E-2</v>
      </c>
      <c r="CF367" s="125">
        <f t="shared" ref="CF367" si="6173">X367/X374</f>
        <v>5.4567502021018593E-2</v>
      </c>
      <c r="CG367" s="126">
        <f t="shared" ref="CG367" si="6174">Y367/Y374</f>
        <v>6.4473970812459161E-2</v>
      </c>
      <c r="CH367" s="127">
        <f t="shared" ref="CH367" si="6175">Z367/Z374</f>
        <v>4.6221487354853256E-2</v>
      </c>
      <c r="CI367" s="125">
        <f t="shared" ref="CI367" si="6176">AA367/AA374</f>
        <v>5.5815600047201354E-2</v>
      </c>
      <c r="CJ367" s="131">
        <f t="shared" ref="CJ367" si="6177">AB367/AB374</f>
        <v>5.4616942338107696E-2</v>
      </c>
      <c r="CK367" s="132">
        <f t="shared" ref="CK367" si="6178">AC367/AC374</f>
        <v>5.7202291941191273E-2</v>
      </c>
    </row>
    <row r="368" spans="1:89">
      <c r="A368" s="142" t="s">
        <v>39</v>
      </c>
      <c r="B368" s="202">
        <v>178</v>
      </c>
      <c r="C368" s="196">
        <v>945</v>
      </c>
      <c r="D368" s="197">
        <v>75</v>
      </c>
      <c r="E368" s="198">
        <v>365</v>
      </c>
      <c r="F368" s="195">
        <v>28</v>
      </c>
      <c r="G368" s="199">
        <v>134</v>
      </c>
      <c r="H368" s="197">
        <v>416</v>
      </c>
      <c r="I368" s="198">
        <v>1297</v>
      </c>
      <c r="J368" s="195">
        <v>90</v>
      </c>
      <c r="K368" s="196">
        <v>71</v>
      </c>
      <c r="L368" s="197">
        <v>144</v>
      </c>
      <c r="M368" s="195">
        <v>166</v>
      </c>
      <c r="N368" s="200">
        <v>581</v>
      </c>
      <c r="O368" s="203">
        <v>533</v>
      </c>
      <c r="P368" s="195">
        <v>209</v>
      </c>
      <c r="Q368" s="196">
        <v>436</v>
      </c>
      <c r="R368" s="197">
        <v>322</v>
      </c>
      <c r="S368" s="198">
        <v>609</v>
      </c>
      <c r="T368" s="195">
        <v>49</v>
      </c>
      <c r="U368" s="199">
        <v>99</v>
      </c>
      <c r="V368" s="197">
        <v>1118</v>
      </c>
      <c r="W368" s="204">
        <v>271</v>
      </c>
      <c r="X368" s="195">
        <v>351</v>
      </c>
      <c r="Y368" s="199">
        <v>272</v>
      </c>
      <c r="Z368" s="197">
        <v>887</v>
      </c>
      <c r="AA368" s="195">
        <v>1510</v>
      </c>
      <c r="AB368" s="168">
        <f t="shared" si="5797"/>
        <v>4448</v>
      </c>
      <c r="AC368" s="169">
        <f t="shared" si="5714"/>
        <v>6708</v>
      </c>
      <c r="BI368" s="142" t="s">
        <v>39</v>
      </c>
      <c r="BJ368" s="125">
        <f>B368/B374</f>
        <v>7.255237629412244E-3</v>
      </c>
      <c r="BK368" s="126">
        <f t="shared" ref="BK368" si="6179">C368/C374</f>
        <v>5.5614406779661014E-2</v>
      </c>
      <c r="BL368" s="127">
        <f t="shared" ref="BL368" si="6180">D368/D374</f>
        <v>9.068923821039904E-3</v>
      </c>
      <c r="BM368" s="128">
        <f t="shared" ref="BM368" si="6181">E368/E374</f>
        <v>5.4928517682468023E-2</v>
      </c>
      <c r="BN368" s="125">
        <f t="shared" ref="BN368" si="6182">F368/F374</f>
        <v>7.6419213973799123E-3</v>
      </c>
      <c r="BO368" s="126">
        <f t="shared" ref="BO368" si="6183">G368/G374</f>
        <v>5.23642047674873E-2</v>
      </c>
      <c r="BP368" s="127">
        <f t="shared" ref="BP368" si="6184">H368/H374</f>
        <v>2.2464629009612269E-2</v>
      </c>
      <c r="BQ368" s="128">
        <f t="shared" ref="BQ368" si="6185">I368/I374</f>
        <v>5.9070000455435624E-2</v>
      </c>
      <c r="BR368" s="125">
        <f t="shared" ref="BR368" si="6186">J368/J374</f>
        <v>5.6962025316455694E-2</v>
      </c>
      <c r="BS368" s="126">
        <f t="shared" ref="BS368" si="6187">K368/K374</f>
        <v>3.2258064516129031E-2</v>
      </c>
      <c r="BT368" s="127">
        <f t="shared" ref="BT368" si="6188">L368/L374</f>
        <v>4.8632218844984802E-2</v>
      </c>
      <c r="BU368" s="125">
        <f t="shared" ref="BU368" si="6189">M368/M374</f>
        <v>2.2542096686583378E-2</v>
      </c>
      <c r="BV368" s="129">
        <f t="shared" ref="BV368" si="6190">N368/N374</f>
        <v>4.7235772357723575E-2</v>
      </c>
      <c r="BW368" s="130">
        <f t="shared" ref="BW368" si="6191">O368/O374</f>
        <v>3.5153673657828781E-2</v>
      </c>
      <c r="BX368" s="125">
        <f t="shared" ref="BX368" si="6192">P368/P374</f>
        <v>3.0926309559041135E-2</v>
      </c>
      <c r="BY368" s="126">
        <f t="shared" ref="BY368" si="6193">Q368/Q374</f>
        <v>6.3854715875805504E-2</v>
      </c>
      <c r="BZ368" s="127">
        <f t="shared" ref="BZ368" si="6194">R368/R374</f>
        <v>2.824809193788929E-2</v>
      </c>
      <c r="CA368" s="128">
        <f t="shared" ref="CA368" si="6195">S368/S374</f>
        <v>5.1137794944999579E-2</v>
      </c>
      <c r="CB368" s="125">
        <f t="shared" ref="CB368" si="6196">T368/T374</f>
        <v>2.9841656516443361E-2</v>
      </c>
      <c r="CC368" s="126">
        <f t="shared" ref="CC368" si="6197">U368/U374</f>
        <v>5.0873586844809866E-2</v>
      </c>
      <c r="CD368" s="127">
        <f t="shared" ref="CD368" si="6198">V368/V374</f>
        <v>0.11589095055457656</v>
      </c>
      <c r="CE368" s="128">
        <f t="shared" ref="CE368" si="6199">W368/W374</f>
        <v>2.3554976097348978E-2</v>
      </c>
      <c r="CF368" s="125">
        <f t="shared" ref="CF368" si="6200">X368/X374</f>
        <v>4.7291835084882779E-2</v>
      </c>
      <c r="CG368" s="126">
        <f t="shared" ref="CG368" si="6201">Y368/Y374</f>
        <v>5.9246351557394904E-2</v>
      </c>
      <c r="CH368" s="127">
        <f t="shared" ref="CH368" si="6202">Z368/Z374</f>
        <v>3.3332080718499871E-2</v>
      </c>
      <c r="CI368" s="125">
        <f t="shared" ref="CI368" si="6203">AA368/AA374</f>
        <v>5.9395035991031742E-2</v>
      </c>
      <c r="CJ368" s="131">
        <f t="shared" ref="CJ368" si="6204">AB368/AB374</f>
        <v>3.2873634576441546E-2</v>
      </c>
      <c r="CK368" s="132">
        <f t="shared" ref="CK368" si="6205">AC368/AC374</f>
        <v>4.9658725810988881E-2</v>
      </c>
    </row>
    <row r="369" spans="1:89">
      <c r="A369" s="133" t="s">
        <v>40</v>
      </c>
      <c r="B369" s="205">
        <v>0</v>
      </c>
      <c r="C369" s="189">
        <v>489</v>
      </c>
      <c r="D369" s="190">
        <v>2</v>
      </c>
      <c r="E369" s="191">
        <v>217</v>
      </c>
      <c r="F369" s="188">
        <v>1</v>
      </c>
      <c r="G369" s="192">
        <v>52</v>
      </c>
      <c r="H369" s="190">
        <v>9</v>
      </c>
      <c r="I369" s="191">
        <v>369</v>
      </c>
      <c r="J369" s="188">
        <v>16</v>
      </c>
      <c r="K369" s="189">
        <v>23</v>
      </c>
      <c r="L369" s="190">
        <v>17</v>
      </c>
      <c r="M369" s="188">
        <v>16</v>
      </c>
      <c r="N369" s="193">
        <v>53</v>
      </c>
      <c r="O369" s="206">
        <v>96</v>
      </c>
      <c r="P369" s="188">
        <v>33</v>
      </c>
      <c r="Q369" s="189">
        <v>38</v>
      </c>
      <c r="R369" s="190">
        <v>25</v>
      </c>
      <c r="S369" s="191">
        <v>29</v>
      </c>
      <c r="T369" s="188">
        <v>5</v>
      </c>
      <c r="U369" s="192">
        <v>3</v>
      </c>
      <c r="V369" s="190">
        <v>10</v>
      </c>
      <c r="W369" s="207">
        <v>7</v>
      </c>
      <c r="X369" s="188">
        <v>26</v>
      </c>
      <c r="Y369" s="192">
        <v>2</v>
      </c>
      <c r="Z369" s="190">
        <v>16</v>
      </c>
      <c r="AA369" s="188">
        <v>132</v>
      </c>
      <c r="AB369" s="168">
        <f t="shared" si="5797"/>
        <v>213</v>
      </c>
      <c r="AC369" s="169">
        <f t="shared" si="5714"/>
        <v>1473</v>
      </c>
      <c r="BI369" s="133" t="s">
        <v>40</v>
      </c>
      <c r="BJ369" s="125">
        <f>B369/B374</f>
        <v>0</v>
      </c>
      <c r="BK369" s="126">
        <f t="shared" ref="BK369" si="6206">C369/C374</f>
        <v>2.877824858757062E-2</v>
      </c>
      <c r="BL369" s="127">
        <f t="shared" ref="BL369" si="6207">D369/D374</f>
        <v>2.418379685610641E-4</v>
      </c>
      <c r="BM369" s="128">
        <f t="shared" ref="BM369" si="6208">E369/E374</f>
        <v>3.2656132430398797E-2</v>
      </c>
      <c r="BN369" s="125">
        <f t="shared" ref="BN369" si="6209">F369/F374</f>
        <v>2.7292576419213972E-4</v>
      </c>
      <c r="BO369" s="126">
        <f t="shared" ref="BO369" si="6210">G369/G374</f>
        <v>2.0320437670965221E-2</v>
      </c>
      <c r="BP369" s="127">
        <f t="shared" ref="BP369" si="6211">H369/H374</f>
        <v>4.8601360838103466E-4</v>
      </c>
      <c r="BQ369" s="128">
        <f t="shared" ref="BQ369" si="6212">I369/I374</f>
        <v>1.6805574532039895E-2</v>
      </c>
      <c r="BR369" s="125">
        <f t="shared" ref="BR369" si="6213">J369/J374</f>
        <v>1.0126582278481013E-2</v>
      </c>
      <c r="BS369" s="126">
        <f t="shared" ref="BS369" si="6214">K369/K374</f>
        <v>1.0449795547478418E-2</v>
      </c>
      <c r="BT369" s="127">
        <f t="shared" ref="BT369" si="6215">L369/L374</f>
        <v>5.7413036136440389E-3</v>
      </c>
      <c r="BU369" s="125">
        <f t="shared" ref="BU369" si="6216">M369/M374</f>
        <v>2.1727322107550242E-3</v>
      </c>
      <c r="BV369" s="129">
        <f t="shared" ref="BV369" si="6217">N369/N374</f>
        <v>4.3089430894308941E-3</v>
      </c>
      <c r="BW369" s="130">
        <f t="shared" ref="BW369" si="6218">O369/O374</f>
        <v>6.331618519984171E-3</v>
      </c>
      <c r="BX369" s="125">
        <f t="shared" ref="BX369" si="6219">P369/P374</f>
        <v>4.8831015093222848E-3</v>
      </c>
      <c r="BY369" s="126">
        <f t="shared" ref="BY369" si="6220">Q369/Q374</f>
        <v>5.5653192735793788E-3</v>
      </c>
      <c r="BZ369" s="127">
        <f t="shared" ref="BZ369" si="6221">R369/R374</f>
        <v>2.1931748398982369E-3</v>
      </c>
      <c r="CA369" s="128">
        <f t="shared" ref="CA369" si="6222">S369/S374</f>
        <v>2.4351330926190278E-3</v>
      </c>
      <c r="CB369" s="125">
        <f t="shared" ref="CB369" si="6223">T369/T374</f>
        <v>3.0450669914738123E-3</v>
      </c>
      <c r="CC369" s="126">
        <f t="shared" ref="CC369" si="6224">U369/U374</f>
        <v>1.5416238437821171E-3</v>
      </c>
      <c r="CD369" s="127">
        <f t="shared" ref="CD369" si="6225">V369/V374</f>
        <v>1.0365916865346741E-3</v>
      </c>
      <c r="CE369" s="128">
        <f t="shared" ref="CE369" si="6226">W369/W374</f>
        <v>6.0843111690569312E-4</v>
      </c>
      <c r="CF369" s="125">
        <f t="shared" ref="CF369" si="6227">X369/X374</f>
        <v>3.5030988951765024E-3</v>
      </c>
      <c r="CG369" s="126">
        <f t="shared" ref="CG369" si="6228">Y369/Y374</f>
        <v>4.3563493792202136E-4</v>
      </c>
      <c r="CH369" s="127">
        <f t="shared" ref="CH369" si="6229">Z369/Z374</f>
        <v>6.0125512006313183E-4</v>
      </c>
      <c r="CI369" s="125">
        <f t="shared" ref="CI369" si="6230">AA369/AA374</f>
        <v>5.1921488416001261E-3</v>
      </c>
      <c r="CJ369" s="131">
        <f t="shared" ref="CJ369" si="6231">AB369/AB374</f>
        <v>1.5742095694204249E-3</v>
      </c>
      <c r="CK369" s="132">
        <f t="shared" ref="CK369" si="6232">AC369/AC374</f>
        <v>1.0904487644541834E-2</v>
      </c>
    </row>
    <row r="370" spans="1:89">
      <c r="A370" s="142" t="s">
        <v>41</v>
      </c>
      <c r="B370" s="202">
        <v>0</v>
      </c>
      <c r="C370" s="196">
        <v>0</v>
      </c>
      <c r="D370" s="197">
        <v>0</v>
      </c>
      <c r="E370" s="198">
        <v>0</v>
      </c>
      <c r="F370" s="195">
        <v>0</v>
      </c>
      <c r="G370" s="199">
        <v>0</v>
      </c>
      <c r="H370" s="197">
        <v>0</v>
      </c>
      <c r="I370" s="198">
        <v>0</v>
      </c>
      <c r="J370" s="195">
        <v>0</v>
      </c>
      <c r="K370" s="199">
        <v>0</v>
      </c>
      <c r="L370" s="197">
        <v>0</v>
      </c>
      <c r="M370" s="195">
        <v>0</v>
      </c>
      <c r="N370" s="200">
        <v>0</v>
      </c>
      <c r="O370" s="203">
        <v>0</v>
      </c>
      <c r="P370" s="195">
        <v>0</v>
      </c>
      <c r="Q370" s="199">
        <v>0</v>
      </c>
      <c r="R370" s="197">
        <v>0</v>
      </c>
      <c r="S370" s="198">
        <v>0</v>
      </c>
      <c r="T370" s="195">
        <v>0</v>
      </c>
      <c r="U370" s="199">
        <v>0</v>
      </c>
      <c r="V370" s="197">
        <v>0</v>
      </c>
      <c r="W370" s="198">
        <v>0</v>
      </c>
      <c r="X370" s="195">
        <v>0</v>
      </c>
      <c r="Y370" s="199">
        <v>0</v>
      </c>
      <c r="Z370" s="197">
        <v>0</v>
      </c>
      <c r="AA370" s="195">
        <v>0</v>
      </c>
      <c r="AB370" s="168">
        <f t="shared" ref="AB370" si="6233">B370+D370+F370+H370+J370+L370+N370+P370+R370+T370+V370+X370+Z370</f>
        <v>0</v>
      </c>
      <c r="AC370" s="169">
        <f t="shared" ref="AC370" si="6234">C370+E370+G370+I370+K370+M370+O370+Q370+S370+U370+W370+Y370+AA370</f>
        <v>0</v>
      </c>
      <c r="BI370" s="142" t="s">
        <v>41</v>
      </c>
      <c r="BJ370" s="125">
        <f>B370/B374</f>
        <v>0</v>
      </c>
      <c r="BK370" s="126">
        <f t="shared" ref="BK370" si="6235">C370/C374</f>
        <v>0</v>
      </c>
      <c r="BL370" s="127">
        <f t="shared" ref="BL370" si="6236">D370/D374</f>
        <v>0</v>
      </c>
      <c r="BM370" s="128">
        <f t="shared" ref="BM370" si="6237">E370/E374</f>
        <v>0</v>
      </c>
      <c r="BN370" s="125">
        <f t="shared" ref="BN370" si="6238">F370/F374</f>
        <v>0</v>
      </c>
      <c r="BO370" s="126">
        <f t="shared" ref="BO370" si="6239">G370/G374</f>
        <v>0</v>
      </c>
      <c r="BP370" s="127">
        <f t="shared" ref="BP370" si="6240">H370/H374</f>
        <v>0</v>
      </c>
      <c r="BQ370" s="128">
        <f t="shared" ref="BQ370" si="6241">I370/I374</f>
        <v>0</v>
      </c>
      <c r="BR370" s="125">
        <f t="shared" ref="BR370" si="6242">J370/J374</f>
        <v>0</v>
      </c>
      <c r="BS370" s="126">
        <f t="shared" ref="BS370" si="6243">K370/K374</f>
        <v>0</v>
      </c>
      <c r="BT370" s="127">
        <f t="shared" ref="BT370" si="6244">L370/L374</f>
        <v>0</v>
      </c>
      <c r="BU370" s="125">
        <f t="shared" ref="BU370" si="6245">M370/M374</f>
        <v>0</v>
      </c>
      <c r="BV370" s="129">
        <f t="shared" ref="BV370" si="6246">N370/N374</f>
        <v>0</v>
      </c>
      <c r="BW370" s="130">
        <f t="shared" ref="BW370" si="6247">O370/O374</f>
        <v>0</v>
      </c>
      <c r="BX370" s="125">
        <f t="shared" ref="BX370" si="6248">P370/P374</f>
        <v>0</v>
      </c>
      <c r="BY370" s="126">
        <f t="shared" ref="BY370" si="6249">Q370/Q374</f>
        <v>0</v>
      </c>
      <c r="BZ370" s="127">
        <f t="shared" ref="BZ370" si="6250">R370/R374</f>
        <v>0</v>
      </c>
      <c r="CA370" s="128">
        <f t="shared" ref="CA370" si="6251">S370/S374</f>
        <v>0</v>
      </c>
      <c r="CB370" s="125">
        <f t="shared" ref="CB370" si="6252">T370/T374</f>
        <v>0</v>
      </c>
      <c r="CC370" s="126">
        <f t="shared" ref="CC370" si="6253">U370/U374</f>
        <v>0</v>
      </c>
      <c r="CD370" s="127">
        <f t="shared" ref="CD370" si="6254">V370/V374</f>
        <v>0</v>
      </c>
      <c r="CE370" s="128">
        <f t="shared" ref="CE370" si="6255">W370/W374</f>
        <v>0</v>
      </c>
      <c r="CF370" s="125">
        <f t="shared" ref="CF370" si="6256">X370/X374</f>
        <v>0</v>
      </c>
      <c r="CG370" s="126">
        <f t="shared" ref="CG370" si="6257">Y370/Y374</f>
        <v>0</v>
      </c>
      <c r="CH370" s="127">
        <f t="shared" ref="CH370" si="6258">Z370/Z374</f>
        <v>0</v>
      </c>
      <c r="CI370" s="125">
        <f t="shared" ref="CI370" si="6259">AA370/AA374</f>
        <v>0</v>
      </c>
      <c r="CJ370" s="131">
        <f t="shared" ref="CJ370" si="6260">AB370/AB374</f>
        <v>0</v>
      </c>
      <c r="CK370" s="132">
        <f t="shared" ref="CK370" si="6261">AC370/AC374</f>
        <v>0</v>
      </c>
    </row>
    <row r="371" spans="1:89">
      <c r="A371" s="133" t="s">
        <v>42</v>
      </c>
      <c r="B371" s="57"/>
      <c r="C371" s="58"/>
      <c r="D371" s="135"/>
      <c r="E371" s="136"/>
      <c r="F371" s="134"/>
      <c r="G371" s="137"/>
      <c r="H371" s="135"/>
      <c r="I371" s="136"/>
      <c r="J371" s="134"/>
      <c r="K371" s="137"/>
      <c r="L371" s="135"/>
      <c r="M371" s="134"/>
      <c r="N371" s="138"/>
      <c r="O371" s="139"/>
      <c r="P371" s="134"/>
      <c r="Q371" s="137"/>
      <c r="R371" s="135"/>
      <c r="S371" s="136"/>
      <c r="T371" s="134"/>
      <c r="U371" s="137"/>
      <c r="V371" s="135"/>
      <c r="W371" s="136"/>
      <c r="X371" s="134"/>
      <c r="Y371" s="137"/>
      <c r="Z371" s="140"/>
      <c r="AA371" s="141"/>
      <c r="AB371" s="168"/>
      <c r="AC371" s="169"/>
      <c r="BI371" s="133" t="s">
        <v>42</v>
      </c>
      <c r="BJ371" s="125">
        <f>B371/B374</f>
        <v>0</v>
      </c>
      <c r="BK371" s="126">
        <f t="shared" ref="BK371" si="6262">C371/C374</f>
        <v>0</v>
      </c>
      <c r="BL371" s="127">
        <f t="shared" ref="BL371" si="6263">D371/D374</f>
        <v>0</v>
      </c>
      <c r="BM371" s="128">
        <f t="shared" ref="BM371" si="6264">E371/E374</f>
        <v>0</v>
      </c>
      <c r="BN371" s="125">
        <f t="shared" ref="BN371" si="6265">F371/F374</f>
        <v>0</v>
      </c>
      <c r="BO371" s="126">
        <f t="shared" ref="BO371" si="6266">G371/G374</f>
        <v>0</v>
      </c>
      <c r="BP371" s="127">
        <f t="shared" ref="BP371" si="6267">H371/H374</f>
        <v>0</v>
      </c>
      <c r="BQ371" s="128">
        <f t="shared" ref="BQ371" si="6268">I371/I374</f>
        <v>0</v>
      </c>
      <c r="BR371" s="125">
        <f t="shared" ref="BR371" si="6269">J371/J374</f>
        <v>0</v>
      </c>
      <c r="BS371" s="126">
        <f t="shared" ref="BS371" si="6270">K371/K374</f>
        <v>0</v>
      </c>
      <c r="BT371" s="127">
        <f t="shared" ref="BT371" si="6271">L371/L374</f>
        <v>0</v>
      </c>
      <c r="BU371" s="125">
        <f t="shared" ref="BU371" si="6272">M371/M374</f>
        <v>0</v>
      </c>
      <c r="BV371" s="129">
        <f t="shared" ref="BV371" si="6273">N371/N374</f>
        <v>0</v>
      </c>
      <c r="BW371" s="130">
        <f t="shared" ref="BW371" si="6274">O371/O374</f>
        <v>0</v>
      </c>
      <c r="BX371" s="125">
        <f t="shared" ref="BX371" si="6275">P371/P374</f>
        <v>0</v>
      </c>
      <c r="BY371" s="126">
        <f t="shared" ref="BY371" si="6276">Q371/Q374</f>
        <v>0</v>
      </c>
      <c r="BZ371" s="127">
        <f t="shared" ref="BZ371" si="6277">R371/R374</f>
        <v>0</v>
      </c>
      <c r="CA371" s="128">
        <f t="shared" ref="CA371" si="6278">S371/S374</f>
        <v>0</v>
      </c>
      <c r="CB371" s="125">
        <f t="shared" ref="CB371" si="6279">T371/T374</f>
        <v>0</v>
      </c>
      <c r="CC371" s="126">
        <f t="shared" ref="CC371" si="6280">U371/U374</f>
        <v>0</v>
      </c>
      <c r="CD371" s="127">
        <f t="shared" ref="CD371" si="6281">V371/V374</f>
        <v>0</v>
      </c>
      <c r="CE371" s="128">
        <f t="shared" ref="CE371" si="6282">W371/W374</f>
        <v>0</v>
      </c>
      <c r="CF371" s="125">
        <f t="shared" ref="CF371" si="6283">X371/X374</f>
        <v>0</v>
      </c>
      <c r="CG371" s="126">
        <f t="shared" ref="CG371" si="6284">Y371/Y374</f>
        <v>0</v>
      </c>
      <c r="CH371" s="127">
        <f t="shared" ref="CH371" si="6285">Z371/Z374</f>
        <v>0</v>
      </c>
      <c r="CI371" s="125">
        <f t="shared" ref="CI371" si="6286">AA371/AA374</f>
        <v>0</v>
      </c>
      <c r="CJ371" s="131">
        <f t="shared" ref="CJ371" si="6287">AB371/AB374</f>
        <v>0</v>
      </c>
      <c r="CK371" s="132">
        <f t="shared" ref="CK371" si="6288">AC371/AC374</f>
        <v>0</v>
      </c>
    </row>
    <row r="372" spans="1:89">
      <c r="A372" s="142" t="s">
        <v>43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/>
      <c r="AC372" s="169"/>
      <c r="BI372" s="142" t="s">
        <v>43</v>
      </c>
      <c r="BJ372" s="125">
        <f>B372/B374</f>
        <v>0</v>
      </c>
      <c r="BK372" s="126">
        <f t="shared" ref="BK372" si="6289">C372/C374</f>
        <v>0</v>
      </c>
      <c r="BL372" s="127">
        <f t="shared" ref="BL372" si="6290">D372/D374</f>
        <v>0</v>
      </c>
      <c r="BM372" s="128">
        <f t="shared" ref="BM372" si="6291">E372/E374</f>
        <v>0</v>
      </c>
      <c r="BN372" s="125">
        <f t="shared" ref="BN372" si="6292">F372/F374</f>
        <v>0</v>
      </c>
      <c r="BO372" s="126">
        <f t="shared" ref="BO372" si="6293">G372/G374</f>
        <v>0</v>
      </c>
      <c r="BP372" s="127">
        <f t="shared" ref="BP372" si="6294">H372/H374</f>
        <v>0</v>
      </c>
      <c r="BQ372" s="128">
        <f t="shared" ref="BQ372" si="6295">I372/I374</f>
        <v>0</v>
      </c>
      <c r="BR372" s="125">
        <f t="shared" ref="BR372" si="6296">J372/J374</f>
        <v>0</v>
      </c>
      <c r="BS372" s="126">
        <f t="shared" ref="BS372" si="6297">K372/K374</f>
        <v>0</v>
      </c>
      <c r="BT372" s="127">
        <f t="shared" ref="BT372" si="6298">L372/L374</f>
        <v>0</v>
      </c>
      <c r="BU372" s="125">
        <f t="shared" ref="BU372" si="6299">M372/M374</f>
        <v>0</v>
      </c>
      <c r="BV372" s="129">
        <f t="shared" ref="BV372" si="6300">N372/N374</f>
        <v>0</v>
      </c>
      <c r="BW372" s="130">
        <f t="shared" ref="BW372" si="6301">O372/O374</f>
        <v>0</v>
      </c>
      <c r="BX372" s="125">
        <f t="shared" ref="BX372" si="6302">P372/P374</f>
        <v>0</v>
      </c>
      <c r="BY372" s="126">
        <f t="shared" ref="BY372" si="6303">Q372/Q374</f>
        <v>0</v>
      </c>
      <c r="BZ372" s="127">
        <f t="shared" ref="BZ372" si="6304">R372/R374</f>
        <v>0</v>
      </c>
      <c r="CA372" s="128">
        <f t="shared" ref="CA372" si="6305">S372/S374</f>
        <v>0</v>
      </c>
      <c r="CB372" s="125">
        <f t="shared" ref="CB372" si="6306">T372/T374</f>
        <v>0</v>
      </c>
      <c r="CC372" s="126">
        <f t="shared" ref="CC372" si="6307">U372/U374</f>
        <v>0</v>
      </c>
      <c r="CD372" s="127">
        <f t="shared" ref="CD372" si="6308">V372/V374</f>
        <v>0</v>
      </c>
      <c r="CE372" s="128">
        <f t="shared" ref="CE372" si="6309">W372/W374</f>
        <v>0</v>
      </c>
      <c r="CF372" s="125">
        <f t="shared" ref="CF372" si="6310">X372/X374</f>
        <v>0</v>
      </c>
      <c r="CG372" s="126">
        <f t="shared" ref="CG372" si="6311">Y372/Y374</f>
        <v>0</v>
      </c>
      <c r="CH372" s="127">
        <f t="shared" ref="CH372" si="6312">Z372/Z374</f>
        <v>0</v>
      </c>
      <c r="CI372" s="125">
        <f t="shared" ref="CI372" si="6313">AA372/AA374</f>
        <v>0</v>
      </c>
      <c r="CJ372" s="131">
        <f t="shared" ref="CJ372" si="6314">AB372/AB374</f>
        <v>0</v>
      </c>
      <c r="CK372" s="132">
        <f t="shared" ref="CK372" si="6315">AC372/AC374</f>
        <v>0</v>
      </c>
    </row>
    <row r="373" spans="1:89" ht="14.1" thickBot="1">
      <c r="A373" s="133" t="s">
        <v>44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/>
      <c r="AC373" s="169"/>
      <c r="BI373" s="133" t="s">
        <v>44</v>
      </c>
      <c r="BJ373" s="125">
        <f>B373/B374</f>
        <v>0</v>
      </c>
      <c r="BK373" s="126">
        <f t="shared" ref="BK373" si="6316">C373/C374</f>
        <v>0</v>
      </c>
      <c r="BL373" s="127">
        <f t="shared" ref="BL373" si="6317">D373/D374</f>
        <v>0</v>
      </c>
      <c r="BM373" s="128">
        <f t="shared" ref="BM373" si="6318">E373/E374</f>
        <v>0</v>
      </c>
      <c r="BN373" s="125">
        <f t="shared" ref="BN373" si="6319">F373/F374</f>
        <v>0</v>
      </c>
      <c r="BO373" s="126">
        <f t="shared" ref="BO373" si="6320">G373/G374</f>
        <v>0</v>
      </c>
      <c r="BP373" s="127">
        <f t="shared" ref="BP373" si="6321">H373/H374</f>
        <v>0</v>
      </c>
      <c r="BQ373" s="128">
        <f t="shared" ref="BQ373" si="6322">I373/I374</f>
        <v>0</v>
      </c>
      <c r="BR373" s="125">
        <f t="shared" ref="BR373" si="6323">J373/J374</f>
        <v>0</v>
      </c>
      <c r="BS373" s="126">
        <f t="shared" ref="BS373" si="6324">K373/K374</f>
        <v>0</v>
      </c>
      <c r="BT373" s="127">
        <f t="shared" ref="BT373" si="6325">L373/L374</f>
        <v>0</v>
      </c>
      <c r="BU373" s="125">
        <f t="shared" ref="BU373" si="6326">M373/M374</f>
        <v>0</v>
      </c>
      <c r="BV373" s="129">
        <f t="shared" ref="BV373" si="6327">N373/N374</f>
        <v>0</v>
      </c>
      <c r="BW373" s="130">
        <f t="shared" ref="BW373" si="6328">O373/O374</f>
        <v>0</v>
      </c>
      <c r="BX373" s="125">
        <f t="shared" ref="BX373" si="6329">P373/P374</f>
        <v>0</v>
      </c>
      <c r="BY373" s="126">
        <f t="shared" ref="BY373" si="6330">Q373/Q374</f>
        <v>0</v>
      </c>
      <c r="BZ373" s="127">
        <f t="shared" ref="BZ373" si="6331">R373/R374</f>
        <v>0</v>
      </c>
      <c r="CA373" s="128">
        <f t="shared" ref="CA373" si="6332">S373/S374</f>
        <v>0</v>
      </c>
      <c r="CB373" s="125">
        <f t="shared" ref="CB373" si="6333">T373/T374</f>
        <v>0</v>
      </c>
      <c r="CC373" s="126">
        <f t="shared" ref="CC373" si="6334">U373/U374</f>
        <v>0</v>
      </c>
      <c r="CD373" s="127">
        <f t="shared" ref="CD373" si="6335">V373/V374</f>
        <v>0</v>
      </c>
      <c r="CE373" s="128">
        <f t="shared" ref="CE373" si="6336">W373/W374</f>
        <v>0</v>
      </c>
      <c r="CF373" s="125">
        <f t="shared" ref="CF373" si="6337">X373/X374</f>
        <v>0</v>
      </c>
      <c r="CG373" s="126">
        <f t="shared" ref="CG373" si="6338">Y373/Y374</f>
        <v>0</v>
      </c>
      <c r="CH373" s="127">
        <f t="shared" ref="CH373" si="6339">Z373/Z374</f>
        <v>0</v>
      </c>
      <c r="CI373" s="125">
        <f t="shared" ref="CI373" si="6340">AA373/AA374</f>
        <v>0</v>
      </c>
      <c r="CJ373" s="131">
        <f t="shared" ref="CJ373" si="6341">AB373/AB374</f>
        <v>0</v>
      </c>
      <c r="CK373" s="132">
        <f t="shared" ref="CK373" si="6342">AC373/AC374</f>
        <v>0</v>
      </c>
    </row>
    <row r="374" spans="1:89" ht="15" thickTop="1" thickBot="1">
      <c r="A374" s="290" t="s">
        <v>26</v>
      </c>
      <c r="B374" s="17">
        <f t="shared" ref="B374" si="6343">SUM(B351:B373)</f>
        <v>24534</v>
      </c>
      <c r="C374" s="18">
        <f t="shared" ref="C374" si="6344">SUM(C351:C373)</f>
        <v>16992</v>
      </c>
      <c r="D374" s="17">
        <f t="shared" ref="D374" si="6345">SUM(D351:D373)</f>
        <v>8270</v>
      </c>
      <c r="E374" s="18">
        <f t="shared" ref="E374" si="6346">SUM(E351:E373)</f>
        <v>6645</v>
      </c>
      <c r="F374" s="17">
        <f t="shared" ref="F374" si="6347">SUM(F351:F373)</f>
        <v>3664</v>
      </c>
      <c r="G374" s="18">
        <f t="shared" ref="G374" si="6348">SUM(G351:G373)</f>
        <v>2559</v>
      </c>
      <c r="H374" s="17">
        <f t="shared" ref="H374" si="6349">SUM(H351:H373)</f>
        <v>18518</v>
      </c>
      <c r="I374" s="18">
        <f t="shared" ref="I374" si="6350">SUM(I351:I373)</f>
        <v>21957</v>
      </c>
      <c r="J374" s="17">
        <f t="shared" ref="J374" si="6351">SUM(J351:J373)</f>
        <v>1580</v>
      </c>
      <c r="K374" s="18">
        <f t="shared" ref="K374" si="6352">SUM(K351:K373)</f>
        <v>2201</v>
      </c>
      <c r="L374" s="17">
        <f t="shared" ref="L374" si="6353">SUM(L351:L373)</f>
        <v>2961</v>
      </c>
      <c r="M374" s="18">
        <f t="shared" ref="M374" si="6354">SUM(M351:M373)</f>
        <v>7364</v>
      </c>
      <c r="N374" s="17">
        <f t="shared" ref="N374" si="6355">SUM(N351:N373)</f>
        <v>12300</v>
      </c>
      <c r="O374" s="18">
        <f t="shared" ref="O374" si="6356">SUM(O351:O373)</f>
        <v>15162</v>
      </c>
      <c r="P374" s="17">
        <f t="shared" ref="P374" si="6357">SUM(P351:P373)</f>
        <v>6758</v>
      </c>
      <c r="Q374" s="18">
        <f t="shared" ref="Q374" si="6358">SUM(Q351:Q373)</f>
        <v>6828</v>
      </c>
      <c r="R374" s="17">
        <f t="shared" ref="R374" si="6359">SUM(R351:R373)</f>
        <v>11399</v>
      </c>
      <c r="S374" s="18">
        <f t="shared" ref="S374" si="6360">SUM(S351:S373)</f>
        <v>11909</v>
      </c>
      <c r="T374" s="17">
        <f t="shared" ref="T374" si="6361">SUM(T351:T373)</f>
        <v>1642</v>
      </c>
      <c r="U374" s="18">
        <f t="shared" ref="U374" si="6362">SUM(U351:U373)</f>
        <v>1946</v>
      </c>
      <c r="V374" s="17">
        <f t="shared" ref="V374" si="6363">SUM(V351:V373)</f>
        <v>9647</v>
      </c>
      <c r="W374" s="18">
        <f t="shared" ref="W374" si="6364">SUM(W351:W373)</f>
        <v>11505</v>
      </c>
      <c r="X374" s="17">
        <f t="shared" ref="X374" si="6365">SUM(X351:X373)</f>
        <v>7422</v>
      </c>
      <c r="Y374" s="18">
        <f t="shared" ref="Y374" si="6366">SUM(Y351:Y373)</f>
        <v>4591</v>
      </c>
      <c r="Z374" s="17">
        <f t="shared" ref="Z374" si="6367">SUM(Z351:Z373)</f>
        <v>26611</v>
      </c>
      <c r="AA374" s="18">
        <f t="shared" ref="AA374" si="6368">SUM(AA351:AA373)</f>
        <v>25423</v>
      </c>
      <c r="AB374" s="170">
        <f t="shared" ref="AB374:AC374" si="6369">SUM(AB350:AB373)</f>
        <v>135306</v>
      </c>
      <c r="AC374" s="171">
        <f t="shared" si="6369"/>
        <v>135082</v>
      </c>
      <c r="BI374" s="290" t="s">
        <v>26</v>
      </c>
      <c r="BJ374" s="151">
        <f>SUM(BJ350:BJ373)</f>
        <v>1</v>
      </c>
      <c r="BK374" s="152">
        <f t="shared" ref="BK374:CK374" si="6370">SUM(BK350:BK373)</f>
        <v>1</v>
      </c>
      <c r="BL374" s="151">
        <f t="shared" si="6370"/>
        <v>0.99999999999999989</v>
      </c>
      <c r="BM374" s="152">
        <f t="shared" si="6370"/>
        <v>1</v>
      </c>
      <c r="BN374" s="151">
        <f t="shared" si="6370"/>
        <v>0.99999999999999989</v>
      </c>
      <c r="BO374" s="152">
        <f t="shared" si="6370"/>
        <v>1</v>
      </c>
      <c r="BP374" s="151">
        <f t="shared" si="6370"/>
        <v>1</v>
      </c>
      <c r="BQ374" s="152">
        <f t="shared" si="6370"/>
        <v>1</v>
      </c>
      <c r="BR374" s="151">
        <f t="shared" si="6370"/>
        <v>1</v>
      </c>
      <c r="BS374" s="152">
        <f t="shared" si="6370"/>
        <v>1.0000000000000002</v>
      </c>
      <c r="BT374" s="151">
        <f t="shared" si="6370"/>
        <v>1</v>
      </c>
      <c r="BU374" s="152">
        <f t="shared" si="6370"/>
        <v>1</v>
      </c>
      <c r="BV374" s="151">
        <f t="shared" si="6370"/>
        <v>1</v>
      </c>
      <c r="BW374" s="152">
        <f t="shared" si="6370"/>
        <v>0.99999999999999989</v>
      </c>
      <c r="BX374" s="151">
        <f t="shared" si="6370"/>
        <v>1.0000000000000002</v>
      </c>
      <c r="BY374" s="152">
        <f t="shared" si="6370"/>
        <v>0.99999999999999989</v>
      </c>
      <c r="BZ374" s="151">
        <f t="shared" si="6370"/>
        <v>0.99999999999999967</v>
      </c>
      <c r="CA374" s="152">
        <f t="shared" si="6370"/>
        <v>1</v>
      </c>
      <c r="CB374" s="151">
        <f t="shared" si="6370"/>
        <v>0.99999999999999989</v>
      </c>
      <c r="CC374" s="152">
        <f t="shared" si="6370"/>
        <v>1</v>
      </c>
      <c r="CD374" s="151">
        <f t="shared" si="6370"/>
        <v>1</v>
      </c>
      <c r="CE374" s="152">
        <f t="shared" si="6370"/>
        <v>1.0000000000000002</v>
      </c>
      <c r="CF374" s="151">
        <f t="shared" si="6370"/>
        <v>1</v>
      </c>
      <c r="CG374" s="152">
        <f t="shared" si="6370"/>
        <v>1.0000000000000002</v>
      </c>
      <c r="CH374" s="151">
        <f t="shared" si="6370"/>
        <v>1</v>
      </c>
      <c r="CI374" s="152">
        <f t="shared" si="6370"/>
        <v>0.99999999999999989</v>
      </c>
      <c r="CJ374" s="151">
        <f t="shared" si="6370"/>
        <v>1</v>
      </c>
      <c r="CK374" s="152">
        <f t="shared" si="6370"/>
        <v>1.0000000000000002</v>
      </c>
    </row>
    <row r="375" spans="1:89" ht="14.1" thickTop="1">
      <c r="A375" s="186"/>
    </row>
    <row r="377" spans="1:89">
      <c r="A377" s="301">
        <f>+A346+1</f>
        <v>43598</v>
      </c>
      <c r="B377" s="301"/>
      <c r="C377" s="301"/>
      <c r="D377" s="301"/>
      <c r="BI377" s="298">
        <f>+BI346+1</f>
        <v>43598</v>
      </c>
      <c r="BJ377" s="298"/>
      <c r="BK377" s="298"/>
      <c r="BL377" s="298"/>
    </row>
    <row r="378" spans="1:89" ht="14.1" thickBot="1">
      <c r="AE378" t="s">
        <v>1</v>
      </c>
    </row>
    <row r="379" spans="1:89" ht="15" thickTop="1" thickBot="1">
      <c r="A379" s="296" t="s">
        <v>2</v>
      </c>
      <c r="B379" s="292" t="s">
        <v>3</v>
      </c>
      <c r="C379" s="293"/>
      <c r="D379" s="292" t="s">
        <v>4</v>
      </c>
      <c r="E379" s="293"/>
      <c r="F379" s="292" t="s">
        <v>5</v>
      </c>
      <c r="G379" s="293"/>
      <c r="H379" s="292" t="s">
        <v>6</v>
      </c>
      <c r="I379" s="293"/>
      <c r="J379" s="292" t="s">
        <v>7</v>
      </c>
      <c r="K379" s="293"/>
      <c r="L379" s="292" t="s">
        <v>8</v>
      </c>
      <c r="M379" s="293"/>
      <c r="N379" s="292" t="s">
        <v>9</v>
      </c>
      <c r="O379" s="293"/>
      <c r="P379" s="292" t="s">
        <v>10</v>
      </c>
      <c r="Q379" s="293"/>
      <c r="R379" s="292" t="s">
        <v>11</v>
      </c>
      <c r="S379" s="293"/>
      <c r="T379" s="292" t="s">
        <v>12</v>
      </c>
      <c r="U379" s="293"/>
      <c r="V379" s="292" t="s">
        <v>13</v>
      </c>
      <c r="W379" s="293"/>
      <c r="X379" s="292" t="s">
        <v>14</v>
      </c>
      <c r="Y379" s="293"/>
      <c r="Z379" s="294" t="s">
        <v>15</v>
      </c>
      <c r="AA379" s="295"/>
      <c r="AB379" s="299" t="s">
        <v>16</v>
      </c>
      <c r="AC379" s="300"/>
      <c r="AE379" s="309" t="s">
        <v>2</v>
      </c>
      <c r="AF379" s="303" t="s">
        <v>3</v>
      </c>
      <c r="AG379" s="304"/>
      <c r="AH379" s="303" t="s">
        <v>4</v>
      </c>
      <c r="AI379" s="304"/>
      <c r="AJ379" s="303" t="s">
        <v>5</v>
      </c>
      <c r="AK379" s="304"/>
      <c r="AL379" s="303" t="s">
        <v>6</v>
      </c>
      <c r="AM379" s="304"/>
      <c r="AN379" s="303" t="s">
        <v>7</v>
      </c>
      <c r="AO379" s="304"/>
      <c r="AP379" s="303" t="s">
        <v>8</v>
      </c>
      <c r="AQ379" s="304"/>
      <c r="AR379" s="303" t="s">
        <v>9</v>
      </c>
      <c r="AS379" s="304"/>
      <c r="AT379" s="303" t="s">
        <v>10</v>
      </c>
      <c r="AU379" s="304"/>
      <c r="AV379" s="303" t="s">
        <v>11</v>
      </c>
      <c r="AW379" s="304"/>
      <c r="AX379" s="303" t="s">
        <v>12</v>
      </c>
      <c r="AY379" s="304"/>
      <c r="AZ379" s="303" t="s">
        <v>13</v>
      </c>
      <c r="BA379" s="304"/>
      <c r="BB379" s="303" t="s">
        <v>14</v>
      </c>
      <c r="BC379" s="304"/>
      <c r="BD379" s="305" t="s">
        <v>15</v>
      </c>
      <c r="BE379" s="306"/>
      <c r="BF379" s="307" t="s">
        <v>16</v>
      </c>
      <c r="BG379" s="308"/>
      <c r="BH379" s="281"/>
      <c r="BI379" s="296" t="s">
        <v>2</v>
      </c>
      <c r="BJ379" s="292" t="s">
        <v>3</v>
      </c>
      <c r="BK379" s="293"/>
      <c r="BL379" s="292" t="s">
        <v>4</v>
      </c>
      <c r="BM379" s="293"/>
      <c r="BN379" s="292" t="s">
        <v>5</v>
      </c>
      <c r="BO379" s="293"/>
      <c r="BP379" s="292" t="s">
        <v>6</v>
      </c>
      <c r="BQ379" s="293"/>
      <c r="BR379" s="292" t="s">
        <v>7</v>
      </c>
      <c r="BS379" s="293"/>
      <c r="BT379" s="292" t="s">
        <v>8</v>
      </c>
      <c r="BU379" s="293"/>
      <c r="BV379" s="292" t="s">
        <v>9</v>
      </c>
      <c r="BW379" s="293"/>
      <c r="BX379" s="292" t="s">
        <v>10</v>
      </c>
      <c r="BY379" s="293"/>
      <c r="BZ379" s="292" t="s">
        <v>11</v>
      </c>
      <c r="CA379" s="293"/>
      <c r="CB379" s="292" t="s">
        <v>12</v>
      </c>
      <c r="CC379" s="293"/>
      <c r="CD379" s="292" t="s">
        <v>13</v>
      </c>
      <c r="CE379" s="293"/>
      <c r="CF379" s="292" t="s">
        <v>14</v>
      </c>
      <c r="CG379" s="293"/>
      <c r="CH379" s="294" t="s">
        <v>15</v>
      </c>
      <c r="CI379" s="295"/>
      <c r="CJ379" s="292" t="s">
        <v>16</v>
      </c>
      <c r="CK379" s="293"/>
    </row>
    <row r="380" spans="1:89" ht="15" thickTop="1" thickBot="1">
      <c r="A380" s="297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5" t="s">
        <v>17</v>
      </c>
      <c r="AA380" s="118" t="s">
        <v>18</v>
      </c>
      <c r="AB380" s="172" t="s">
        <v>17</v>
      </c>
      <c r="AC380" s="173" t="s">
        <v>18</v>
      </c>
      <c r="AE380" s="310"/>
      <c r="AF380" s="242" t="s">
        <v>17</v>
      </c>
      <c r="AG380" s="243" t="s">
        <v>18</v>
      </c>
      <c r="AH380" s="244" t="s">
        <v>17</v>
      </c>
      <c r="AI380" s="245" t="s">
        <v>18</v>
      </c>
      <c r="AJ380" s="242" t="s">
        <v>17</v>
      </c>
      <c r="AK380" s="243" t="s">
        <v>18</v>
      </c>
      <c r="AL380" s="244" t="s">
        <v>17</v>
      </c>
      <c r="AM380" s="245" t="s">
        <v>18</v>
      </c>
      <c r="AN380" s="242" t="s">
        <v>17</v>
      </c>
      <c r="AO380" s="243" t="s">
        <v>18</v>
      </c>
      <c r="AP380" s="244" t="s">
        <v>17</v>
      </c>
      <c r="AQ380" s="242" t="s">
        <v>18</v>
      </c>
      <c r="AR380" s="246" t="s">
        <v>17</v>
      </c>
      <c r="AS380" s="247" t="s">
        <v>18</v>
      </c>
      <c r="AT380" s="242" t="s">
        <v>17</v>
      </c>
      <c r="AU380" s="243" t="s">
        <v>18</v>
      </c>
      <c r="AV380" s="244" t="s">
        <v>17</v>
      </c>
      <c r="AW380" s="245" t="s">
        <v>18</v>
      </c>
      <c r="AX380" s="242" t="s">
        <v>17</v>
      </c>
      <c r="AY380" s="243" t="s">
        <v>18</v>
      </c>
      <c r="AZ380" s="244" t="s">
        <v>17</v>
      </c>
      <c r="BA380" s="245" t="s">
        <v>18</v>
      </c>
      <c r="BB380" s="242" t="s">
        <v>17</v>
      </c>
      <c r="BC380" s="243" t="s">
        <v>18</v>
      </c>
      <c r="BD380" s="248" t="s">
        <v>17</v>
      </c>
      <c r="BE380" s="249" t="s">
        <v>18</v>
      </c>
      <c r="BF380" s="250" t="s">
        <v>17</v>
      </c>
      <c r="BG380" s="251" t="s">
        <v>18</v>
      </c>
      <c r="BH380" s="282"/>
      <c r="BI380" s="297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5" t="s">
        <v>17</v>
      </c>
      <c r="CI380" s="118" t="s">
        <v>18</v>
      </c>
      <c r="CJ380" s="116" t="s">
        <v>17</v>
      </c>
      <c r="CK380" s="117" t="s">
        <v>18</v>
      </c>
    </row>
    <row r="381" spans="1:89" ht="14.1" thickTop="1">
      <c r="A381" s="121" t="s">
        <v>19</v>
      </c>
      <c r="B381" s="122"/>
      <c r="C381" s="185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2"/>
      <c r="AA381" s="183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52" t="str">
        <f>$AE$9</f>
        <v>07:00 - 07:59</v>
      </c>
      <c r="AF381" s="253">
        <f>SUMIF($A$9:$A$32,$AE381,B$381:B$404)</f>
        <v>1107</v>
      </c>
      <c r="AG381" s="254">
        <f t="shared" ref="AG381:AV383" si="6371">SUMIF($A$9:$A$32,$AE381,C$381:C$404)</f>
        <v>331</v>
      </c>
      <c r="AH381" s="255">
        <f t="shared" si="6371"/>
        <v>370</v>
      </c>
      <c r="AI381" s="256">
        <f t="shared" si="6371"/>
        <v>242</v>
      </c>
      <c r="AJ381" s="253">
        <f t="shared" si="6371"/>
        <v>126</v>
      </c>
      <c r="AK381" s="257">
        <f t="shared" si="6371"/>
        <v>95</v>
      </c>
      <c r="AL381" s="255">
        <f t="shared" si="6371"/>
        <v>574</v>
      </c>
      <c r="AM381" s="256">
        <f t="shared" si="6371"/>
        <v>633</v>
      </c>
      <c r="AN381" s="253">
        <f t="shared" si="6371"/>
        <v>48</v>
      </c>
      <c r="AO381" s="257">
        <f t="shared" si="6371"/>
        <v>98</v>
      </c>
      <c r="AP381" s="255">
        <f t="shared" si="6371"/>
        <v>84</v>
      </c>
      <c r="AQ381" s="253">
        <f t="shared" si="6371"/>
        <v>313</v>
      </c>
      <c r="AR381" s="258">
        <f t="shared" si="6371"/>
        <v>409</v>
      </c>
      <c r="AS381" s="259">
        <f t="shared" si="6371"/>
        <v>600</v>
      </c>
      <c r="AT381" s="253">
        <f t="shared" si="6371"/>
        <v>261</v>
      </c>
      <c r="AU381" s="257">
        <f t="shared" si="6371"/>
        <v>234</v>
      </c>
      <c r="AV381" s="255">
        <f t="shared" si="6371"/>
        <v>448</v>
      </c>
      <c r="AW381" s="256">
        <f t="shared" ref="AW381:BE383" si="6372">SUMIF($A$9:$A$32,$AE381,S$381:S$404)</f>
        <v>602</v>
      </c>
      <c r="AX381" s="253">
        <f t="shared" si="6372"/>
        <v>117</v>
      </c>
      <c r="AY381" s="257">
        <f t="shared" si="6372"/>
        <v>123</v>
      </c>
      <c r="AZ381" s="255">
        <f t="shared" si="6372"/>
        <v>241</v>
      </c>
      <c r="BA381" s="256">
        <f t="shared" si="6372"/>
        <v>372</v>
      </c>
      <c r="BB381" s="253">
        <f t="shared" si="6372"/>
        <v>312</v>
      </c>
      <c r="BC381" s="257">
        <f t="shared" si="6372"/>
        <v>220</v>
      </c>
      <c r="BD381" s="20">
        <f t="shared" si="6372"/>
        <v>1156</v>
      </c>
      <c r="BE381" s="260">
        <f t="shared" si="6372"/>
        <v>923</v>
      </c>
      <c r="BF381" s="261">
        <f>AF381+AH381+AJ381+AL381+AN381+AP381+AR381+AT381+AV381+AX381+AZ381+BB381+BD381</f>
        <v>5253</v>
      </c>
      <c r="BG381" s="262">
        <f>AG381+AI381+AK381+AM381+AO381+AQ381+AS381+AU381+AW381+AY381+BA381+BC381+BE381</f>
        <v>4786</v>
      </c>
      <c r="BH381" s="283"/>
      <c r="BI381" s="121" t="s">
        <v>19</v>
      </c>
      <c r="BJ381" s="125">
        <f>B381/B405</f>
        <v>0</v>
      </c>
      <c r="BK381" s="126">
        <f t="shared" ref="BK381" si="6373">C381/C405</f>
        <v>0</v>
      </c>
      <c r="BL381" s="127">
        <f t="shared" ref="BL381" si="6374">D381/D405</f>
        <v>0</v>
      </c>
      <c r="BM381" s="128">
        <f t="shared" ref="BM381" si="6375">E381/E405</f>
        <v>0</v>
      </c>
      <c r="BN381" s="125">
        <f t="shared" ref="BN381" si="6376">F381/F405</f>
        <v>0</v>
      </c>
      <c r="BO381" s="126">
        <f t="shared" ref="BO381" si="6377">G381/G405</f>
        <v>0</v>
      </c>
      <c r="BP381" s="127">
        <f t="shared" ref="BP381" si="6378">H381/H405</f>
        <v>0</v>
      </c>
      <c r="BQ381" s="128">
        <f t="shared" ref="BQ381" si="6379">I381/I405</f>
        <v>0</v>
      </c>
      <c r="BR381" s="125">
        <f t="shared" ref="BR381" si="6380">J381/J405</f>
        <v>0</v>
      </c>
      <c r="BS381" s="126">
        <f t="shared" ref="BS381" si="6381">K381/K405</f>
        <v>0</v>
      </c>
      <c r="BT381" s="127">
        <f t="shared" ref="BT381" si="6382">L381/L405</f>
        <v>0</v>
      </c>
      <c r="BU381" s="125">
        <f t="shared" ref="BU381" si="6383">M381/M405</f>
        <v>0</v>
      </c>
      <c r="BV381" s="129">
        <f t="shared" ref="BV381" si="6384">N381/N405</f>
        <v>0</v>
      </c>
      <c r="BW381" s="130">
        <f t="shared" ref="BW381" si="6385">O381/O405</f>
        <v>0</v>
      </c>
      <c r="BX381" s="125">
        <f t="shared" ref="BX381" si="6386">P381/P405</f>
        <v>0</v>
      </c>
      <c r="BY381" s="126">
        <f t="shared" ref="BY381" si="6387">Q381/Q405</f>
        <v>0</v>
      </c>
      <c r="BZ381" s="127">
        <f t="shared" ref="BZ381" si="6388">R381/R405</f>
        <v>0</v>
      </c>
      <c r="CA381" s="128">
        <f t="shared" ref="CA381" si="6389">S381/S405</f>
        <v>0</v>
      </c>
      <c r="CB381" s="125">
        <f t="shared" ref="CB381" si="6390">T381/T405</f>
        <v>0</v>
      </c>
      <c r="CC381" s="126">
        <f t="shared" ref="CC381" si="6391">U381/U405</f>
        <v>0</v>
      </c>
      <c r="CD381" s="127">
        <f t="shared" ref="CD381" si="6392">V381/V405</f>
        <v>0</v>
      </c>
      <c r="CE381" s="128">
        <f t="shared" ref="CE381" si="6393">W381/W405</f>
        <v>0</v>
      </c>
      <c r="CF381" s="125">
        <f t="shared" ref="CF381" si="6394">X381/X405</f>
        <v>0</v>
      </c>
      <c r="CG381" s="126">
        <f t="shared" ref="CG381" si="6395">Y381/Y405</f>
        <v>0</v>
      </c>
      <c r="CH381" s="127">
        <f t="shared" ref="CH381" si="6396">Z381/Z405</f>
        <v>0</v>
      </c>
      <c r="CI381" s="125">
        <f t="shared" ref="CI381" si="6397">AA381/AA405</f>
        <v>0</v>
      </c>
      <c r="CJ381" s="131">
        <f t="shared" ref="CJ381" si="6398">AB381/AB405</f>
        <v>0</v>
      </c>
      <c r="CK381" s="132">
        <f t="shared" ref="CK381" si="6399">AC381/AC405</f>
        <v>0</v>
      </c>
    </row>
    <row r="382" spans="1:89" ht="15">
      <c r="A382" s="133" t="s">
        <v>21</v>
      </c>
      <c r="B382" s="240">
        <v>228</v>
      </c>
      <c r="C382" s="189">
        <v>0</v>
      </c>
      <c r="D382" s="190">
        <v>77</v>
      </c>
      <c r="E382" s="191">
        <v>0</v>
      </c>
      <c r="F382" s="188">
        <v>14</v>
      </c>
      <c r="G382" s="192">
        <v>0</v>
      </c>
      <c r="H382" s="190">
        <v>115</v>
      </c>
      <c r="I382" s="191">
        <v>3</v>
      </c>
      <c r="J382" s="188">
        <v>4</v>
      </c>
      <c r="K382" s="192">
        <v>3</v>
      </c>
      <c r="L382" s="190">
        <v>2</v>
      </c>
      <c r="M382" s="188">
        <v>6</v>
      </c>
      <c r="N382" s="193">
        <v>19</v>
      </c>
      <c r="O382" s="194">
        <v>5</v>
      </c>
      <c r="P382" s="188">
        <v>10</v>
      </c>
      <c r="Q382" s="192">
        <v>2</v>
      </c>
      <c r="R382" s="190">
        <v>1</v>
      </c>
      <c r="S382" s="191">
        <v>7</v>
      </c>
      <c r="T382" s="188">
        <v>0</v>
      </c>
      <c r="U382" s="192">
        <v>0</v>
      </c>
      <c r="V382" s="190">
        <v>0</v>
      </c>
      <c r="W382" s="191">
        <v>0</v>
      </c>
      <c r="X382" s="188">
        <v>0</v>
      </c>
      <c r="Y382" s="192">
        <v>0</v>
      </c>
      <c r="Z382" s="190">
        <v>0</v>
      </c>
      <c r="AA382" s="188">
        <v>0</v>
      </c>
      <c r="AB382" s="168">
        <f t="shared" ref="AB382:AC397" si="6400">B382+D382+F382+H382+J382+L382+N382+P382+R382+T382+V382+X382+Z382</f>
        <v>470</v>
      </c>
      <c r="AC382" s="169">
        <f t="shared" si="6400"/>
        <v>26</v>
      </c>
      <c r="AE382" s="263" t="str">
        <f>$AE$10</f>
        <v>08:00 - 08:59</v>
      </c>
      <c r="AF382" s="253">
        <f>SUMIF($A$9:$A$32,$AE382,B$381:B$404)</f>
        <v>1235</v>
      </c>
      <c r="AG382" s="264">
        <f t="shared" si="6371"/>
        <v>452</v>
      </c>
      <c r="AH382" s="265">
        <f t="shared" si="6371"/>
        <v>418</v>
      </c>
      <c r="AI382" s="266">
        <f t="shared" si="6371"/>
        <v>273</v>
      </c>
      <c r="AJ382" s="267">
        <f t="shared" si="6371"/>
        <v>193</v>
      </c>
      <c r="AK382" s="268">
        <f t="shared" si="6371"/>
        <v>123</v>
      </c>
      <c r="AL382" s="265">
        <f t="shared" si="6371"/>
        <v>685</v>
      </c>
      <c r="AM382" s="266">
        <f t="shared" si="6371"/>
        <v>719</v>
      </c>
      <c r="AN382" s="267">
        <f t="shared" si="6371"/>
        <v>68</v>
      </c>
      <c r="AO382" s="268">
        <f t="shared" si="6371"/>
        <v>99</v>
      </c>
      <c r="AP382" s="265">
        <f t="shared" si="6371"/>
        <v>64</v>
      </c>
      <c r="AQ382" s="267">
        <f t="shared" si="6371"/>
        <v>292</v>
      </c>
      <c r="AR382" s="269">
        <f t="shared" si="6371"/>
        <v>432</v>
      </c>
      <c r="AS382" s="270">
        <f t="shared" si="6371"/>
        <v>659</v>
      </c>
      <c r="AT382" s="267">
        <f t="shared" si="6371"/>
        <v>311</v>
      </c>
      <c r="AU382" s="268">
        <f t="shared" si="6371"/>
        <v>267</v>
      </c>
      <c r="AV382" s="265">
        <f t="shared" si="6371"/>
        <v>580</v>
      </c>
      <c r="AW382" s="266">
        <f t="shared" si="6372"/>
        <v>668</v>
      </c>
      <c r="AX382" s="267">
        <f t="shared" si="6372"/>
        <v>60</v>
      </c>
      <c r="AY382" s="268">
        <f t="shared" si="6372"/>
        <v>158</v>
      </c>
      <c r="AZ382" s="265">
        <f t="shared" si="6372"/>
        <v>251</v>
      </c>
      <c r="BA382" s="266">
        <f t="shared" si="6372"/>
        <v>446</v>
      </c>
      <c r="BB382" s="267">
        <f t="shared" si="6372"/>
        <v>322</v>
      </c>
      <c r="BC382" s="268">
        <f t="shared" si="6372"/>
        <v>291</v>
      </c>
      <c r="BD382" s="265">
        <f t="shared" si="6372"/>
        <v>1224</v>
      </c>
      <c r="BE382" s="267">
        <f t="shared" si="6372"/>
        <v>1015</v>
      </c>
      <c r="BF382" s="271">
        <f>SUM(AF382,AH382,AJ382,AL382,AN382,AP382,AR382,AT382,AV382,AX382,AZ382,BB382,BD382)</f>
        <v>5843</v>
      </c>
      <c r="BG382" s="16">
        <f>SUM(AG382,AI382,AK382,AM382,AO382,AQ382,AS382,AU382,AW382,AY382,BA382,BC382,BE382)</f>
        <v>5462</v>
      </c>
      <c r="BH382" s="284"/>
      <c r="BI382" s="133" t="s">
        <v>21</v>
      </c>
      <c r="BJ382" s="125">
        <f>B382/B405</f>
        <v>7.458536425790834E-3</v>
      </c>
      <c r="BK382" s="126">
        <f t="shared" ref="BK382" si="6401">C382/C405</f>
        <v>0</v>
      </c>
      <c r="BL382" s="127">
        <f t="shared" ref="BL382" si="6402">D382/D405</f>
        <v>9.1448931116389544E-3</v>
      </c>
      <c r="BM382" s="128">
        <f t="shared" ref="BM382" si="6403">E382/E405</f>
        <v>0</v>
      </c>
      <c r="BN382" s="125">
        <f t="shared" ref="BN382" si="6404">F382/F405</f>
        <v>4.5826513911620291E-3</v>
      </c>
      <c r="BO382" s="126">
        <f t="shared" ref="BO382" si="6405">G382/G405</f>
        <v>0</v>
      </c>
      <c r="BP382" s="127">
        <f t="shared" ref="BP382" si="6406">H382/H405</f>
        <v>6.3402800749807033E-3</v>
      </c>
      <c r="BQ382" s="128">
        <f t="shared" ref="BQ382" si="6407">I382/I405</f>
        <v>1.5586844703070608E-4</v>
      </c>
      <c r="BR382" s="125">
        <f t="shared" ref="BR382" si="6408">J382/J405</f>
        <v>2.93470286133529E-3</v>
      </c>
      <c r="BS382" s="126">
        <f t="shared" ref="BS382" si="6409">K382/K405</f>
        <v>1.4720314033366045E-3</v>
      </c>
      <c r="BT382" s="127">
        <f t="shared" ref="BT382" si="6410">L382/L405</f>
        <v>6.9905627403005937E-4</v>
      </c>
      <c r="BU382" s="125">
        <f t="shared" ref="BU382" si="6411">M382/M405</f>
        <v>7.5075075075075074E-4</v>
      </c>
      <c r="BV382" s="129">
        <f t="shared" ref="BV382" si="6412">N382/N405</f>
        <v>1.7752032140521349E-3</v>
      </c>
      <c r="BW382" s="130">
        <f t="shared" ref="BW382" si="6413">O382/O405</f>
        <v>3.1210986267166043E-4</v>
      </c>
      <c r="BX382" s="125">
        <f t="shared" ref="BX382" si="6414">P382/P405</f>
        <v>1.5725743041358703E-3</v>
      </c>
      <c r="BY382" s="126">
        <f t="shared" ref="BY382" si="6415">Q382/Q405</f>
        <v>2.2299029992195341E-4</v>
      </c>
      <c r="BZ382" s="127">
        <f t="shared" ref="BZ382" si="6416">R382/R405</f>
        <v>8.6505190311418682E-5</v>
      </c>
      <c r="CA382" s="128">
        <f t="shared" ref="CA382" si="6417">S382/S405</f>
        <v>4.8722767453191341E-4</v>
      </c>
      <c r="CB382" s="125">
        <f t="shared" ref="CB382" si="6418">T382/T405</f>
        <v>0</v>
      </c>
      <c r="CC382" s="126">
        <f t="shared" ref="CC382" si="6419">U382/U405</f>
        <v>0</v>
      </c>
      <c r="CD382" s="127">
        <f t="shared" ref="CD382" si="6420">V382/V405</f>
        <v>0</v>
      </c>
      <c r="CE382" s="128">
        <f t="shared" ref="CE382" si="6421">W382/W405</f>
        <v>0</v>
      </c>
      <c r="CF382" s="125">
        <f t="shared" ref="CF382" si="6422">X382/X405</f>
        <v>0</v>
      </c>
      <c r="CG382" s="126">
        <f t="shared" ref="CG382" si="6423">Y382/Y405</f>
        <v>0</v>
      </c>
      <c r="CH382" s="127">
        <f t="shared" ref="CH382" si="6424">Z382/Z405</f>
        <v>0</v>
      </c>
      <c r="CI382" s="125">
        <f t="shared" ref="CI382" si="6425">AA382/AA405</f>
        <v>0</v>
      </c>
      <c r="CJ382" s="131">
        <f t="shared" ref="CJ382" si="6426">AB382/AB405</f>
        <v>3.4182315379132789E-3</v>
      </c>
      <c r="CK382" s="132">
        <f t="shared" ref="CK382" si="6427">AC382/AC405</f>
        <v>1.8929879358422705E-4</v>
      </c>
    </row>
    <row r="383" spans="1:89" ht="14.1" thickBot="1">
      <c r="A383" s="142" t="s">
        <v>23</v>
      </c>
      <c r="B383" s="195">
        <v>974</v>
      </c>
      <c r="C383" s="196">
        <v>0</v>
      </c>
      <c r="D383" s="197">
        <v>306</v>
      </c>
      <c r="E383" s="198">
        <v>0</v>
      </c>
      <c r="F383" s="195">
        <v>77</v>
      </c>
      <c r="G383" s="199">
        <v>10</v>
      </c>
      <c r="H383" s="197">
        <v>550</v>
      </c>
      <c r="I383" s="198">
        <v>123</v>
      </c>
      <c r="J383" s="195">
        <v>24</v>
      </c>
      <c r="K383" s="199">
        <v>31</v>
      </c>
      <c r="L383" s="197">
        <v>20</v>
      </c>
      <c r="M383" s="195">
        <v>161</v>
      </c>
      <c r="N383" s="200">
        <v>205</v>
      </c>
      <c r="O383" s="201">
        <v>236</v>
      </c>
      <c r="P383" s="195">
        <v>131</v>
      </c>
      <c r="Q383" s="199">
        <v>145</v>
      </c>
      <c r="R383" s="197">
        <v>191</v>
      </c>
      <c r="S383" s="198">
        <v>178</v>
      </c>
      <c r="T383" s="195">
        <v>37</v>
      </c>
      <c r="U383" s="199">
        <v>82</v>
      </c>
      <c r="V383" s="197">
        <v>94</v>
      </c>
      <c r="W383" s="198">
        <v>288</v>
      </c>
      <c r="X383" s="195">
        <v>130</v>
      </c>
      <c r="Y383" s="199">
        <v>197</v>
      </c>
      <c r="Z383" s="197">
        <v>568</v>
      </c>
      <c r="AA383" s="195">
        <v>327</v>
      </c>
      <c r="AB383" s="168">
        <f t="shared" si="6400"/>
        <v>3307</v>
      </c>
      <c r="AC383" s="169">
        <f t="shared" si="6400"/>
        <v>1778</v>
      </c>
      <c r="AE383" s="252" t="str">
        <f>$AE$11</f>
        <v>09:00 - 09:59</v>
      </c>
      <c r="AF383" s="253">
        <f>SUMIF($A$9:$A$32,$AE383,B$381:B$404)</f>
        <v>1573</v>
      </c>
      <c r="AG383" s="272">
        <f t="shared" si="6371"/>
        <v>632</v>
      </c>
      <c r="AH383" s="273">
        <f t="shared" si="6371"/>
        <v>548</v>
      </c>
      <c r="AI383" s="274">
        <f t="shared" si="6371"/>
        <v>276</v>
      </c>
      <c r="AJ383" s="275">
        <f t="shared" si="6371"/>
        <v>207</v>
      </c>
      <c r="AK383" s="276">
        <f t="shared" si="6371"/>
        <v>102</v>
      </c>
      <c r="AL383" s="273">
        <f t="shared" si="6371"/>
        <v>916</v>
      </c>
      <c r="AM383" s="274">
        <f t="shared" si="6371"/>
        <v>854</v>
      </c>
      <c r="AN383" s="275">
        <f t="shared" si="6371"/>
        <v>60</v>
      </c>
      <c r="AO383" s="276">
        <f t="shared" si="6371"/>
        <v>118</v>
      </c>
      <c r="AP383" s="273">
        <f t="shared" si="6371"/>
        <v>71</v>
      </c>
      <c r="AQ383" s="275">
        <f t="shared" si="6371"/>
        <v>422</v>
      </c>
      <c r="AR383" s="277">
        <f t="shared" si="6371"/>
        <v>498</v>
      </c>
      <c r="AS383" s="278">
        <f t="shared" si="6371"/>
        <v>856</v>
      </c>
      <c r="AT383" s="275">
        <f t="shared" si="6371"/>
        <v>338</v>
      </c>
      <c r="AU383" s="276">
        <f t="shared" si="6371"/>
        <v>328</v>
      </c>
      <c r="AV383" s="273">
        <f t="shared" si="6371"/>
        <v>599</v>
      </c>
      <c r="AW383" s="274">
        <f t="shared" si="6372"/>
        <v>801</v>
      </c>
      <c r="AX383" s="275">
        <f t="shared" si="6372"/>
        <v>75</v>
      </c>
      <c r="AY383" s="276">
        <f t="shared" si="6372"/>
        <v>119</v>
      </c>
      <c r="AZ383" s="273">
        <f t="shared" si="6372"/>
        <v>232</v>
      </c>
      <c r="BA383" s="274">
        <f t="shared" si="6372"/>
        <v>604</v>
      </c>
      <c r="BB383" s="275">
        <f t="shared" si="6372"/>
        <v>317</v>
      </c>
      <c r="BC383" s="276">
        <f t="shared" si="6372"/>
        <v>341</v>
      </c>
      <c r="BD383" s="273">
        <f t="shared" si="6372"/>
        <v>1405</v>
      </c>
      <c r="BE383" s="275">
        <f t="shared" si="6372"/>
        <v>1188</v>
      </c>
      <c r="BF383" s="271">
        <f>SUM(AF383,AH383,AJ383,AL383,AN383,AP383,AR383,AT383,AV383,AX383,AZ383,BB383,BD383)</f>
        <v>6839</v>
      </c>
      <c r="BG383" s="16">
        <f>SUM(AG383,AI383,AK383,AM383,AO383,AQ383,AS383,AU383,AW383,AY383,BA383,BC383,BE383)</f>
        <v>6641</v>
      </c>
      <c r="BH383" s="285"/>
      <c r="BI383" s="142" t="s">
        <v>23</v>
      </c>
      <c r="BJ383" s="125">
        <f>B383/B405</f>
        <v>3.1862344204913476E-2</v>
      </c>
      <c r="BK383" s="126">
        <f t="shared" ref="BK383" si="6428">C383/C405</f>
        <v>0</v>
      </c>
      <c r="BL383" s="127">
        <f t="shared" ref="BL383" si="6429">D383/D405</f>
        <v>3.6342042755344417E-2</v>
      </c>
      <c r="BM383" s="128">
        <f t="shared" ref="BM383" si="6430">E383/E405</f>
        <v>0</v>
      </c>
      <c r="BN383" s="125">
        <f t="shared" ref="BN383" si="6431">F383/F405</f>
        <v>2.5204582651391163E-2</v>
      </c>
      <c r="BO383" s="126">
        <f t="shared" ref="BO383" si="6432">G383/G405</f>
        <v>4.6382189239332098E-3</v>
      </c>
      <c r="BP383" s="127">
        <f t="shared" ref="BP383" si="6433">H383/H405</f>
        <v>3.0323078619472931E-2</v>
      </c>
      <c r="BQ383" s="128">
        <f t="shared" ref="BQ383" si="6434">I383/I405</f>
        <v>6.3906063282589496E-3</v>
      </c>
      <c r="BR383" s="125">
        <f t="shared" ref="BR383" si="6435">J383/J405</f>
        <v>1.7608217168011739E-2</v>
      </c>
      <c r="BS383" s="126">
        <f t="shared" ref="BS383" si="6436">K383/K405</f>
        <v>1.5210991167811581E-2</v>
      </c>
      <c r="BT383" s="127">
        <f t="shared" ref="BT383" si="6437">L383/L405</f>
        <v>6.9905627403005939E-3</v>
      </c>
      <c r="BU383" s="125">
        <f t="shared" ref="BU383" si="6438">M383/M405</f>
        <v>2.0145145145145146E-2</v>
      </c>
      <c r="BV383" s="129">
        <f t="shared" ref="BV383" si="6439">N383/N405</f>
        <v>1.9153508362141455E-2</v>
      </c>
      <c r="BW383" s="130">
        <f t="shared" ref="BW383" si="6440">O383/O405</f>
        <v>1.4731585518102372E-2</v>
      </c>
      <c r="BX383" s="125">
        <f t="shared" ref="BX383" si="6441">P383/P405</f>
        <v>2.0600723384179901E-2</v>
      </c>
      <c r="BY383" s="126">
        <f t="shared" ref="BY383" si="6442">Q383/Q405</f>
        <v>1.616679674434162E-2</v>
      </c>
      <c r="BZ383" s="127">
        <f t="shared" ref="BZ383" si="6443">R383/R405</f>
        <v>1.6522491349480969E-2</v>
      </c>
      <c r="CA383" s="128">
        <f t="shared" ref="CA383" si="6444">S383/S405</f>
        <v>1.2389503723811512E-2</v>
      </c>
      <c r="CB383" s="125">
        <f t="shared" ref="CB383" si="6445">T383/T405</f>
        <v>2.2616136919315404E-2</v>
      </c>
      <c r="CC383" s="126">
        <f t="shared" ref="CC383" si="6446">U383/U405</f>
        <v>2.774957698815567E-2</v>
      </c>
      <c r="CD383" s="127">
        <f t="shared" ref="CD383" si="6447">V383/V405</f>
        <v>1.0779816513761468E-2</v>
      </c>
      <c r="CE383" s="128">
        <f t="shared" ref="CE383" si="6448">W383/W405</f>
        <v>2.0806241872561769E-2</v>
      </c>
      <c r="CF383" s="125">
        <f t="shared" ref="CF383" si="6449">X383/X405</f>
        <v>1.7844886753603295E-2</v>
      </c>
      <c r="CG383" s="126">
        <f t="shared" ref="CG383" si="6450">Y383/Y405</f>
        <v>3.1289707750952987E-2</v>
      </c>
      <c r="CH383" s="127">
        <f t="shared" ref="CH383" si="6451">Z383/Z405</f>
        <v>2.117112080211711E-2</v>
      </c>
      <c r="CI383" s="125">
        <f t="shared" ref="CI383" si="6452">AA383/AA405</f>
        <v>1.4448568398727466E-2</v>
      </c>
      <c r="CJ383" s="131">
        <f t="shared" ref="CJ383" si="6453">AB383/AB405</f>
        <v>2.4051258927402581E-2</v>
      </c>
      <c r="CK383" s="132">
        <f t="shared" ref="CK383" si="6454">AC383/AC405</f>
        <v>1.2945125192029065E-2</v>
      </c>
    </row>
    <row r="384" spans="1:89" ht="15" thickTop="1" thickBot="1">
      <c r="A384" s="133" t="s">
        <v>25</v>
      </c>
      <c r="B384" s="188">
        <v>948</v>
      </c>
      <c r="C384" s="189">
        <v>265</v>
      </c>
      <c r="D384" s="190">
        <v>387</v>
      </c>
      <c r="E384" s="191">
        <v>177</v>
      </c>
      <c r="F384" s="188">
        <v>102</v>
      </c>
      <c r="G384" s="192">
        <v>78</v>
      </c>
      <c r="H384" s="190">
        <v>555</v>
      </c>
      <c r="I384" s="191">
        <v>516</v>
      </c>
      <c r="J384" s="188">
        <v>34</v>
      </c>
      <c r="K384" s="192">
        <v>58</v>
      </c>
      <c r="L384" s="190">
        <v>78</v>
      </c>
      <c r="M384" s="188">
        <v>354</v>
      </c>
      <c r="N384" s="193">
        <v>281</v>
      </c>
      <c r="O384" s="194">
        <v>480</v>
      </c>
      <c r="P384" s="188">
        <v>205</v>
      </c>
      <c r="Q384" s="192">
        <v>230</v>
      </c>
      <c r="R384" s="190">
        <v>329</v>
      </c>
      <c r="S384" s="191">
        <v>492</v>
      </c>
      <c r="T384" s="188">
        <v>82</v>
      </c>
      <c r="U384" s="192">
        <v>155</v>
      </c>
      <c r="V384" s="190">
        <v>189</v>
      </c>
      <c r="W384" s="191">
        <v>422</v>
      </c>
      <c r="X384" s="188">
        <v>314</v>
      </c>
      <c r="Y384" s="192">
        <v>273</v>
      </c>
      <c r="Z384" s="190">
        <v>958</v>
      </c>
      <c r="AA384" s="188">
        <v>716</v>
      </c>
      <c r="AB384" s="168">
        <f>B384+D384+F384+H384+J384+L384+N384+P384+R384+T384+V384+X384+Z384</f>
        <v>4462</v>
      </c>
      <c r="AC384" s="169">
        <f t="shared" si="6400"/>
        <v>4216</v>
      </c>
      <c r="AE384" s="288" t="s">
        <v>26</v>
      </c>
      <c r="AF384" s="12">
        <f t="shared" ref="AF384:BG384" si="6455">SUM(AF381:AF383)</f>
        <v>3915</v>
      </c>
      <c r="AG384" s="1">
        <f t="shared" si="6455"/>
        <v>1415</v>
      </c>
      <c r="AH384" s="12">
        <f t="shared" si="6455"/>
        <v>1336</v>
      </c>
      <c r="AI384" s="1">
        <f t="shared" si="6455"/>
        <v>791</v>
      </c>
      <c r="AJ384" s="12">
        <f t="shared" si="6455"/>
        <v>526</v>
      </c>
      <c r="AK384" s="1">
        <f t="shared" si="6455"/>
        <v>320</v>
      </c>
      <c r="AL384" s="12">
        <f t="shared" si="6455"/>
        <v>2175</v>
      </c>
      <c r="AM384" s="1">
        <f t="shared" si="6455"/>
        <v>2206</v>
      </c>
      <c r="AN384" s="12">
        <f t="shared" si="6455"/>
        <v>176</v>
      </c>
      <c r="AO384" s="1">
        <f t="shared" si="6455"/>
        <v>315</v>
      </c>
      <c r="AP384" s="12">
        <f t="shared" si="6455"/>
        <v>219</v>
      </c>
      <c r="AQ384" s="1">
        <f t="shared" si="6455"/>
        <v>1027</v>
      </c>
      <c r="AR384" s="12">
        <f t="shared" si="6455"/>
        <v>1339</v>
      </c>
      <c r="AS384" s="1">
        <f t="shared" si="6455"/>
        <v>2115</v>
      </c>
      <c r="AT384" s="12">
        <f t="shared" si="6455"/>
        <v>910</v>
      </c>
      <c r="AU384" s="1">
        <f t="shared" si="6455"/>
        <v>829</v>
      </c>
      <c r="AV384" s="12">
        <f t="shared" si="6455"/>
        <v>1627</v>
      </c>
      <c r="AW384" s="1">
        <f t="shared" si="6455"/>
        <v>2071</v>
      </c>
      <c r="AX384" s="12">
        <f t="shared" si="6455"/>
        <v>252</v>
      </c>
      <c r="AY384" s="1">
        <f t="shared" si="6455"/>
        <v>400</v>
      </c>
      <c r="AZ384" s="12">
        <f t="shared" si="6455"/>
        <v>724</v>
      </c>
      <c r="BA384" s="1">
        <f t="shared" si="6455"/>
        <v>1422</v>
      </c>
      <c r="BB384" s="12">
        <f t="shared" si="6455"/>
        <v>951</v>
      </c>
      <c r="BC384" s="1">
        <f t="shared" si="6455"/>
        <v>852</v>
      </c>
      <c r="BD384" s="12">
        <f t="shared" si="6455"/>
        <v>3785</v>
      </c>
      <c r="BE384" s="1">
        <f t="shared" si="6455"/>
        <v>3126</v>
      </c>
      <c r="BF384" s="51">
        <f t="shared" si="6455"/>
        <v>17935</v>
      </c>
      <c r="BG384" s="47">
        <f t="shared" si="6455"/>
        <v>16889</v>
      </c>
      <c r="BH384" s="284"/>
      <c r="BI384" s="133" t="s">
        <v>25</v>
      </c>
      <c r="BJ384" s="125">
        <f>B384/B405</f>
        <v>3.1011809349340835E-2</v>
      </c>
      <c r="BK384" s="126">
        <f t="shared" ref="BK384" si="6456">C384/C405</f>
        <v>1.855092754637732E-2</v>
      </c>
      <c r="BL384" s="127">
        <f t="shared" ref="BL384" si="6457">D384/D405</f>
        <v>4.5961995249406175E-2</v>
      </c>
      <c r="BM384" s="128">
        <f t="shared" ref="BM384" si="6458">E384/E405</f>
        <v>2.7022900763358778E-2</v>
      </c>
      <c r="BN384" s="125">
        <f t="shared" ref="BN384" si="6459">F384/F405</f>
        <v>3.3387888707037641E-2</v>
      </c>
      <c r="BO384" s="126">
        <f t="shared" ref="BO384" si="6460">G384/G405</f>
        <v>3.6178107606679034E-2</v>
      </c>
      <c r="BP384" s="127">
        <f t="shared" ref="BP384" si="6461">H384/H405</f>
        <v>3.0598742970559048E-2</v>
      </c>
      <c r="BQ384" s="128">
        <f t="shared" ref="BQ384" si="6462">I384/I405</f>
        <v>2.6809372889281445E-2</v>
      </c>
      <c r="BR384" s="125">
        <f t="shared" ref="BR384" si="6463">J384/J405</f>
        <v>2.4944974321349962E-2</v>
      </c>
      <c r="BS384" s="126">
        <f t="shared" ref="BS384" si="6464">K384/K405</f>
        <v>2.8459273797841019E-2</v>
      </c>
      <c r="BT384" s="127">
        <f t="shared" ref="BT384" si="6465">L384/L405</f>
        <v>2.7263194687172317E-2</v>
      </c>
      <c r="BU384" s="125">
        <f t="shared" ref="BU384" si="6466">M384/M405</f>
        <v>4.4294294294294295E-2</v>
      </c>
      <c r="BV384" s="129">
        <f t="shared" ref="BV384" si="6467">N384/N405</f>
        <v>2.6254321218349995E-2</v>
      </c>
      <c r="BW384" s="130">
        <f t="shared" ref="BW384" si="6468">O384/O405</f>
        <v>2.9962546816479401E-2</v>
      </c>
      <c r="BX384" s="125">
        <f t="shared" ref="BX384" si="6469">P384/P405</f>
        <v>3.2237773234785341E-2</v>
      </c>
      <c r="BY384" s="126">
        <f t="shared" ref="BY384" si="6470">Q384/Q405</f>
        <v>2.564388449102464E-2</v>
      </c>
      <c r="BZ384" s="127">
        <f t="shared" ref="BZ384" si="6471">R384/R405</f>
        <v>2.8460207612456746E-2</v>
      </c>
      <c r="CA384" s="128">
        <f t="shared" ref="CA384" si="6472">S384/S405</f>
        <v>3.4245145124243058E-2</v>
      </c>
      <c r="CB384" s="125">
        <f t="shared" ref="CB384" si="6473">T384/T405</f>
        <v>5.0122249388753058E-2</v>
      </c>
      <c r="CC384" s="126">
        <f t="shared" ref="CC384" si="6474">U384/U405</f>
        <v>5.2453468697123522E-2</v>
      </c>
      <c r="CD384" s="127">
        <f t="shared" ref="CD384" si="6475">V384/V405</f>
        <v>2.1674311926605506E-2</v>
      </c>
      <c r="CE384" s="128">
        <f t="shared" ref="CE384" si="6476">W384/W405</f>
        <v>3.0486923854934258E-2</v>
      </c>
      <c r="CF384" s="125">
        <f t="shared" ref="CF384" si="6477">X384/X405</f>
        <v>4.3102264927934113E-2</v>
      </c>
      <c r="CG384" s="126">
        <f t="shared" ref="CG384" si="6478">Y384/Y405</f>
        <v>4.3360864040660738E-2</v>
      </c>
      <c r="CH384" s="127">
        <f t="shared" ref="CH384" si="6479">Z384/Z405</f>
        <v>3.5707629803570763E-2</v>
      </c>
      <c r="CI384" s="125">
        <f t="shared" ref="CI384" si="6480">AA384/AA405</f>
        <v>3.1636620714033226E-2</v>
      </c>
      <c r="CJ384" s="131">
        <f t="shared" ref="CJ384" si="6481">AB384/AB405</f>
        <v>3.2451381110997976E-2</v>
      </c>
      <c r="CK384" s="132">
        <f t="shared" ref="CK384" si="6482">AC384/AC405</f>
        <v>3.0695527451965431E-2</v>
      </c>
    </row>
    <row r="385" spans="1:89" ht="14.1" thickTop="1">
      <c r="A385" s="142" t="s">
        <v>20</v>
      </c>
      <c r="B385" s="195">
        <v>1107</v>
      </c>
      <c r="C385" s="196">
        <v>331</v>
      </c>
      <c r="D385" s="197">
        <v>370</v>
      </c>
      <c r="E385" s="198">
        <v>242</v>
      </c>
      <c r="F385" s="195">
        <v>126</v>
      </c>
      <c r="G385" s="199">
        <v>95</v>
      </c>
      <c r="H385" s="197">
        <v>574</v>
      </c>
      <c r="I385" s="198">
        <v>633</v>
      </c>
      <c r="J385" s="195">
        <v>48</v>
      </c>
      <c r="K385" s="199">
        <v>98</v>
      </c>
      <c r="L385" s="197">
        <v>84</v>
      </c>
      <c r="M385" s="195">
        <v>313</v>
      </c>
      <c r="N385" s="200">
        <v>409</v>
      </c>
      <c r="O385" s="201">
        <v>600</v>
      </c>
      <c r="P385" s="195">
        <v>261</v>
      </c>
      <c r="Q385" s="199">
        <v>234</v>
      </c>
      <c r="R385" s="197">
        <v>448</v>
      </c>
      <c r="S385" s="198">
        <v>602</v>
      </c>
      <c r="T385" s="195">
        <v>117</v>
      </c>
      <c r="U385" s="199">
        <v>123</v>
      </c>
      <c r="V385" s="197">
        <v>241</v>
      </c>
      <c r="W385" s="198">
        <v>372</v>
      </c>
      <c r="X385" s="195">
        <v>312</v>
      </c>
      <c r="Y385" s="199">
        <v>220</v>
      </c>
      <c r="Z385" s="197">
        <v>1156</v>
      </c>
      <c r="AA385" s="195">
        <v>923</v>
      </c>
      <c r="AB385" s="168">
        <f t="shared" ref="AB385:AC402" si="6483">B385+D385+F385+H385+J385+L385+N385+P385+R385+T385+V385+X385+Z385</f>
        <v>5253</v>
      </c>
      <c r="AC385" s="169">
        <f t="shared" si="6400"/>
        <v>4786</v>
      </c>
      <c r="BI385" s="142" t="s">
        <v>20</v>
      </c>
      <c r="BJ385" s="125">
        <f>B385/B405</f>
        <v>3.621315711995813E-2</v>
      </c>
      <c r="BK385" s="126">
        <f t="shared" ref="BK385" si="6484">C385/C405</f>
        <v>2.3171158557927896E-2</v>
      </c>
      <c r="BL385" s="127">
        <f t="shared" ref="BL385" si="6485">D385/D405</f>
        <v>4.3942992874109264E-2</v>
      </c>
      <c r="BM385" s="128">
        <f t="shared" ref="BM385" si="6486">E385/E405</f>
        <v>3.6946564885496185E-2</v>
      </c>
      <c r="BN385" s="125">
        <f t="shared" ref="BN385" si="6487">F385/F405</f>
        <v>4.1243862520458266E-2</v>
      </c>
      <c r="BO385" s="126">
        <f t="shared" ref="BO385" si="6488">G385/G405</f>
        <v>4.4063079777365489E-2</v>
      </c>
      <c r="BP385" s="127">
        <f t="shared" ref="BP385" si="6489">H385/H405</f>
        <v>3.1646267504686292E-2</v>
      </c>
      <c r="BQ385" s="128">
        <f t="shared" ref="BQ385" si="6490">I385/I405</f>
        <v>3.2888242323478985E-2</v>
      </c>
      <c r="BR385" s="125">
        <f t="shared" ref="BR385" si="6491">J385/J405</f>
        <v>3.5216434336023478E-2</v>
      </c>
      <c r="BS385" s="126">
        <f t="shared" ref="BS385" si="6492">K385/K405</f>
        <v>4.8086359175662417E-2</v>
      </c>
      <c r="BT385" s="127">
        <f t="shared" ref="BT385" si="6493">L385/L405</f>
        <v>2.9360363509262497E-2</v>
      </c>
      <c r="BU385" s="125">
        <f t="shared" ref="BU385" si="6494">M385/M405</f>
        <v>3.9164164164164163E-2</v>
      </c>
      <c r="BV385" s="129">
        <f t="shared" ref="BV385" si="6495">N385/N405</f>
        <v>3.8213584976174907E-2</v>
      </c>
      <c r="BW385" s="130">
        <f t="shared" ref="BW385" si="6496">O385/O405</f>
        <v>3.7453183520599252E-2</v>
      </c>
      <c r="BX385" s="125">
        <f t="shared" ref="BX385" si="6497">P385/P405</f>
        <v>4.1044189337946221E-2</v>
      </c>
      <c r="BY385" s="126">
        <f t="shared" ref="BY385" si="6498">Q385/Q405</f>
        <v>2.6089865090868546E-2</v>
      </c>
      <c r="BZ385" s="127">
        <f t="shared" ref="BZ385" si="6499">R385/R405</f>
        <v>3.8754325259515568E-2</v>
      </c>
      <c r="CA385" s="128">
        <f t="shared" ref="CA385" si="6500">S385/S405</f>
        <v>4.1901580009744553E-2</v>
      </c>
      <c r="CB385" s="125">
        <f t="shared" ref="CB385" si="6501">T385/T405</f>
        <v>7.1515892420537894E-2</v>
      </c>
      <c r="CC385" s="126">
        <f t="shared" ref="CC385" si="6502">U385/U405</f>
        <v>4.16243654822335E-2</v>
      </c>
      <c r="CD385" s="127">
        <f t="shared" ref="CD385" si="6503">V385/V405</f>
        <v>2.7637614678899084E-2</v>
      </c>
      <c r="CE385" s="128">
        <f t="shared" ref="CE385" si="6504">W385/W405</f>
        <v>2.6874729085392284E-2</v>
      </c>
      <c r="CF385" s="125">
        <f t="shared" ref="CF385" si="6505">X385/X405</f>
        <v>4.2827728208647907E-2</v>
      </c>
      <c r="CG385" s="126">
        <f t="shared" ref="CG385" si="6506">Y385/Y405</f>
        <v>3.4942820838627701E-2</v>
      </c>
      <c r="CH385" s="127">
        <f t="shared" ref="CH385" si="6507">Z385/Z405</f>
        <v>4.3087703604308768E-2</v>
      </c>
      <c r="CI385" s="125">
        <f t="shared" ref="CI385" si="6508">AA385/AA405</f>
        <v>4.0782962177447861E-2</v>
      </c>
      <c r="CJ385" s="131">
        <f t="shared" ref="CJ385" si="6509">AB385/AB405</f>
        <v>3.8204192060975431E-2</v>
      </c>
      <c r="CK385" s="132">
        <f t="shared" ref="CK385" si="6510">AC385/AC405</f>
        <v>3.4845539465158101E-2</v>
      </c>
    </row>
    <row r="386" spans="1:89" ht="14.1" thickBot="1">
      <c r="A386" s="133" t="s">
        <v>22</v>
      </c>
      <c r="B386" s="188">
        <v>1235</v>
      </c>
      <c r="C386" s="189">
        <v>452</v>
      </c>
      <c r="D386" s="190">
        <v>418</v>
      </c>
      <c r="E386" s="191">
        <v>273</v>
      </c>
      <c r="F386" s="188">
        <v>193</v>
      </c>
      <c r="G386" s="192">
        <v>123</v>
      </c>
      <c r="H386" s="190">
        <v>685</v>
      </c>
      <c r="I386" s="191">
        <v>719</v>
      </c>
      <c r="J386" s="188">
        <v>68</v>
      </c>
      <c r="K386" s="192">
        <v>99</v>
      </c>
      <c r="L386" s="190">
        <v>64</v>
      </c>
      <c r="M386" s="188">
        <v>292</v>
      </c>
      <c r="N386" s="193">
        <v>432</v>
      </c>
      <c r="O386" s="194">
        <v>659</v>
      </c>
      <c r="P386" s="188">
        <v>311</v>
      </c>
      <c r="Q386" s="192">
        <v>267</v>
      </c>
      <c r="R386" s="190">
        <v>580</v>
      </c>
      <c r="S386" s="191">
        <v>668</v>
      </c>
      <c r="T386" s="188">
        <v>60</v>
      </c>
      <c r="U386" s="192">
        <v>158</v>
      </c>
      <c r="V386" s="190">
        <v>251</v>
      </c>
      <c r="W386" s="191">
        <v>446</v>
      </c>
      <c r="X386" s="188">
        <v>322</v>
      </c>
      <c r="Y386" s="192">
        <v>291</v>
      </c>
      <c r="Z386" s="190">
        <v>1224</v>
      </c>
      <c r="AA386" s="188">
        <v>1015</v>
      </c>
      <c r="AB386" s="168">
        <f t="shared" si="6483"/>
        <v>5843</v>
      </c>
      <c r="AC386" s="169">
        <f t="shared" si="6400"/>
        <v>5462</v>
      </c>
      <c r="AE386" t="s">
        <v>27</v>
      </c>
      <c r="BI386" s="133" t="s">
        <v>22</v>
      </c>
      <c r="BJ386" s="125">
        <f>B386/B405</f>
        <v>4.0400405639700349E-2</v>
      </c>
      <c r="BK386" s="126">
        <f t="shared" ref="BK386" si="6511">C386/C405</f>
        <v>3.1641582079103954E-2</v>
      </c>
      <c r="BL386" s="127">
        <f t="shared" ref="BL386" si="6512">D386/D405</f>
        <v>4.9643705463182898E-2</v>
      </c>
      <c r="BM386" s="128">
        <f t="shared" ref="BM386" si="6513">E386/E405</f>
        <v>4.16793893129771E-2</v>
      </c>
      <c r="BN386" s="125">
        <f t="shared" ref="BN386" si="6514">F386/F405</f>
        <v>6.3175122749590834E-2</v>
      </c>
      <c r="BO386" s="126">
        <f t="shared" ref="BO386" si="6515">G386/G405</f>
        <v>5.7050092764378481E-2</v>
      </c>
      <c r="BP386" s="127">
        <f t="shared" ref="BP386" si="6516">H386/H405</f>
        <v>3.7766016098798101E-2</v>
      </c>
      <c r="BQ386" s="128">
        <f t="shared" ref="BQ386" si="6517">I386/I405</f>
        <v>3.7356471138359222E-2</v>
      </c>
      <c r="BR386" s="125">
        <f t="shared" ref="BR386" si="6518">J386/J405</f>
        <v>4.9889948642699924E-2</v>
      </c>
      <c r="BS386" s="126">
        <f t="shared" ref="BS386" si="6519">K386/K405</f>
        <v>4.857703631010795E-2</v>
      </c>
      <c r="BT386" s="127">
        <f t="shared" ref="BT386" si="6520">L386/L405</f>
        <v>2.23698007689619E-2</v>
      </c>
      <c r="BU386" s="125">
        <f t="shared" ref="BU386" si="6521">M386/M405</f>
        <v>3.6536536536536539E-2</v>
      </c>
      <c r="BV386" s="129">
        <f t="shared" ref="BV386" si="6522">N386/N405</f>
        <v>4.036251518265907E-2</v>
      </c>
      <c r="BW386" s="130">
        <f t="shared" ref="BW386" si="6523">O386/O405</f>
        <v>4.1136079900124842E-2</v>
      </c>
      <c r="BX386" s="125">
        <f t="shared" ref="BX386" si="6524">P386/P405</f>
        <v>4.8907060858625569E-2</v>
      </c>
      <c r="BY386" s="126">
        <f t="shared" ref="BY386" si="6525">Q386/Q405</f>
        <v>2.976920503958078E-2</v>
      </c>
      <c r="BZ386" s="127">
        <f t="shared" ref="BZ386" si="6526">R386/R405</f>
        <v>5.0173010380622836E-2</v>
      </c>
      <c r="CA386" s="128">
        <f t="shared" ref="CA386" si="6527">S386/S405</f>
        <v>4.6495440941045449E-2</v>
      </c>
      <c r="CB386" s="125">
        <f t="shared" ref="CB386" si="6528">T386/T405</f>
        <v>3.6674816625916873E-2</v>
      </c>
      <c r="CC386" s="126">
        <f t="shared" ref="CC386" si="6529">U386/U405</f>
        <v>5.3468697123519461E-2</v>
      </c>
      <c r="CD386" s="127">
        <f t="shared" ref="CD386" si="6530">V386/V405</f>
        <v>2.8784403669724772E-2</v>
      </c>
      <c r="CE386" s="128">
        <f t="shared" ref="CE386" si="6531">W386/W405</f>
        <v>3.2220777344314402E-2</v>
      </c>
      <c r="CF386" s="125">
        <f t="shared" ref="CF386" si="6532">X386/X405</f>
        <v>4.4200411805078929E-2</v>
      </c>
      <c r="CG386" s="126">
        <f t="shared" ref="CG386" si="6533">Y386/Y405</f>
        <v>4.6219822109275728E-2</v>
      </c>
      <c r="CH386" s="127">
        <f t="shared" ref="CH386" si="6534">Z386/Z405</f>
        <v>4.5622274404562228E-2</v>
      </c>
      <c r="CI386" s="125">
        <f t="shared" ref="CI386" si="6535">AA386/AA405</f>
        <v>4.4848002827854366E-2</v>
      </c>
      <c r="CJ386" s="131">
        <f t="shared" ref="CJ386" si="6536">AB386/AB405</f>
        <v>4.2495163566015508E-2</v>
      </c>
      <c r="CK386" s="132">
        <f t="shared" ref="CK386" si="6537">AC386/AC405</f>
        <v>3.9767308098348005E-2</v>
      </c>
    </row>
    <row r="387" spans="1:89" ht="15" thickTop="1" thickBot="1">
      <c r="A387" s="142" t="s">
        <v>24</v>
      </c>
      <c r="B387" s="195">
        <v>1573</v>
      </c>
      <c r="C387" s="196">
        <v>632</v>
      </c>
      <c r="D387" s="197">
        <v>548</v>
      </c>
      <c r="E387" s="198">
        <v>276</v>
      </c>
      <c r="F387" s="195">
        <v>207</v>
      </c>
      <c r="G387" s="199">
        <v>102</v>
      </c>
      <c r="H387" s="197">
        <v>916</v>
      </c>
      <c r="I387" s="198">
        <v>854</v>
      </c>
      <c r="J387" s="195">
        <v>60</v>
      </c>
      <c r="K387" s="199">
        <v>118</v>
      </c>
      <c r="L387" s="197">
        <v>71</v>
      </c>
      <c r="M387" s="195">
        <v>422</v>
      </c>
      <c r="N387" s="200">
        <v>498</v>
      </c>
      <c r="O387" s="201">
        <v>856</v>
      </c>
      <c r="P387" s="195">
        <v>338</v>
      </c>
      <c r="Q387" s="199">
        <v>328</v>
      </c>
      <c r="R387" s="197">
        <v>599</v>
      </c>
      <c r="S387" s="198">
        <v>801</v>
      </c>
      <c r="T387" s="195">
        <v>75</v>
      </c>
      <c r="U387" s="199">
        <v>119</v>
      </c>
      <c r="V387" s="197">
        <v>232</v>
      </c>
      <c r="W387" s="198">
        <v>604</v>
      </c>
      <c r="X387" s="195">
        <v>317</v>
      </c>
      <c r="Y387" s="199">
        <v>341</v>
      </c>
      <c r="Z387" s="197">
        <v>1405</v>
      </c>
      <c r="AA387" s="195">
        <v>1188</v>
      </c>
      <c r="AB387" s="168">
        <f t="shared" si="6483"/>
        <v>6839</v>
      </c>
      <c r="AC387" s="169">
        <f t="shared" si="6400"/>
        <v>6641</v>
      </c>
      <c r="AE387" s="309" t="s">
        <v>2</v>
      </c>
      <c r="AF387" s="303" t="s">
        <v>3</v>
      </c>
      <c r="AG387" s="304"/>
      <c r="AH387" s="303" t="s">
        <v>4</v>
      </c>
      <c r="AI387" s="304"/>
      <c r="AJ387" s="303" t="s">
        <v>5</v>
      </c>
      <c r="AK387" s="304"/>
      <c r="AL387" s="303" t="s">
        <v>6</v>
      </c>
      <c r="AM387" s="304"/>
      <c r="AN387" s="303" t="s">
        <v>7</v>
      </c>
      <c r="AO387" s="304"/>
      <c r="AP387" s="303" t="s">
        <v>8</v>
      </c>
      <c r="AQ387" s="304"/>
      <c r="AR387" s="303" t="s">
        <v>9</v>
      </c>
      <c r="AS387" s="304"/>
      <c r="AT387" s="303" t="s">
        <v>10</v>
      </c>
      <c r="AU387" s="304"/>
      <c r="AV387" s="303" t="s">
        <v>11</v>
      </c>
      <c r="AW387" s="304"/>
      <c r="AX387" s="303" t="s">
        <v>12</v>
      </c>
      <c r="AY387" s="304"/>
      <c r="AZ387" s="303" t="s">
        <v>13</v>
      </c>
      <c r="BA387" s="304"/>
      <c r="BB387" s="303" t="s">
        <v>14</v>
      </c>
      <c r="BC387" s="304"/>
      <c r="BD387" s="305" t="s">
        <v>15</v>
      </c>
      <c r="BE387" s="306"/>
      <c r="BF387" s="307" t="s">
        <v>16</v>
      </c>
      <c r="BG387" s="308"/>
      <c r="BH387" s="286"/>
      <c r="BI387" s="142" t="s">
        <v>24</v>
      </c>
      <c r="BJ387" s="125">
        <f>B387/B405</f>
        <v>5.1457358762144655E-2</v>
      </c>
      <c r="BK387" s="126">
        <f t="shared" ref="BK387" si="6538">C387/C405</f>
        <v>4.4242212110605528E-2</v>
      </c>
      <c r="BL387" s="127">
        <f t="shared" ref="BL387" si="6539">D387/D405</f>
        <v>6.5083135391923994E-2</v>
      </c>
      <c r="BM387" s="128">
        <f t="shared" ref="BM387" si="6540">E387/E405</f>
        <v>4.2137404580152672E-2</v>
      </c>
      <c r="BN387" s="125">
        <f t="shared" ref="BN387" si="6541">F387/F405</f>
        <v>6.7757774140752861E-2</v>
      </c>
      <c r="BO387" s="126">
        <f t="shared" ref="BO387" si="6542">G387/G405</f>
        <v>4.7309833024118737E-2</v>
      </c>
      <c r="BP387" s="127">
        <f t="shared" ref="BP387" si="6543">H387/H405</f>
        <v>5.0501709118976737E-2</v>
      </c>
      <c r="BQ387" s="128">
        <f t="shared" ref="BQ387" si="6544">I387/I405</f>
        <v>4.4370551254741E-2</v>
      </c>
      <c r="BR387" s="125">
        <f t="shared" ref="BR387" si="6545">J387/J405</f>
        <v>4.4020542920029347E-2</v>
      </c>
      <c r="BS387" s="126">
        <f t="shared" ref="BS387" si="6546">K387/K405</f>
        <v>5.7899901864573111E-2</v>
      </c>
      <c r="BT387" s="127">
        <f t="shared" ref="BT387" si="6547">L387/L405</f>
        <v>2.481649772806711E-2</v>
      </c>
      <c r="BU387" s="125">
        <f t="shared" ref="BU387" si="6548">M387/M405</f>
        <v>5.2802802802802806E-2</v>
      </c>
      <c r="BV387" s="129">
        <f t="shared" ref="BV387" si="6549">N387/N405</f>
        <v>4.6529010557787534E-2</v>
      </c>
      <c r="BW387" s="130">
        <f t="shared" ref="BW387" si="6550">O387/O405</f>
        <v>5.3433208489388262E-2</v>
      </c>
      <c r="BX387" s="125">
        <f t="shared" ref="BX387" si="6551">P387/P405</f>
        <v>5.3153011479792421E-2</v>
      </c>
      <c r="BY387" s="126">
        <f t="shared" ref="BY387" si="6552">Q387/Q405</f>
        <v>3.6570409187200358E-2</v>
      </c>
      <c r="BZ387" s="127">
        <f t="shared" ref="BZ387" si="6553">R387/R405</f>
        <v>5.1816608996539795E-2</v>
      </c>
      <c r="CA387" s="128">
        <f t="shared" ref="CA387" si="6554">S387/S405</f>
        <v>5.5752766757151809E-2</v>
      </c>
      <c r="CB387" s="125">
        <f t="shared" ref="CB387" si="6555">T387/T405</f>
        <v>4.5843520782396091E-2</v>
      </c>
      <c r="CC387" s="126">
        <f t="shared" ref="CC387" si="6556">U387/U405</f>
        <v>4.0270727580372249E-2</v>
      </c>
      <c r="CD387" s="127">
        <f t="shared" ref="CD387" si="6557">V387/V405</f>
        <v>2.6605504587155965E-2</v>
      </c>
      <c r="CE387" s="128">
        <f t="shared" ref="CE387" si="6558">W387/W405</f>
        <v>4.3635312816067043E-2</v>
      </c>
      <c r="CF387" s="125">
        <f t="shared" ref="CF387" si="6559">X387/X405</f>
        <v>4.3514070006863415E-2</v>
      </c>
      <c r="CG387" s="126">
        <f t="shared" ref="CG387" si="6560">Y387/Y405</f>
        <v>5.4161372299872938E-2</v>
      </c>
      <c r="CH387" s="127">
        <f t="shared" ref="CH387" si="6561">Z387/Z405</f>
        <v>5.2368705505236868E-2</v>
      </c>
      <c r="CI387" s="125">
        <f t="shared" ref="CI387" si="6562">AA387/AA405</f>
        <v>5.249204665959703E-2</v>
      </c>
      <c r="CJ387" s="131">
        <f t="shared" ref="CJ387" si="6563">AB387/AB405</f>
        <v>4.97389052931679E-2</v>
      </c>
      <c r="CK387" s="132">
        <f t="shared" ref="CK387" si="6564">AC387/AC405</f>
        <v>4.8351280315109685E-2</v>
      </c>
    </row>
    <row r="388" spans="1:89" ht="15" thickTop="1" thickBot="1">
      <c r="A388" s="133" t="s">
        <v>28</v>
      </c>
      <c r="B388" s="188">
        <v>2360</v>
      </c>
      <c r="C388" s="189">
        <v>584</v>
      </c>
      <c r="D388" s="190">
        <v>675</v>
      </c>
      <c r="E388" s="191">
        <v>299</v>
      </c>
      <c r="F388" s="188">
        <v>220</v>
      </c>
      <c r="G388" s="192">
        <v>102</v>
      </c>
      <c r="H388" s="190">
        <v>1111</v>
      </c>
      <c r="I388" s="191">
        <v>912</v>
      </c>
      <c r="J388" s="188">
        <v>86</v>
      </c>
      <c r="K388" s="192">
        <v>158</v>
      </c>
      <c r="L388" s="190">
        <v>109</v>
      </c>
      <c r="M388" s="188">
        <v>500</v>
      </c>
      <c r="N388" s="193">
        <v>659</v>
      </c>
      <c r="O388" s="194">
        <v>1191</v>
      </c>
      <c r="P388" s="188">
        <v>409</v>
      </c>
      <c r="Q388" s="192">
        <v>363</v>
      </c>
      <c r="R388" s="190">
        <v>857</v>
      </c>
      <c r="S388" s="191">
        <v>856</v>
      </c>
      <c r="T388" s="188">
        <v>91</v>
      </c>
      <c r="U388" s="192">
        <v>166</v>
      </c>
      <c r="V388" s="190">
        <v>299</v>
      </c>
      <c r="W388" s="191">
        <v>937</v>
      </c>
      <c r="X388" s="188">
        <v>401</v>
      </c>
      <c r="Y388" s="192">
        <v>344</v>
      </c>
      <c r="Z388" s="190">
        <v>1811</v>
      </c>
      <c r="AA388" s="188">
        <v>1236</v>
      </c>
      <c r="AB388" s="168">
        <f t="shared" si="6483"/>
        <v>9088</v>
      </c>
      <c r="AC388" s="169">
        <f t="shared" si="6400"/>
        <v>7648</v>
      </c>
      <c r="AE388" s="310"/>
      <c r="AF388" s="242" t="s">
        <v>17</v>
      </c>
      <c r="AG388" s="243" t="s">
        <v>18</v>
      </c>
      <c r="AH388" s="244" t="s">
        <v>17</v>
      </c>
      <c r="AI388" s="245" t="s">
        <v>18</v>
      </c>
      <c r="AJ388" s="242" t="s">
        <v>17</v>
      </c>
      <c r="AK388" s="243" t="s">
        <v>18</v>
      </c>
      <c r="AL388" s="244" t="s">
        <v>17</v>
      </c>
      <c r="AM388" s="245" t="s">
        <v>18</v>
      </c>
      <c r="AN388" s="242" t="s">
        <v>17</v>
      </c>
      <c r="AO388" s="243" t="s">
        <v>18</v>
      </c>
      <c r="AP388" s="244" t="s">
        <v>17</v>
      </c>
      <c r="AQ388" s="242" t="s">
        <v>18</v>
      </c>
      <c r="AR388" s="246" t="s">
        <v>17</v>
      </c>
      <c r="AS388" s="247" t="s">
        <v>18</v>
      </c>
      <c r="AT388" s="242" t="s">
        <v>17</v>
      </c>
      <c r="AU388" s="243" t="s">
        <v>18</v>
      </c>
      <c r="AV388" s="244" t="s">
        <v>17</v>
      </c>
      <c r="AW388" s="245" t="s">
        <v>18</v>
      </c>
      <c r="AX388" s="242" t="s">
        <v>17</v>
      </c>
      <c r="AY388" s="243" t="s">
        <v>18</v>
      </c>
      <c r="AZ388" s="244" t="s">
        <v>17</v>
      </c>
      <c r="BA388" s="245" t="s">
        <v>18</v>
      </c>
      <c r="BB388" s="242" t="s">
        <v>17</v>
      </c>
      <c r="BC388" s="243" t="s">
        <v>18</v>
      </c>
      <c r="BD388" s="248" t="s">
        <v>17</v>
      </c>
      <c r="BE388" s="249" t="s">
        <v>18</v>
      </c>
      <c r="BF388" s="250" t="s">
        <v>17</v>
      </c>
      <c r="BG388" s="251" t="s">
        <v>18</v>
      </c>
      <c r="BH388" s="287"/>
      <c r="BI388" s="133" t="s">
        <v>28</v>
      </c>
      <c r="BJ388" s="125">
        <f>B388/B405</f>
        <v>7.7202394582747233E-2</v>
      </c>
      <c r="BK388" s="126">
        <f t="shared" ref="BK388" si="6565">C388/C405</f>
        <v>4.0882044102205112E-2</v>
      </c>
      <c r="BL388" s="127">
        <f t="shared" ref="BL388" si="6566">D388/D405</f>
        <v>8.0166270783847984E-2</v>
      </c>
      <c r="BM388" s="128">
        <f t="shared" ref="BM388" si="6567">E388/E405</f>
        <v>4.5648854961832061E-2</v>
      </c>
      <c r="BN388" s="125">
        <f t="shared" ref="BN388" si="6568">F388/F405</f>
        <v>7.2013093289689037E-2</v>
      </c>
      <c r="BO388" s="126">
        <f t="shared" ref="BO388" si="6569">G388/G405</f>
        <v>4.7309833024118737E-2</v>
      </c>
      <c r="BP388" s="127">
        <f t="shared" ref="BP388" si="6570">H388/H405</f>
        <v>6.125261881133532E-2</v>
      </c>
      <c r="BQ388" s="128">
        <f t="shared" ref="BQ388" si="6571">I388/I405</f>
        <v>4.738400789733465E-2</v>
      </c>
      <c r="BR388" s="125">
        <f t="shared" ref="BR388" si="6572">J388/J405</f>
        <v>6.3096111518708725E-2</v>
      </c>
      <c r="BS388" s="126">
        <f t="shared" ref="BS388" si="6573">K388/K405</f>
        <v>7.7526987242394499E-2</v>
      </c>
      <c r="BT388" s="127">
        <f t="shared" ref="BT388" si="6574">L388/L405</f>
        <v>3.8098566934638235E-2</v>
      </c>
      <c r="BU388" s="125">
        <f t="shared" ref="BU388" si="6575">M388/M405</f>
        <v>6.2562562562562568E-2</v>
      </c>
      <c r="BV388" s="129">
        <f t="shared" ref="BV388" si="6576">N388/N405</f>
        <v>6.1571522003176678E-2</v>
      </c>
      <c r="BW388" s="130">
        <f t="shared" ref="BW388" si="6577">O388/O405</f>
        <v>7.434456928838952E-2</v>
      </c>
      <c r="BX388" s="125">
        <f t="shared" ref="BX388" si="6578">P388/P405</f>
        <v>6.4318289039157095E-2</v>
      </c>
      <c r="BY388" s="126">
        <f t="shared" ref="BY388" si="6579">Q388/Q405</f>
        <v>4.0472739435834543E-2</v>
      </c>
      <c r="BZ388" s="127">
        <f t="shared" ref="BZ388" si="6580">R388/R405</f>
        <v>7.4134948096885811E-2</v>
      </c>
      <c r="CA388" s="128">
        <f t="shared" ref="CA388" si="6581">S388/S405</f>
        <v>5.9580984199902556E-2</v>
      </c>
      <c r="CB388" s="125">
        <f t="shared" ref="CB388" si="6582">T388/T405</f>
        <v>5.5623471882640586E-2</v>
      </c>
      <c r="CC388" s="126">
        <f t="shared" ref="CC388" si="6583">U388/U405</f>
        <v>5.6175972927241961E-2</v>
      </c>
      <c r="CD388" s="127">
        <f t="shared" ref="CD388" si="6584">V388/V405</f>
        <v>3.4288990825688072E-2</v>
      </c>
      <c r="CE388" s="128">
        <f t="shared" ref="CE388" si="6585">W388/W405</f>
        <v>6.7692529981216581E-2</v>
      </c>
      <c r="CF388" s="125">
        <f t="shared" ref="CF388" si="6586">X388/X405</f>
        <v>5.504461221688401E-2</v>
      </c>
      <c r="CG388" s="126">
        <f t="shared" ref="CG388" si="6587">Y388/Y405</f>
        <v>5.4637865311308764E-2</v>
      </c>
      <c r="CH388" s="127">
        <f t="shared" ref="CH388" si="6588">Z388/Z405</f>
        <v>6.7501584106750154E-2</v>
      </c>
      <c r="CI388" s="125">
        <f t="shared" ref="CI388" si="6589">AA388/AA405</f>
        <v>5.4612937433722163E-2</v>
      </c>
      <c r="CJ388" s="131">
        <f t="shared" ref="CJ388" si="6590">AB388/AB405</f>
        <v>6.6095506843735913E-2</v>
      </c>
      <c r="CK388" s="132">
        <f t="shared" ref="CK388" si="6591">AC388/AC405</f>
        <v>5.5682968205083401E-2</v>
      </c>
    </row>
    <row r="389" spans="1:89" ht="14.1" thickTop="1">
      <c r="A389" s="142" t="s">
        <v>29</v>
      </c>
      <c r="B389" s="202">
        <v>2500</v>
      </c>
      <c r="C389" s="196">
        <v>988</v>
      </c>
      <c r="D389" s="197">
        <v>787</v>
      </c>
      <c r="E389" s="198">
        <v>341</v>
      </c>
      <c r="F389" s="195">
        <v>278</v>
      </c>
      <c r="G389" s="199">
        <v>112</v>
      </c>
      <c r="H389" s="197">
        <v>1283</v>
      </c>
      <c r="I389" s="198">
        <v>1267</v>
      </c>
      <c r="J389" s="195">
        <v>110</v>
      </c>
      <c r="K389" s="199">
        <v>261</v>
      </c>
      <c r="L389" s="197">
        <v>105</v>
      </c>
      <c r="M389" s="195">
        <v>827</v>
      </c>
      <c r="N389" s="200">
        <v>724</v>
      </c>
      <c r="O389" s="203">
        <v>1353</v>
      </c>
      <c r="P389" s="195">
        <v>469</v>
      </c>
      <c r="Q389" s="199">
        <v>489</v>
      </c>
      <c r="R389" s="197">
        <v>1007</v>
      </c>
      <c r="S389" s="198">
        <v>1001</v>
      </c>
      <c r="T389" s="195">
        <v>89</v>
      </c>
      <c r="U389" s="199">
        <v>184</v>
      </c>
      <c r="V389" s="197">
        <v>326</v>
      </c>
      <c r="W389" s="204">
        <v>1552</v>
      </c>
      <c r="X389" s="195">
        <v>442</v>
      </c>
      <c r="Y389" s="199">
        <v>397</v>
      </c>
      <c r="Z389" s="197">
        <v>2086</v>
      </c>
      <c r="AA389" s="195">
        <v>1364</v>
      </c>
      <c r="AB389" s="168">
        <f t="shared" si="6483"/>
        <v>10206</v>
      </c>
      <c r="AC389" s="169">
        <f t="shared" si="6400"/>
        <v>10136</v>
      </c>
      <c r="AE389" s="252" t="str">
        <f>$AE$17</f>
        <v>17:00 - 17:59</v>
      </c>
      <c r="AF389" s="253">
        <f t="shared" ref="AF389:AU391" si="6592">SUMIF($A$9:$A$32,$AE389,B$381:B$404)</f>
        <v>2192</v>
      </c>
      <c r="AG389" s="254">
        <f t="shared" si="6592"/>
        <v>1317</v>
      </c>
      <c r="AH389" s="255">
        <f t="shared" si="6592"/>
        <v>541</v>
      </c>
      <c r="AI389" s="256">
        <f t="shared" si="6592"/>
        <v>550</v>
      </c>
      <c r="AJ389" s="253">
        <f t="shared" si="6592"/>
        <v>209</v>
      </c>
      <c r="AK389" s="257">
        <f t="shared" si="6592"/>
        <v>148</v>
      </c>
      <c r="AL389" s="255">
        <f t="shared" si="6592"/>
        <v>1405</v>
      </c>
      <c r="AM389" s="256">
        <f t="shared" si="6592"/>
        <v>1507</v>
      </c>
      <c r="AN389" s="253">
        <f t="shared" si="6592"/>
        <v>97</v>
      </c>
      <c r="AO389" s="257">
        <f t="shared" si="6592"/>
        <v>100</v>
      </c>
      <c r="AP389" s="255">
        <f t="shared" si="6592"/>
        <v>283</v>
      </c>
      <c r="AQ389" s="253">
        <f t="shared" si="6592"/>
        <v>475</v>
      </c>
      <c r="AR389" s="258">
        <f t="shared" si="6592"/>
        <v>811</v>
      </c>
      <c r="AS389" s="259">
        <f t="shared" si="6592"/>
        <v>1020</v>
      </c>
      <c r="AT389" s="253">
        <f t="shared" si="6592"/>
        <v>439</v>
      </c>
      <c r="AU389" s="257">
        <f t="shared" si="6592"/>
        <v>789</v>
      </c>
      <c r="AV389" s="255">
        <f t="shared" ref="AP389:BE391" si="6593">SUMIF($A$9:$A$32,$AE389,R$381:R$404)</f>
        <v>763</v>
      </c>
      <c r="AW389" s="256">
        <f t="shared" si="6593"/>
        <v>999</v>
      </c>
      <c r="AX389" s="253">
        <f t="shared" si="6593"/>
        <v>112</v>
      </c>
      <c r="AY389" s="257">
        <f t="shared" si="6593"/>
        <v>183</v>
      </c>
      <c r="AZ389" s="255">
        <f t="shared" si="6593"/>
        <v>647</v>
      </c>
      <c r="BA389" s="256">
        <f t="shared" si="6593"/>
        <v>959</v>
      </c>
      <c r="BB389" s="253">
        <f t="shared" si="6593"/>
        <v>502</v>
      </c>
      <c r="BC389" s="257">
        <f t="shared" si="6593"/>
        <v>535</v>
      </c>
      <c r="BD389" s="20">
        <f t="shared" si="6593"/>
        <v>1832</v>
      </c>
      <c r="BE389" s="260">
        <f t="shared" si="6593"/>
        <v>2081</v>
      </c>
      <c r="BF389" s="261">
        <f>AF389+AH389+AJ389+AL389+AN389+AP389+AR389+AT389+AV389+AX389+AZ389+BB389+BD389</f>
        <v>9833</v>
      </c>
      <c r="BG389" s="262">
        <f>AG389+AI389+AK389+AM389+AO389+AQ389+AS389+AU389+AW389+AY389+BA389+BC389+BE389</f>
        <v>10663</v>
      </c>
      <c r="BH389" s="283"/>
      <c r="BI389" s="142" t="s">
        <v>29</v>
      </c>
      <c r="BJ389" s="125">
        <f>B389/B405</f>
        <v>8.1782197651215277E-2</v>
      </c>
      <c r="BK389" s="126">
        <f t="shared" ref="BK389" si="6594">C389/C405</f>
        <v>6.9163458172908643E-2</v>
      </c>
      <c r="BL389" s="127">
        <f t="shared" ref="BL389" si="6595">D389/D405</f>
        <v>9.3467933491686458E-2</v>
      </c>
      <c r="BM389" s="128">
        <f t="shared" ref="BM389" si="6596">E389/E405</f>
        <v>5.2061068702290075E-2</v>
      </c>
      <c r="BN389" s="125">
        <f t="shared" ref="BN389" si="6597">F389/F405</f>
        <v>9.0998363338788871E-2</v>
      </c>
      <c r="BO389" s="126">
        <f t="shared" ref="BO389" si="6598">G389/G405</f>
        <v>5.1948051948051951E-2</v>
      </c>
      <c r="BP389" s="127">
        <f t="shared" ref="BP389" si="6599">H389/H405</f>
        <v>7.0735472488697756E-2</v>
      </c>
      <c r="BQ389" s="128">
        <f t="shared" ref="BQ389" si="6600">I389/I405</f>
        <v>6.5828440795968196E-2</v>
      </c>
      <c r="BR389" s="125">
        <f t="shared" ref="BR389" si="6601">J389/J405</f>
        <v>8.0704328686720464E-2</v>
      </c>
      <c r="BS389" s="126">
        <f t="shared" ref="BS389" si="6602">K389/K405</f>
        <v>0.1280667320902846</v>
      </c>
      <c r="BT389" s="127">
        <f t="shared" ref="BT389" si="6603">L389/L405</f>
        <v>3.6700454386578117E-2</v>
      </c>
      <c r="BU389" s="125">
        <f t="shared" ref="BU389" si="6604">M389/M405</f>
        <v>0.10347847847847848</v>
      </c>
      <c r="BV389" s="129">
        <f t="shared" ref="BV389" si="6605">N389/N405</f>
        <v>6.7644585630197138E-2</v>
      </c>
      <c r="BW389" s="130">
        <f t="shared" ref="BW389" si="6606">O389/O405</f>
        <v>8.4456928838951312E-2</v>
      </c>
      <c r="BX389" s="125">
        <f t="shared" ref="BX389" si="6607">P389/P405</f>
        <v>7.3753734863972326E-2</v>
      </c>
      <c r="BY389" s="126">
        <f t="shared" ref="BY389" si="6608">Q389/Q405</f>
        <v>5.4521128330917608E-2</v>
      </c>
      <c r="BZ389" s="127">
        <f t="shared" ref="BZ389" si="6609">R389/R405</f>
        <v>8.7110726643598618E-2</v>
      </c>
      <c r="CA389" s="128">
        <f t="shared" ref="CA389" si="6610">S389/S405</f>
        <v>6.9673557458063612E-2</v>
      </c>
      <c r="CB389" s="125">
        <f t="shared" ref="CB389" si="6611">T389/T405</f>
        <v>5.4400977995110025E-2</v>
      </c>
      <c r="CC389" s="126">
        <f t="shared" ref="CC389" si="6612">U389/U405</f>
        <v>6.2267343485617598E-2</v>
      </c>
      <c r="CD389" s="127">
        <f t="shared" ref="CD389" si="6613">V389/V405</f>
        <v>3.7385321100917433E-2</v>
      </c>
      <c r="CE389" s="128">
        <f t="shared" ref="CE389" si="6614">W389/W405</f>
        <v>0.11212252564658286</v>
      </c>
      <c r="CF389" s="125">
        <f t="shared" ref="CF389" si="6615">X389/X405</f>
        <v>6.0672614962251202E-2</v>
      </c>
      <c r="CG389" s="126">
        <f t="shared" ref="CG389" si="6616">Y389/Y405</f>
        <v>6.3055908513341807E-2</v>
      </c>
      <c r="CH389" s="127">
        <f t="shared" ref="CH389" si="6617">Z389/Z405</f>
        <v>7.7751686607775164E-2</v>
      </c>
      <c r="CI389" s="125">
        <f t="shared" ref="CI389" si="6618">AA389/AA405</f>
        <v>6.0268646164722516E-2</v>
      </c>
      <c r="CJ389" s="131">
        <f t="shared" ref="CJ389" si="6619">AB389/AB405</f>
        <v>7.4226534204133873E-2</v>
      </c>
      <c r="CK389" s="132">
        <f t="shared" ref="CK389" si="6620">AC389/AC405</f>
        <v>7.3797406606527893E-2</v>
      </c>
    </row>
    <row r="390" spans="1:89">
      <c r="A390" s="133" t="s">
        <v>31</v>
      </c>
      <c r="B390" s="205">
        <v>2308</v>
      </c>
      <c r="C390" s="189">
        <v>981</v>
      </c>
      <c r="D390" s="190">
        <v>711</v>
      </c>
      <c r="E390" s="191">
        <v>319</v>
      </c>
      <c r="F390" s="188">
        <v>210</v>
      </c>
      <c r="G390" s="192">
        <v>118</v>
      </c>
      <c r="H390" s="190">
        <v>1274</v>
      </c>
      <c r="I390" s="191">
        <v>1359</v>
      </c>
      <c r="J390" s="188">
        <v>75</v>
      </c>
      <c r="K390" s="189">
        <v>206</v>
      </c>
      <c r="L390" s="190">
        <v>161</v>
      </c>
      <c r="M390" s="188">
        <v>793</v>
      </c>
      <c r="N390" s="193">
        <v>691</v>
      </c>
      <c r="O390" s="206">
        <v>1028</v>
      </c>
      <c r="P390" s="188">
        <v>474</v>
      </c>
      <c r="Q390" s="189">
        <v>508</v>
      </c>
      <c r="R390" s="190">
        <v>1017</v>
      </c>
      <c r="S390" s="191">
        <v>852</v>
      </c>
      <c r="T390" s="197">
        <v>125</v>
      </c>
      <c r="U390" s="188">
        <v>174</v>
      </c>
      <c r="V390" s="190">
        <v>428</v>
      </c>
      <c r="W390" s="207">
        <v>1138</v>
      </c>
      <c r="X390" s="188">
        <v>496</v>
      </c>
      <c r="Y390" s="192">
        <v>312</v>
      </c>
      <c r="Z390" s="190">
        <v>1991</v>
      </c>
      <c r="AA390" s="188">
        <v>1366</v>
      </c>
      <c r="AB390" s="168">
        <f t="shared" si="6483"/>
        <v>9961</v>
      </c>
      <c r="AC390" s="169">
        <f t="shared" si="6400"/>
        <v>9154</v>
      </c>
      <c r="AE390" s="263" t="str">
        <f>$AE$18</f>
        <v>18:00 - 18:59</v>
      </c>
      <c r="AF390" s="253">
        <f t="shared" si="6592"/>
        <v>2258</v>
      </c>
      <c r="AG390" s="264">
        <f t="shared" si="6592"/>
        <v>1078</v>
      </c>
      <c r="AH390" s="265">
        <f t="shared" si="6592"/>
        <v>533</v>
      </c>
      <c r="AI390" s="266">
        <f t="shared" si="6592"/>
        <v>524</v>
      </c>
      <c r="AJ390" s="267">
        <f t="shared" si="6592"/>
        <v>206</v>
      </c>
      <c r="AK390" s="268">
        <f t="shared" si="6592"/>
        <v>169</v>
      </c>
      <c r="AL390" s="265">
        <f t="shared" si="6592"/>
        <v>1390</v>
      </c>
      <c r="AM390" s="266">
        <f t="shared" si="6592"/>
        <v>1551</v>
      </c>
      <c r="AN390" s="267">
        <f t="shared" si="6592"/>
        <v>89</v>
      </c>
      <c r="AO390" s="268">
        <f t="shared" si="6592"/>
        <v>103</v>
      </c>
      <c r="AP390" s="265">
        <f t="shared" si="6593"/>
        <v>280</v>
      </c>
      <c r="AQ390" s="267">
        <f t="shared" si="6593"/>
        <v>442</v>
      </c>
      <c r="AR390" s="269">
        <f t="shared" si="6593"/>
        <v>793</v>
      </c>
      <c r="AS390" s="270">
        <f t="shared" si="6593"/>
        <v>1141</v>
      </c>
      <c r="AT390" s="267">
        <f t="shared" si="6593"/>
        <v>397</v>
      </c>
      <c r="AU390" s="268">
        <f t="shared" si="6593"/>
        <v>764</v>
      </c>
      <c r="AV390" s="265">
        <f t="shared" si="6593"/>
        <v>689</v>
      </c>
      <c r="AW390" s="266">
        <f t="shared" si="6593"/>
        <v>986</v>
      </c>
      <c r="AX390" s="267">
        <f t="shared" si="6593"/>
        <v>97</v>
      </c>
      <c r="AY390" s="268">
        <f t="shared" si="6593"/>
        <v>227</v>
      </c>
      <c r="AZ390" s="265">
        <f t="shared" si="6593"/>
        <v>679</v>
      </c>
      <c r="BA390" s="266">
        <f t="shared" si="6593"/>
        <v>943</v>
      </c>
      <c r="BB390" s="267">
        <f t="shared" si="6593"/>
        <v>507</v>
      </c>
      <c r="BC390" s="268">
        <f t="shared" si="6593"/>
        <v>460</v>
      </c>
      <c r="BD390" s="265">
        <f t="shared" si="6593"/>
        <v>1921</v>
      </c>
      <c r="BE390" s="267">
        <f t="shared" si="6593"/>
        <v>1699</v>
      </c>
      <c r="BF390" s="271">
        <f>SUM(AF390,AH390,AJ390,AL390,AN390,AP390,AR390,AT390,AV390,AX390,AZ390,BB390,BD390)</f>
        <v>9839</v>
      </c>
      <c r="BG390" s="16">
        <f>SUM(AG390,AI390,AK390,AM390,AO390,AQ390,AS390,AU390,AW390,AY390,BA390,BC390,BE390)</f>
        <v>10087</v>
      </c>
      <c r="BH390" s="284"/>
      <c r="BI390" s="133" t="s">
        <v>31</v>
      </c>
      <c r="BJ390" s="125">
        <f>B390/B405</f>
        <v>7.5501324871601952E-2</v>
      </c>
      <c r="BK390" s="126">
        <f t="shared" ref="BK390" si="6621">C390/C405</f>
        <v>6.867343367168359E-2</v>
      </c>
      <c r="BL390" s="127">
        <f t="shared" ref="BL390" si="6622">D390/D405</f>
        <v>8.4441805225653213E-2</v>
      </c>
      <c r="BM390" s="128">
        <f t="shared" ref="BM390" si="6623">E390/E405</f>
        <v>4.8702290076335877E-2</v>
      </c>
      <c r="BN390" s="125">
        <f t="shared" ref="BN390" si="6624">F390/F405</f>
        <v>6.8739770867430439E-2</v>
      </c>
      <c r="BO390" s="126">
        <f t="shared" ref="BO390" si="6625">G390/G405</f>
        <v>5.4730983302411877E-2</v>
      </c>
      <c r="BP390" s="127">
        <f t="shared" ref="BP390" si="6626">H390/H405</f>
        <v>7.0239276656742747E-2</v>
      </c>
      <c r="BQ390" s="128">
        <f t="shared" ref="BQ390" si="6627">I390/I405</f>
        <v>7.0608406504909862E-2</v>
      </c>
      <c r="BR390" s="125">
        <f t="shared" ref="BR390" si="6628">J390/J405</f>
        <v>5.5025678650036686E-2</v>
      </c>
      <c r="BS390" s="126">
        <f t="shared" ref="BS390" si="6629">K390/K405</f>
        <v>0.10107948969578018</v>
      </c>
      <c r="BT390" s="127">
        <f t="shared" ref="BT390" si="6630">L390/L405</f>
        <v>5.6274030059419784E-2</v>
      </c>
      <c r="BU390" s="125">
        <f t="shared" ref="BU390" si="6631">M390/M405</f>
        <v>9.9224224224224222E-2</v>
      </c>
      <c r="BV390" s="129">
        <f t="shared" ref="BV390" si="6632">N390/N405</f>
        <v>6.4561337942632913E-2</v>
      </c>
      <c r="BW390" s="130">
        <f t="shared" ref="BW390" si="6633">O390/O405</f>
        <v>6.416978776529339E-2</v>
      </c>
      <c r="BX390" s="125">
        <f t="shared" ref="BX390" si="6634">P390/P405</f>
        <v>7.4540022016040264E-2</v>
      </c>
      <c r="BY390" s="126">
        <f t="shared" ref="BY390" si="6635">Q390/Q405</f>
        <v>5.6639536180176163E-2</v>
      </c>
      <c r="BZ390" s="127">
        <f t="shared" ref="BZ390" si="6636">R390/R405</f>
        <v>8.7975778546712805E-2</v>
      </c>
      <c r="CA390" s="128">
        <f t="shared" ref="CA390" si="6637">S390/S405</f>
        <v>5.9302568385884318E-2</v>
      </c>
      <c r="CB390" s="125">
        <f t="shared" ref="CB390" si="6638">T390/T405</f>
        <v>7.6405867970660152E-2</v>
      </c>
      <c r="CC390" s="126">
        <f t="shared" ref="CC390" si="6639">U390/U405</f>
        <v>5.8883248730964469E-2</v>
      </c>
      <c r="CD390" s="127">
        <f t="shared" ref="CD390" si="6640">V390/V405</f>
        <v>4.9082568807339452E-2</v>
      </c>
      <c r="CE390" s="128">
        <f t="shared" ref="CE390" si="6641">W390/W405</f>
        <v>8.2213552954775324E-2</v>
      </c>
      <c r="CF390" s="125">
        <f t="shared" ref="CF390" si="6642">X390/X405</f>
        <v>6.8085106382978725E-2</v>
      </c>
      <c r="CG390" s="126">
        <f t="shared" ref="CG390" si="6643">Y390/Y405</f>
        <v>4.9555273189326558E-2</v>
      </c>
      <c r="CH390" s="127">
        <f t="shared" ref="CH390" si="6644">Z390/Z405</f>
        <v>7.4210742107421068E-2</v>
      </c>
      <c r="CI390" s="125">
        <f t="shared" ref="CI390" si="6645">AA390/AA405</f>
        <v>6.0357016613644399E-2</v>
      </c>
      <c r="CJ390" s="131">
        <f t="shared" ref="CJ390" si="6646">AB390/AB405</f>
        <v>7.2444690104583334E-2</v>
      </c>
      <c r="CK390" s="132">
        <f t="shared" ref="CK390" si="6647">AC390/AC405</f>
        <v>6.6647736787308245E-2</v>
      </c>
    </row>
    <row r="391" spans="1:89" ht="14.1" thickBot="1">
      <c r="A391" s="142" t="s">
        <v>33</v>
      </c>
      <c r="B391" s="202">
        <v>2020</v>
      </c>
      <c r="C391" s="196">
        <v>884</v>
      </c>
      <c r="D391" s="197">
        <v>538</v>
      </c>
      <c r="E391" s="198">
        <v>452</v>
      </c>
      <c r="F391" s="195">
        <v>198</v>
      </c>
      <c r="G391" s="199">
        <v>133</v>
      </c>
      <c r="H391" s="197">
        <v>1289</v>
      </c>
      <c r="I391" s="198">
        <v>1384</v>
      </c>
      <c r="J391" s="195">
        <v>87</v>
      </c>
      <c r="K391" s="196">
        <v>170</v>
      </c>
      <c r="L391" s="197">
        <v>151</v>
      </c>
      <c r="M391" s="195">
        <v>731</v>
      </c>
      <c r="N391" s="200">
        <v>732</v>
      </c>
      <c r="O391" s="203">
        <v>1382</v>
      </c>
      <c r="P391" s="195">
        <v>488</v>
      </c>
      <c r="Q391" s="196">
        <v>620</v>
      </c>
      <c r="R391" s="197">
        <v>962</v>
      </c>
      <c r="S391" s="198">
        <v>1120</v>
      </c>
      <c r="T391" s="195">
        <v>104</v>
      </c>
      <c r="U391" s="199">
        <v>168</v>
      </c>
      <c r="V391" s="197">
        <v>497</v>
      </c>
      <c r="W391" s="204">
        <v>1109</v>
      </c>
      <c r="X391" s="195">
        <v>446</v>
      </c>
      <c r="Y391" s="199">
        <v>382</v>
      </c>
      <c r="Z391" s="197">
        <v>1996</v>
      </c>
      <c r="AA391" s="195">
        <v>1899</v>
      </c>
      <c r="AB391" s="168">
        <f t="shared" si="6483"/>
        <v>9508</v>
      </c>
      <c r="AC391" s="169">
        <f t="shared" si="6400"/>
        <v>10434</v>
      </c>
      <c r="AE391" s="252" t="str">
        <f>$AE$19</f>
        <v>19:00 - 19:59</v>
      </c>
      <c r="AF391" s="253">
        <f t="shared" si="6592"/>
        <v>2496</v>
      </c>
      <c r="AG391" s="272">
        <f t="shared" si="6592"/>
        <v>993</v>
      </c>
      <c r="AH391" s="273">
        <f t="shared" si="6592"/>
        <v>496</v>
      </c>
      <c r="AI391" s="274">
        <f t="shared" si="6592"/>
        <v>550</v>
      </c>
      <c r="AJ391" s="275">
        <f t="shared" si="6592"/>
        <v>227</v>
      </c>
      <c r="AK391" s="276">
        <f t="shared" si="6592"/>
        <v>155</v>
      </c>
      <c r="AL391" s="273">
        <f t="shared" si="6592"/>
        <v>1328</v>
      </c>
      <c r="AM391" s="274">
        <f t="shared" si="6592"/>
        <v>1337</v>
      </c>
      <c r="AN391" s="275">
        <f t="shared" si="6592"/>
        <v>108</v>
      </c>
      <c r="AO391" s="276">
        <f t="shared" si="6592"/>
        <v>61</v>
      </c>
      <c r="AP391" s="273">
        <f t="shared" si="6593"/>
        <v>222</v>
      </c>
      <c r="AQ391" s="275">
        <f t="shared" si="6593"/>
        <v>520</v>
      </c>
      <c r="AR391" s="277">
        <f t="shared" si="6593"/>
        <v>740</v>
      </c>
      <c r="AS391" s="278">
        <f t="shared" si="6593"/>
        <v>1130</v>
      </c>
      <c r="AT391" s="275">
        <f t="shared" si="6593"/>
        <v>377</v>
      </c>
      <c r="AU391" s="276">
        <f t="shared" si="6593"/>
        <v>828</v>
      </c>
      <c r="AV391" s="273">
        <f t="shared" si="6593"/>
        <v>558</v>
      </c>
      <c r="AW391" s="274">
        <f t="shared" si="6593"/>
        <v>1090</v>
      </c>
      <c r="AX391" s="275">
        <f t="shared" si="6593"/>
        <v>113</v>
      </c>
      <c r="AY391" s="276">
        <f t="shared" si="6593"/>
        <v>283</v>
      </c>
      <c r="AZ391" s="273">
        <f t="shared" si="6593"/>
        <v>601</v>
      </c>
      <c r="BA391" s="274">
        <f t="shared" si="6593"/>
        <v>989</v>
      </c>
      <c r="BB391" s="275">
        <f t="shared" si="6593"/>
        <v>520</v>
      </c>
      <c r="BC391" s="276">
        <f t="shared" si="6593"/>
        <v>629</v>
      </c>
      <c r="BD391" s="273">
        <f t="shared" si="6593"/>
        <v>1798</v>
      </c>
      <c r="BE391" s="275">
        <f t="shared" si="6593"/>
        <v>1502</v>
      </c>
      <c r="BF391" s="271">
        <f>SUM(AF391,AH391,AJ391,AL391,AN391,AP391,AR391,AT391,AV391,AX391,AZ391,BB391,BD391)</f>
        <v>9584</v>
      </c>
      <c r="BG391" s="16">
        <f>SUM(AG391,AI391,AK391,AM391,AO391,AQ391,AS391,AU391,AW391,AY391,BA391,BC391,BE391)</f>
        <v>10067</v>
      </c>
      <c r="BH391" s="285"/>
      <c r="BI391" s="142" t="s">
        <v>33</v>
      </c>
      <c r="BJ391" s="125">
        <f>B391/B405</f>
        <v>6.6080015702181943E-2</v>
      </c>
      <c r="BK391" s="126">
        <f t="shared" ref="BK391" si="6648">C391/C405</f>
        <v>6.1883094154707732E-2</v>
      </c>
      <c r="BL391" s="127">
        <f t="shared" ref="BL391" si="6649">D391/D405</f>
        <v>6.3895486935866982E-2</v>
      </c>
      <c r="BM391" s="128">
        <f t="shared" ref="BM391" si="6650">E391/E405</f>
        <v>6.9007633587786263E-2</v>
      </c>
      <c r="BN391" s="125">
        <f t="shared" ref="BN391" si="6651">F391/F405</f>
        <v>6.4811783960720126E-2</v>
      </c>
      <c r="BO391" s="126">
        <f t="shared" ref="BO391" si="6652">G391/G405</f>
        <v>6.1688311688311688E-2</v>
      </c>
      <c r="BP391" s="127">
        <f t="shared" ref="BP391" si="6653">H391/H405</f>
        <v>7.1066269710001101E-2</v>
      </c>
      <c r="BQ391" s="128">
        <f t="shared" ref="BQ391" si="6654">I391/I405</f>
        <v>7.1907310230165736E-2</v>
      </c>
      <c r="BR391" s="125">
        <f t="shared" ref="BR391" si="6655">J391/J405</f>
        <v>6.3829787234042548E-2</v>
      </c>
      <c r="BS391" s="126">
        <f t="shared" ref="BS391" si="6656">K391/K405</f>
        <v>8.3415112855740922E-2</v>
      </c>
      <c r="BT391" s="127">
        <f t="shared" ref="BT391" si="6657">L391/L405</f>
        <v>5.2778748689269489E-2</v>
      </c>
      <c r="BU391" s="125">
        <f t="shared" ref="BU391" si="6658">M391/M405</f>
        <v>9.1466466466466473E-2</v>
      </c>
      <c r="BV391" s="129">
        <f t="shared" ref="BV391" si="6659">N391/N405</f>
        <v>6.8392039615061198E-2</v>
      </c>
      <c r="BW391" s="130">
        <f t="shared" ref="BW391" si="6660">O391/O405</f>
        <v>8.6267166042446941E-2</v>
      </c>
      <c r="BX391" s="125">
        <f t="shared" ref="BX391" si="6661">P391/P405</f>
        <v>7.6741626041830477E-2</v>
      </c>
      <c r="BY391" s="126">
        <f t="shared" ref="BY391" si="6662">Q391/Q405</f>
        <v>6.9126992975805546E-2</v>
      </c>
      <c r="BZ391" s="127">
        <f t="shared" ref="BZ391" si="6663">R391/R405</f>
        <v>8.3217993079584773E-2</v>
      </c>
      <c r="CA391" s="128">
        <f t="shared" ref="CA391" si="6664">S391/S405</f>
        <v>7.7956427925106139E-2</v>
      </c>
      <c r="CB391" s="125">
        <f t="shared" ref="CB391" si="6665">T391/T405</f>
        <v>6.3569682151589244E-2</v>
      </c>
      <c r="CC391" s="126">
        <f t="shared" ref="CC391" si="6666">U391/U405</f>
        <v>5.685279187817259E-2</v>
      </c>
      <c r="CD391" s="127">
        <f t="shared" ref="CD391" si="6667">V391/V405</f>
        <v>5.6995412844036697E-2</v>
      </c>
      <c r="CE391" s="128">
        <f t="shared" ref="CE391" si="6668">W391/W405</f>
        <v>8.0118479988440974E-2</v>
      </c>
      <c r="CF391" s="125">
        <f t="shared" ref="CF391" si="6669">X391/X405</f>
        <v>6.1221688400823607E-2</v>
      </c>
      <c r="CG391" s="126">
        <f t="shared" ref="CG391" si="6670">Y391/Y405</f>
        <v>6.0673443456162643E-2</v>
      </c>
      <c r="CH391" s="127">
        <f t="shared" ref="CH391" si="6671">Z391/Z405</f>
        <v>7.4397107607439714E-2</v>
      </c>
      <c r="CI391" s="125">
        <f t="shared" ref="CI391" si="6672">AA391/AA405</f>
        <v>8.3907741251325552E-2</v>
      </c>
      <c r="CJ391" s="131">
        <f t="shared" ref="CJ391" si="6673">AB391/AB405</f>
        <v>6.9150096728679694E-2</v>
      </c>
      <c r="CK391" s="132">
        <f t="shared" ref="CK391" si="6674">AC391/AC405</f>
        <v>7.5967062009916347E-2</v>
      </c>
    </row>
    <row r="392" spans="1:89" ht="15" thickTop="1" thickBot="1">
      <c r="A392" s="133" t="s">
        <v>35</v>
      </c>
      <c r="B392" s="205">
        <v>1889</v>
      </c>
      <c r="C392" s="189">
        <v>1069</v>
      </c>
      <c r="D392" s="190">
        <v>523</v>
      </c>
      <c r="E392" s="191">
        <v>459</v>
      </c>
      <c r="F392" s="188">
        <v>188</v>
      </c>
      <c r="G392" s="192">
        <v>158</v>
      </c>
      <c r="H392" s="190">
        <v>1275</v>
      </c>
      <c r="I392" s="191">
        <v>1401</v>
      </c>
      <c r="J392" s="188">
        <v>69</v>
      </c>
      <c r="K392" s="189">
        <v>121</v>
      </c>
      <c r="L392" s="190">
        <v>215</v>
      </c>
      <c r="M392" s="188">
        <v>533</v>
      </c>
      <c r="N392" s="193">
        <v>774</v>
      </c>
      <c r="O392" s="206">
        <v>1048</v>
      </c>
      <c r="P392" s="188">
        <v>511</v>
      </c>
      <c r="Q392" s="189">
        <v>625</v>
      </c>
      <c r="R392" s="190">
        <v>909</v>
      </c>
      <c r="S392" s="191">
        <v>1129</v>
      </c>
      <c r="T392" s="188">
        <v>136</v>
      </c>
      <c r="U392" s="192">
        <v>199</v>
      </c>
      <c r="V392" s="190">
        <v>712</v>
      </c>
      <c r="W392" s="207">
        <v>1042</v>
      </c>
      <c r="X392" s="188">
        <v>513</v>
      </c>
      <c r="Y392" s="192">
        <v>303</v>
      </c>
      <c r="Z392" s="190">
        <v>2009</v>
      </c>
      <c r="AA392" s="188">
        <v>1462</v>
      </c>
      <c r="AB392" s="168">
        <f t="shared" si="6483"/>
        <v>9723</v>
      </c>
      <c r="AC392" s="169">
        <f t="shared" si="6400"/>
        <v>9549</v>
      </c>
      <c r="AE392" s="288" t="s">
        <v>26</v>
      </c>
      <c r="AF392" s="12">
        <f t="shared" ref="AF392:BG392" si="6675">SUM(AF389:AF391)</f>
        <v>6946</v>
      </c>
      <c r="AG392" s="1">
        <f t="shared" si="6675"/>
        <v>3388</v>
      </c>
      <c r="AH392" s="12">
        <f t="shared" si="6675"/>
        <v>1570</v>
      </c>
      <c r="AI392" s="1">
        <f t="shared" si="6675"/>
        <v>1624</v>
      </c>
      <c r="AJ392" s="12">
        <f t="shared" si="6675"/>
        <v>642</v>
      </c>
      <c r="AK392" s="1">
        <f t="shared" si="6675"/>
        <v>472</v>
      </c>
      <c r="AL392" s="12">
        <f t="shared" si="6675"/>
        <v>4123</v>
      </c>
      <c r="AM392" s="1">
        <f t="shared" si="6675"/>
        <v>4395</v>
      </c>
      <c r="AN392" s="12">
        <f t="shared" si="6675"/>
        <v>294</v>
      </c>
      <c r="AO392" s="1">
        <f t="shared" si="6675"/>
        <v>264</v>
      </c>
      <c r="AP392" s="12">
        <f t="shared" si="6675"/>
        <v>785</v>
      </c>
      <c r="AQ392" s="1">
        <f t="shared" si="6675"/>
        <v>1437</v>
      </c>
      <c r="AR392" s="12">
        <f t="shared" si="6675"/>
        <v>2344</v>
      </c>
      <c r="AS392" s="1">
        <f t="shared" si="6675"/>
        <v>3291</v>
      </c>
      <c r="AT392" s="12">
        <f t="shared" si="6675"/>
        <v>1213</v>
      </c>
      <c r="AU392" s="1">
        <f t="shared" si="6675"/>
        <v>2381</v>
      </c>
      <c r="AV392" s="12">
        <f t="shared" si="6675"/>
        <v>2010</v>
      </c>
      <c r="AW392" s="1">
        <f t="shared" si="6675"/>
        <v>3075</v>
      </c>
      <c r="AX392" s="12">
        <f t="shared" si="6675"/>
        <v>322</v>
      </c>
      <c r="AY392" s="1">
        <f t="shared" si="6675"/>
        <v>693</v>
      </c>
      <c r="AZ392" s="12">
        <f t="shared" si="6675"/>
        <v>1927</v>
      </c>
      <c r="BA392" s="1">
        <f t="shared" si="6675"/>
        <v>2891</v>
      </c>
      <c r="BB392" s="12">
        <f t="shared" si="6675"/>
        <v>1529</v>
      </c>
      <c r="BC392" s="1">
        <f t="shared" si="6675"/>
        <v>1624</v>
      </c>
      <c r="BD392" s="12">
        <f t="shared" si="6675"/>
        <v>5551</v>
      </c>
      <c r="BE392" s="1">
        <f t="shared" si="6675"/>
        <v>5282</v>
      </c>
      <c r="BF392" s="51">
        <f t="shared" si="6675"/>
        <v>29256</v>
      </c>
      <c r="BG392" s="47">
        <f t="shared" si="6675"/>
        <v>30817</v>
      </c>
      <c r="BH392" s="284"/>
      <c r="BI392" s="133" t="s">
        <v>35</v>
      </c>
      <c r="BJ392" s="125">
        <f>B392/B405</f>
        <v>6.1794628545258266E-2</v>
      </c>
      <c r="BK392" s="126">
        <f t="shared" ref="BK392" si="6676">C392/C405</f>
        <v>7.4833741687084357E-2</v>
      </c>
      <c r="BL392" s="127">
        <f t="shared" ref="BL392" si="6677">D392/D405</f>
        <v>6.2114014251781473E-2</v>
      </c>
      <c r="BM392" s="128">
        <f t="shared" ref="BM392" si="6678">E392/E405</f>
        <v>7.0076335877862592E-2</v>
      </c>
      <c r="BN392" s="125">
        <f t="shared" ref="BN392" si="6679">F392/F405</f>
        <v>6.1538461538461542E-2</v>
      </c>
      <c r="BO392" s="126">
        <f t="shared" ref="BO392" si="6680">G392/G405</f>
        <v>7.3283858998144713E-2</v>
      </c>
      <c r="BP392" s="127">
        <f t="shared" ref="BP392" si="6681">H392/H405</f>
        <v>7.0294409526959978E-2</v>
      </c>
      <c r="BQ392" s="128">
        <f t="shared" ref="BQ392" si="6682">I392/I405</f>
        <v>7.2790564763339741E-2</v>
      </c>
      <c r="BR392" s="125">
        <f t="shared" ref="BR392" si="6683">J392/J405</f>
        <v>5.0623624358033747E-2</v>
      </c>
      <c r="BS392" s="126">
        <f t="shared" ref="BS392" si="6684">K392/K405</f>
        <v>5.9371933267909717E-2</v>
      </c>
      <c r="BT392" s="127">
        <f t="shared" ref="BT392" si="6685">L392/L405</f>
        <v>7.5148549458231392E-2</v>
      </c>
      <c r="BU392" s="125">
        <f t="shared" ref="BU392" si="6686">M392/M405</f>
        <v>6.6691691691691687E-2</v>
      </c>
      <c r="BV392" s="129">
        <f t="shared" ref="BV392" si="6687">N392/N405</f>
        <v>7.2316173035597495E-2</v>
      </c>
      <c r="BW392" s="130">
        <f t="shared" ref="BW392" si="6688">O392/O405</f>
        <v>6.5418227215980021E-2</v>
      </c>
      <c r="BX392" s="125">
        <f t="shared" ref="BX392" si="6689">P392/P405</f>
        <v>8.0358546941342979E-2</v>
      </c>
      <c r="BY392" s="126">
        <f t="shared" ref="BY392" si="6690">Q392/Q405</f>
        <v>6.9684468725610432E-2</v>
      </c>
      <c r="BZ392" s="127">
        <f t="shared" ref="BZ392" si="6691">R392/R405</f>
        <v>7.8633217993079582E-2</v>
      </c>
      <c r="CA392" s="128">
        <f t="shared" ref="CA392" si="6692">S392/S405</f>
        <v>7.8582863506647171E-2</v>
      </c>
      <c r="CB392" s="125">
        <f t="shared" ref="CB392" si="6693">T392/T405</f>
        <v>8.3129584352078234E-2</v>
      </c>
      <c r="CC392" s="126">
        <f t="shared" ref="CC392" si="6694">U392/U405</f>
        <v>6.7343485617597287E-2</v>
      </c>
      <c r="CD392" s="127">
        <f t="shared" ref="CD392" si="6695">V392/V405</f>
        <v>8.1651376146788995E-2</v>
      </c>
      <c r="CE392" s="128">
        <f t="shared" ref="CE392" si="6696">W392/W405</f>
        <v>7.5278138997254732E-2</v>
      </c>
      <c r="CF392" s="125">
        <f t="shared" ref="CF392" si="6697">X392/X405</f>
        <v>7.041866849691146E-2</v>
      </c>
      <c r="CG392" s="126">
        <f t="shared" ref="CG392" si="6698">Y392/Y405</f>
        <v>4.812579415501906E-2</v>
      </c>
      <c r="CH392" s="127">
        <f t="shared" ref="CH392" si="6699">Z392/Z405</f>
        <v>7.4881657907488172E-2</v>
      </c>
      <c r="CI392" s="125">
        <f t="shared" ref="CI392" si="6700">AA392/AA405</f>
        <v>6.4598798161894663E-2</v>
      </c>
      <c r="CJ392" s="131">
        <f t="shared" ref="CJ392" si="6701">AB392/AB405</f>
        <v>7.0713755836448525E-2</v>
      </c>
      <c r="CK392" s="132">
        <f t="shared" ref="CK392" si="6702">AC392/AC405</f>
        <v>6.9523622305222466E-2</v>
      </c>
    </row>
    <row r="393" spans="1:89" ht="14.1" thickTop="1">
      <c r="A393" s="142" t="s">
        <v>36</v>
      </c>
      <c r="B393" s="202">
        <v>1792</v>
      </c>
      <c r="C393" s="196">
        <v>1240</v>
      </c>
      <c r="D393" s="197">
        <v>525</v>
      </c>
      <c r="E393" s="198">
        <v>516</v>
      </c>
      <c r="F393" s="195">
        <v>176</v>
      </c>
      <c r="G393" s="199">
        <v>153</v>
      </c>
      <c r="H393" s="197">
        <v>1352</v>
      </c>
      <c r="I393" s="198">
        <v>1370</v>
      </c>
      <c r="J393" s="195">
        <v>98</v>
      </c>
      <c r="K393" s="196">
        <v>138</v>
      </c>
      <c r="L393" s="197">
        <v>307</v>
      </c>
      <c r="M393" s="195">
        <v>402</v>
      </c>
      <c r="N393" s="200">
        <v>843</v>
      </c>
      <c r="O393" s="203">
        <v>807</v>
      </c>
      <c r="P393" s="195">
        <v>477</v>
      </c>
      <c r="Q393" s="196">
        <v>529</v>
      </c>
      <c r="R393" s="197">
        <v>941</v>
      </c>
      <c r="S393" s="198">
        <v>855</v>
      </c>
      <c r="T393" s="195">
        <v>131</v>
      </c>
      <c r="U393" s="199">
        <v>115</v>
      </c>
      <c r="V393" s="197">
        <v>715</v>
      </c>
      <c r="W393" s="204">
        <v>696</v>
      </c>
      <c r="X393" s="195">
        <v>553</v>
      </c>
      <c r="Y393" s="199">
        <v>253</v>
      </c>
      <c r="Z393" s="197">
        <v>1447</v>
      </c>
      <c r="AA393" s="195">
        <v>1234</v>
      </c>
      <c r="AB393" s="168">
        <f t="shared" si="6483"/>
        <v>9357</v>
      </c>
      <c r="AC393" s="169">
        <f t="shared" si="6400"/>
        <v>8308</v>
      </c>
      <c r="BI393" s="142" t="s">
        <v>36</v>
      </c>
      <c r="BJ393" s="125">
        <f>B393/B405</f>
        <v>5.8621479276391115E-2</v>
      </c>
      <c r="BK393" s="126">
        <f t="shared" ref="BK393" si="6703">C393/C405</f>
        <v>8.6804340217010847E-2</v>
      </c>
      <c r="BL393" s="127">
        <f t="shared" ref="BL393" si="6704">D393/D405</f>
        <v>6.2351543942992874E-2</v>
      </c>
      <c r="BM393" s="128">
        <f t="shared" ref="BM393" si="6705">E393/E405</f>
        <v>7.8778625954198475E-2</v>
      </c>
      <c r="BN393" s="125">
        <f t="shared" ref="BN393" si="6706">F393/F405</f>
        <v>5.761047463175123E-2</v>
      </c>
      <c r="BO393" s="126">
        <f t="shared" ref="BO393" si="6707">G393/G405</f>
        <v>7.0964749536178109E-2</v>
      </c>
      <c r="BP393" s="127">
        <f t="shared" ref="BP393" si="6708">H393/H405</f>
        <v>7.4539640533686183E-2</v>
      </c>
      <c r="BQ393" s="128">
        <f t="shared" ref="BQ393" si="6709">I393/I405</f>
        <v>7.1179924144022438E-2</v>
      </c>
      <c r="BR393" s="125">
        <f t="shared" ref="BR393" si="6710">J393/J405</f>
        <v>7.1900220102714602E-2</v>
      </c>
      <c r="BS393" s="126">
        <f t="shared" ref="BS393" si="6711">K393/K405</f>
        <v>6.7713444553483812E-2</v>
      </c>
      <c r="BT393" s="127">
        <f t="shared" ref="BT393" si="6712">L393/L405</f>
        <v>0.10730513806361412</v>
      </c>
      <c r="BU393" s="125">
        <f t="shared" ref="BU393" si="6713">M393/M405</f>
        <v>5.0300300300300298E-2</v>
      </c>
      <c r="BV393" s="129">
        <f t="shared" ref="BV393" si="6714">N393/N405</f>
        <v>7.8762963655049992E-2</v>
      </c>
      <c r="BW393" s="130">
        <f t="shared" ref="BW393" si="6715">O393/O405</f>
        <v>5.0374531835205995E-2</v>
      </c>
      <c r="BX393" s="125">
        <f t="shared" ref="BX393" si="6716">P393/P405</f>
        <v>7.5011794307281013E-2</v>
      </c>
      <c r="BY393" s="126">
        <f t="shared" ref="BY393" si="6717">Q393/Q405</f>
        <v>5.8980934329356673E-2</v>
      </c>
      <c r="BZ393" s="127">
        <f t="shared" ref="BZ393" si="6718">R393/R405</f>
        <v>8.1401384083044981E-2</v>
      </c>
      <c r="CA393" s="128">
        <f t="shared" ref="CA393" si="6719">S393/S405</f>
        <v>5.9511380246397995E-2</v>
      </c>
      <c r="CB393" s="125">
        <f t="shared" ref="CB393" si="6720">T393/T405</f>
        <v>8.0073349633251828E-2</v>
      </c>
      <c r="CC393" s="126">
        <f t="shared" ref="CC393" si="6721">U393/U405</f>
        <v>3.8917089678510999E-2</v>
      </c>
      <c r="CD393" s="127">
        <f t="shared" ref="CD393" si="6722">V393/V405</f>
        <v>8.1995412844036691E-2</v>
      </c>
      <c r="CE393" s="128">
        <f t="shared" ref="CE393" si="6723">W393/W405</f>
        <v>5.0281751192024271E-2</v>
      </c>
      <c r="CF393" s="125">
        <f t="shared" ref="CF393" si="6724">X393/X405</f>
        <v>7.5909402882635549E-2</v>
      </c>
      <c r="CG393" s="126">
        <f t="shared" ref="CG393" si="6725">Y393/Y405</f>
        <v>4.0184243964421856E-2</v>
      </c>
      <c r="CH393" s="127">
        <f t="shared" ref="CH393" si="6726">Z393/Z405</f>
        <v>5.3934175705393418E-2</v>
      </c>
      <c r="CI393" s="125">
        <f t="shared" ref="CI393" si="6727">AA393/AA405</f>
        <v>5.452456698480028E-2</v>
      </c>
      <c r="CJ393" s="131">
        <f t="shared" ref="CJ393" si="6728">AB393/AB405</f>
        <v>6.8051898936711805E-2</v>
      </c>
      <c r="CK393" s="132">
        <f t="shared" ref="CK393" si="6729">AC393/AC405</f>
        <v>6.0488245272990702E-2</v>
      </c>
    </row>
    <row r="394" spans="1:89">
      <c r="A394" s="133" t="s">
        <v>37</v>
      </c>
      <c r="B394" s="205">
        <v>1730</v>
      </c>
      <c r="C394" s="189">
        <v>1269</v>
      </c>
      <c r="D394" s="190">
        <v>474</v>
      </c>
      <c r="E394" s="191">
        <v>525</v>
      </c>
      <c r="F394" s="188">
        <v>230</v>
      </c>
      <c r="G394" s="192">
        <v>172</v>
      </c>
      <c r="H394" s="190">
        <v>1263</v>
      </c>
      <c r="I394" s="191">
        <v>1506</v>
      </c>
      <c r="J394" s="188">
        <v>81</v>
      </c>
      <c r="K394" s="189">
        <v>124</v>
      </c>
      <c r="L394" s="190">
        <v>281</v>
      </c>
      <c r="M394" s="188">
        <v>422</v>
      </c>
      <c r="N394" s="193">
        <v>720</v>
      </c>
      <c r="O394" s="206">
        <v>1004</v>
      </c>
      <c r="P394" s="188">
        <v>435</v>
      </c>
      <c r="Q394" s="189">
        <v>632</v>
      </c>
      <c r="R394" s="190">
        <v>778</v>
      </c>
      <c r="S394" s="191">
        <v>962</v>
      </c>
      <c r="T394" s="188">
        <v>109</v>
      </c>
      <c r="U394" s="192">
        <v>123</v>
      </c>
      <c r="V394" s="190">
        <v>811</v>
      </c>
      <c r="W394" s="207">
        <v>710</v>
      </c>
      <c r="X394" s="188">
        <v>587</v>
      </c>
      <c r="Y394" s="192">
        <v>224</v>
      </c>
      <c r="Z394" s="190">
        <v>2052</v>
      </c>
      <c r="AA394" s="188">
        <v>1843</v>
      </c>
      <c r="AB394" s="168">
        <f t="shared" si="6483"/>
        <v>9551</v>
      </c>
      <c r="AC394" s="169">
        <f t="shared" si="6400"/>
        <v>9516</v>
      </c>
      <c r="BI394" s="133" t="s">
        <v>37</v>
      </c>
      <c r="BJ394" s="125">
        <f>B394/B405</f>
        <v>5.6593280774640979E-2</v>
      </c>
      <c r="BK394" s="126">
        <f t="shared" ref="BK394" si="6730">C394/C405</f>
        <v>8.8834441722086099E-2</v>
      </c>
      <c r="BL394" s="127">
        <f t="shared" ref="BL394" si="6731">D394/D405</f>
        <v>5.6294536817102135E-2</v>
      </c>
      <c r="BM394" s="128">
        <f t="shared" ref="BM394" si="6732">E394/E405</f>
        <v>8.0152671755725186E-2</v>
      </c>
      <c r="BN394" s="125">
        <f t="shared" ref="BN394" si="6733">F394/F405</f>
        <v>7.5286415711947621E-2</v>
      </c>
      <c r="BO394" s="126">
        <f t="shared" ref="BO394" si="6734">G394/G405</f>
        <v>7.9777365491651209E-2</v>
      </c>
      <c r="BP394" s="127">
        <f t="shared" ref="BP394" si="6735">H394/H405</f>
        <v>6.9632815084353289E-2</v>
      </c>
      <c r="BQ394" s="128">
        <f t="shared" ref="BQ394" si="6736">I394/I405</f>
        <v>7.824596040941445E-2</v>
      </c>
      <c r="BR394" s="125">
        <f t="shared" ref="BR394" si="6737">J394/J405</f>
        <v>5.9427732942039617E-2</v>
      </c>
      <c r="BS394" s="126">
        <f t="shared" ref="BS394" si="6738">K394/K405</f>
        <v>6.0843964671246323E-2</v>
      </c>
      <c r="BT394" s="127">
        <f t="shared" ref="BT394" si="6739">L394/L405</f>
        <v>9.8217406501223348E-2</v>
      </c>
      <c r="BU394" s="125">
        <f t="shared" ref="BU394" si="6740">M394/M405</f>
        <v>5.2802802802802806E-2</v>
      </c>
      <c r="BV394" s="129">
        <f t="shared" ref="BV394" si="6741">N394/N405</f>
        <v>6.7270858637765107E-2</v>
      </c>
      <c r="BW394" s="130">
        <f t="shared" ref="BW394" si="6742">O394/O405</f>
        <v>6.2671660424469408E-2</v>
      </c>
      <c r="BX394" s="125">
        <f t="shared" ref="BX394" si="6743">P394/P405</f>
        <v>6.840698222991036E-2</v>
      </c>
      <c r="BY394" s="126">
        <f t="shared" ref="BY394" si="6744">Q394/Q405</f>
        <v>7.0464934775337273E-2</v>
      </c>
      <c r="BZ394" s="127">
        <f t="shared" ref="BZ394" si="6745">R394/R405</f>
        <v>6.7301038062283741E-2</v>
      </c>
      <c r="CA394" s="128">
        <f t="shared" ref="CA394" si="6746">S394/S405</f>
        <v>6.695900327138582E-2</v>
      </c>
      <c r="CB394" s="125">
        <f t="shared" ref="CB394" si="6747">T394/T405</f>
        <v>6.662591687041565E-2</v>
      </c>
      <c r="CC394" s="126">
        <f t="shared" ref="CC394" si="6748">U394/U405</f>
        <v>4.16243654822335E-2</v>
      </c>
      <c r="CD394" s="127">
        <f t="shared" ref="CD394" si="6749">V394/V405</f>
        <v>9.3004587155963298E-2</v>
      </c>
      <c r="CE394" s="128">
        <f t="shared" ref="CE394" si="6750">W394/W405</f>
        <v>5.1293165727496023E-2</v>
      </c>
      <c r="CF394" s="125">
        <f t="shared" ref="CF394" si="6751">X394/X405</f>
        <v>8.0576527110501034E-2</v>
      </c>
      <c r="CG394" s="126">
        <f t="shared" ref="CG394" si="6752">Y394/Y405</f>
        <v>3.5578144853875476E-2</v>
      </c>
      <c r="CH394" s="127">
        <f t="shared" ref="CH394" si="6753">Z394/Z405</f>
        <v>7.6484401207648434E-2</v>
      </c>
      <c r="CI394" s="125">
        <f t="shared" ref="CI394" si="6754">AA394/AA405</f>
        <v>8.1433368681512908E-2</v>
      </c>
      <c r="CJ394" s="131">
        <f t="shared" ref="CJ394" si="6755">AB394/AB405</f>
        <v>6.946282855023346E-2</v>
      </c>
      <c r="CK394" s="132">
        <f t="shared" ref="CK394" si="6756">AC394/AC405</f>
        <v>6.9283358451827093E-2</v>
      </c>
    </row>
    <row r="395" spans="1:89">
      <c r="A395" s="142" t="s">
        <v>30</v>
      </c>
      <c r="B395" s="202">
        <v>2192</v>
      </c>
      <c r="C395" s="196">
        <v>1317</v>
      </c>
      <c r="D395" s="197">
        <v>541</v>
      </c>
      <c r="E395" s="198">
        <v>550</v>
      </c>
      <c r="F395" s="195">
        <v>209</v>
      </c>
      <c r="G395" s="199">
        <v>148</v>
      </c>
      <c r="H395" s="197">
        <v>1405</v>
      </c>
      <c r="I395" s="198">
        <v>1507</v>
      </c>
      <c r="J395" s="195">
        <v>97</v>
      </c>
      <c r="K395" s="196">
        <v>100</v>
      </c>
      <c r="L395" s="197">
        <v>283</v>
      </c>
      <c r="M395" s="195">
        <v>475</v>
      </c>
      <c r="N395" s="200">
        <v>811</v>
      </c>
      <c r="O395" s="203">
        <v>1020</v>
      </c>
      <c r="P395" s="195">
        <v>439</v>
      </c>
      <c r="Q395" s="196">
        <v>789</v>
      </c>
      <c r="R395" s="197">
        <v>763</v>
      </c>
      <c r="S395" s="198">
        <v>999</v>
      </c>
      <c r="T395" s="195">
        <v>112</v>
      </c>
      <c r="U395" s="199">
        <v>183</v>
      </c>
      <c r="V395" s="197">
        <v>647</v>
      </c>
      <c r="W395" s="204">
        <v>959</v>
      </c>
      <c r="X395" s="195">
        <v>502</v>
      </c>
      <c r="Y395" s="199">
        <v>535</v>
      </c>
      <c r="Z395" s="197">
        <v>1832</v>
      </c>
      <c r="AA395" s="195">
        <v>2081</v>
      </c>
      <c r="AB395" s="168">
        <f t="shared" si="6483"/>
        <v>9833</v>
      </c>
      <c r="AC395" s="169">
        <f t="shared" si="6400"/>
        <v>10663</v>
      </c>
      <c r="BI395" s="142" t="s">
        <v>30</v>
      </c>
      <c r="BJ395" s="125">
        <f>B395/B405</f>
        <v>7.1706630900585558E-2</v>
      </c>
      <c r="BK395" s="126">
        <f t="shared" ref="BK395" si="6757">C395/C405</f>
        <v>9.2194609730486529E-2</v>
      </c>
      <c r="BL395" s="127">
        <f t="shared" ref="BL395" si="6758">D395/D405</f>
        <v>6.425178147268408E-2</v>
      </c>
      <c r="BM395" s="128">
        <f t="shared" ref="BM395" si="6759">E395/E405</f>
        <v>8.3969465648854963E-2</v>
      </c>
      <c r="BN395" s="125">
        <f t="shared" ref="BN395" si="6760">F395/F405</f>
        <v>6.8412438625204589E-2</v>
      </c>
      <c r="BO395" s="126">
        <f t="shared" ref="BO395" si="6761">G395/G405</f>
        <v>6.8645640074211506E-2</v>
      </c>
      <c r="BP395" s="127">
        <f t="shared" ref="BP395" si="6762">H395/H405</f>
        <v>7.7461682655199024E-2</v>
      </c>
      <c r="BQ395" s="128">
        <f t="shared" ref="BQ395" si="6763">I395/I405</f>
        <v>7.8297916558424691E-2</v>
      </c>
      <c r="BR395" s="125">
        <f t="shared" ref="BR395" si="6764">J395/J405</f>
        <v>7.1166544387380778E-2</v>
      </c>
      <c r="BS395" s="126">
        <f t="shared" ref="BS395" si="6765">K395/K405</f>
        <v>4.9067713444553483E-2</v>
      </c>
      <c r="BT395" s="127">
        <f t="shared" ref="BT395" si="6766">L395/L405</f>
        <v>9.8916462775253414E-2</v>
      </c>
      <c r="BU395" s="125">
        <f t="shared" ref="BU395" si="6767">M395/M405</f>
        <v>5.9434434434434434E-2</v>
      </c>
      <c r="BV395" s="129">
        <f t="shared" ref="BV395" si="6768">N395/N405</f>
        <v>7.5773147715593764E-2</v>
      </c>
      <c r="BW395" s="130">
        <f t="shared" ref="BW395" si="6769">O395/O405</f>
        <v>6.3670411985018729E-2</v>
      </c>
      <c r="BX395" s="125">
        <f t="shared" ref="BX395" si="6770">P395/P405</f>
        <v>6.903601195156471E-2</v>
      </c>
      <c r="BY395" s="126">
        <f t="shared" ref="BY395" si="6771">Q395/Q405</f>
        <v>8.7969673319210615E-2</v>
      </c>
      <c r="BZ395" s="127">
        <f t="shared" ref="BZ395" si="6772">R395/R405</f>
        <v>6.6003460207612455E-2</v>
      </c>
      <c r="CA395" s="128">
        <f t="shared" ref="CA395" si="6773">S395/S405</f>
        <v>6.9534349551054503E-2</v>
      </c>
      <c r="CB395" s="125">
        <f t="shared" ref="CB395" si="6774">T395/T405</f>
        <v>6.8459657701711488E-2</v>
      </c>
      <c r="CC395" s="126">
        <f t="shared" ref="CC395" si="6775">U395/U405</f>
        <v>6.1928934010152287E-2</v>
      </c>
      <c r="CD395" s="127">
        <f t="shared" ref="CD395" si="6776">V395/V405</f>
        <v>7.4197247706422012E-2</v>
      </c>
      <c r="CE395" s="128">
        <f t="shared" ref="CE395" si="6777">W395/W405</f>
        <v>6.9281895679815061E-2</v>
      </c>
      <c r="CF395" s="125">
        <f t="shared" ref="CF395" si="6778">X395/X405</f>
        <v>6.8908716540837342E-2</v>
      </c>
      <c r="CG395" s="126">
        <f t="shared" ref="CG395" si="6779">Y395/Y405</f>
        <v>8.4974587039390093E-2</v>
      </c>
      <c r="CH395" s="127">
        <f t="shared" ref="CH395" si="6780">Z395/Z405</f>
        <v>6.8284319206828425E-2</v>
      </c>
      <c r="CI395" s="125">
        <f t="shared" ref="CI395" si="6781">AA395/AA405</f>
        <v>9.1949452103216686E-2</v>
      </c>
      <c r="CJ395" s="131">
        <f t="shared" ref="CJ395" si="6782">AB395/AB405</f>
        <v>7.1513767472981424E-2</v>
      </c>
      <c r="CK395" s="132">
        <f t="shared" ref="CK395" si="6783">AC395/AC405</f>
        <v>7.7634347538023576E-2</v>
      </c>
    </row>
    <row r="396" spans="1:89">
      <c r="A396" s="133" t="s">
        <v>32</v>
      </c>
      <c r="B396" s="205">
        <v>2258</v>
      </c>
      <c r="C396" s="189">
        <v>1078</v>
      </c>
      <c r="D396" s="190">
        <v>533</v>
      </c>
      <c r="E396" s="191">
        <v>524</v>
      </c>
      <c r="F396" s="188">
        <v>206</v>
      </c>
      <c r="G396" s="192">
        <v>169</v>
      </c>
      <c r="H396" s="190">
        <v>1390</v>
      </c>
      <c r="I396" s="191">
        <v>1551</v>
      </c>
      <c r="J396" s="188">
        <v>89</v>
      </c>
      <c r="K396" s="189">
        <v>103</v>
      </c>
      <c r="L396" s="190">
        <v>280</v>
      </c>
      <c r="M396" s="188">
        <v>442</v>
      </c>
      <c r="N396" s="193">
        <v>793</v>
      </c>
      <c r="O396" s="206">
        <v>1141</v>
      </c>
      <c r="P396" s="188">
        <v>397</v>
      </c>
      <c r="Q396" s="189">
        <v>764</v>
      </c>
      <c r="R396" s="190">
        <v>689</v>
      </c>
      <c r="S396" s="191">
        <v>986</v>
      </c>
      <c r="T396" s="188">
        <v>97</v>
      </c>
      <c r="U396" s="192">
        <v>227</v>
      </c>
      <c r="V396" s="190">
        <v>679</v>
      </c>
      <c r="W396" s="207">
        <v>943</v>
      </c>
      <c r="X396" s="188">
        <v>507</v>
      </c>
      <c r="Y396" s="192">
        <v>460</v>
      </c>
      <c r="Z396" s="190">
        <v>1921</v>
      </c>
      <c r="AA396" s="188">
        <v>1699</v>
      </c>
      <c r="AB396" s="168">
        <f t="shared" si="6483"/>
        <v>9839</v>
      </c>
      <c r="AC396" s="169">
        <f t="shared" si="6400"/>
        <v>10087</v>
      </c>
      <c r="BI396" s="133" t="s">
        <v>32</v>
      </c>
      <c r="BJ396" s="125">
        <f>B396/B405</f>
        <v>7.3865680918577648E-2</v>
      </c>
      <c r="BK396" s="126">
        <f t="shared" ref="BK396" si="6784">C396/C405</f>
        <v>7.5463773188659433E-2</v>
      </c>
      <c r="BL396" s="127">
        <f t="shared" ref="BL396" si="6785">D396/D405</f>
        <v>6.3301662707838477E-2</v>
      </c>
      <c r="BM396" s="128">
        <f t="shared" ref="BM396" si="6786">E396/E405</f>
        <v>0.08</v>
      </c>
      <c r="BN396" s="125">
        <f t="shared" ref="BN396" si="6787">F396/F405</f>
        <v>6.743044189852701E-2</v>
      </c>
      <c r="BO396" s="126">
        <f t="shared" ref="BO396" si="6788">G396/G405</f>
        <v>7.8385899814471249E-2</v>
      </c>
      <c r="BP396" s="127">
        <f t="shared" ref="BP396" si="6789">H396/H405</f>
        <v>7.6634689601940684E-2</v>
      </c>
      <c r="BQ396" s="128">
        <f t="shared" ref="BQ396" si="6790">I396/I405</f>
        <v>8.058398711487505E-2</v>
      </c>
      <c r="BR396" s="125">
        <f t="shared" ref="BR396" si="6791">J396/J405</f>
        <v>6.5297138664710194E-2</v>
      </c>
      <c r="BS396" s="126">
        <f t="shared" ref="BS396" si="6792">K396/K405</f>
        <v>5.0539744847890089E-2</v>
      </c>
      <c r="BT396" s="127">
        <f t="shared" ref="BT396" si="6793">L396/L405</f>
        <v>9.7867878364208322E-2</v>
      </c>
      <c r="BU396" s="125">
        <f t="shared" ref="BU396" si="6794">M396/M405</f>
        <v>5.5305305305305308E-2</v>
      </c>
      <c r="BV396" s="129">
        <f t="shared" ref="BV396" si="6795">N396/N405</f>
        <v>7.4091376249649635E-2</v>
      </c>
      <c r="BW396" s="130">
        <f t="shared" ref="BW396" si="6796">O396/O405</f>
        <v>7.1223470661672908E-2</v>
      </c>
      <c r="BX396" s="125">
        <f t="shared" ref="BX396" si="6797">P396/P405</f>
        <v>6.2431199874194057E-2</v>
      </c>
      <c r="BY396" s="126">
        <f t="shared" ref="BY396" si="6798">Q396/Q405</f>
        <v>8.5182294570186196E-2</v>
      </c>
      <c r="BZ396" s="127">
        <f t="shared" ref="BZ396" si="6799">R396/R405</f>
        <v>5.9602076124567471E-2</v>
      </c>
      <c r="CA396" s="128">
        <f t="shared" ref="CA396" si="6800">S396/S405</f>
        <v>6.8629498155495239E-2</v>
      </c>
      <c r="CB396" s="125">
        <f t="shared" ref="CB396" si="6801">T396/T405</f>
        <v>5.9290953545232276E-2</v>
      </c>
      <c r="CC396" s="126">
        <f t="shared" ref="CC396" si="6802">U396/U405</f>
        <v>7.6818950930626059E-2</v>
      </c>
      <c r="CD396" s="127">
        <f t="shared" ref="CD396" si="6803">V396/V405</f>
        <v>7.7866972477064214E-2</v>
      </c>
      <c r="CE396" s="128">
        <f t="shared" ref="CE396" si="6804">W396/W405</f>
        <v>6.812599335356162E-2</v>
      </c>
      <c r="CF396" s="125">
        <f t="shared" ref="CF396" si="6805">X396/X405</f>
        <v>6.9595058339052843E-2</v>
      </c>
      <c r="CG396" s="126">
        <f t="shared" ref="CG396" si="6806">Y396/Y405</f>
        <v>7.3062261753494284E-2</v>
      </c>
      <c r="CH396" s="127">
        <f t="shared" ref="CH396" si="6807">Z396/Z405</f>
        <v>7.1601625107160158E-2</v>
      </c>
      <c r="CI396" s="125">
        <f t="shared" ref="CI396" si="6808">AA396/AA405</f>
        <v>7.5070696359137504E-2</v>
      </c>
      <c r="CJ396" s="131">
        <f t="shared" ref="CJ396" si="6809">AB396/AB405</f>
        <v>7.1557404471337765E-2</v>
      </c>
      <c r="CK396" s="132">
        <f t="shared" ref="CK396" si="6810">AC396/AC405</f>
        <v>7.3440651187849926E-2</v>
      </c>
    </row>
    <row r="397" spans="1:89">
      <c r="A397" s="142" t="s">
        <v>34</v>
      </c>
      <c r="B397" s="202">
        <v>2496</v>
      </c>
      <c r="C397" s="196">
        <v>993</v>
      </c>
      <c r="D397" s="197">
        <v>496</v>
      </c>
      <c r="E397" s="198">
        <v>550</v>
      </c>
      <c r="F397" s="195">
        <v>227</v>
      </c>
      <c r="G397" s="199">
        <v>155</v>
      </c>
      <c r="H397" s="197">
        <v>1328</v>
      </c>
      <c r="I397" s="198">
        <v>1337</v>
      </c>
      <c r="J397" s="195">
        <v>108</v>
      </c>
      <c r="K397" s="196">
        <v>61</v>
      </c>
      <c r="L397" s="197">
        <v>222</v>
      </c>
      <c r="M397" s="195">
        <v>520</v>
      </c>
      <c r="N397" s="200">
        <v>740</v>
      </c>
      <c r="O397" s="203">
        <v>1130</v>
      </c>
      <c r="P397" s="195">
        <v>377</v>
      </c>
      <c r="Q397" s="196">
        <v>828</v>
      </c>
      <c r="R397" s="197">
        <v>558</v>
      </c>
      <c r="S397" s="198">
        <v>1090</v>
      </c>
      <c r="T397" s="195">
        <v>113</v>
      </c>
      <c r="U397" s="199">
        <v>283</v>
      </c>
      <c r="V397" s="197">
        <v>601</v>
      </c>
      <c r="W397" s="204">
        <v>989</v>
      </c>
      <c r="X397" s="195">
        <v>520</v>
      </c>
      <c r="Y397" s="199">
        <v>629</v>
      </c>
      <c r="Z397" s="197">
        <v>1798</v>
      </c>
      <c r="AA397" s="195">
        <v>1502</v>
      </c>
      <c r="AB397" s="168">
        <f t="shared" si="6483"/>
        <v>9584</v>
      </c>
      <c r="AC397" s="169">
        <f t="shared" si="6400"/>
        <v>10067</v>
      </c>
      <c r="BI397" s="142" t="s">
        <v>34</v>
      </c>
      <c r="BJ397" s="125">
        <f>B397/B405</f>
        <v>8.1651346134973338E-2</v>
      </c>
      <c r="BK397" s="126">
        <f t="shared" ref="BK397" si="6811">C397/C405</f>
        <v>6.9513475673783687E-2</v>
      </c>
      <c r="BL397" s="127">
        <f t="shared" ref="BL397" si="6812">D397/D405</f>
        <v>5.8907363420427551E-2</v>
      </c>
      <c r="BM397" s="128">
        <f t="shared" ref="BM397" si="6813">E397/E405</f>
        <v>8.3969465648854963E-2</v>
      </c>
      <c r="BN397" s="125">
        <f t="shared" ref="BN397" si="6814">F397/F405</f>
        <v>7.4304418985270043E-2</v>
      </c>
      <c r="BO397" s="126">
        <f t="shared" ref="BO397" si="6815">G397/G405</f>
        <v>7.1892393320964754E-2</v>
      </c>
      <c r="BP397" s="127">
        <f t="shared" ref="BP397" si="6816">H397/H405</f>
        <v>7.3216451648472819E-2</v>
      </c>
      <c r="BQ397" s="128">
        <f t="shared" ref="BQ397" si="6817">I397/I405</f>
        <v>6.9465371226684683E-2</v>
      </c>
      <c r="BR397" s="125">
        <f t="shared" ref="BR397" si="6818">J397/J405</f>
        <v>7.9236977256052818E-2</v>
      </c>
      <c r="BS397" s="126">
        <f t="shared" ref="BS397" si="6819">K397/K405</f>
        <v>2.9931305201177625E-2</v>
      </c>
      <c r="BT397" s="127">
        <f t="shared" ref="BT397" si="6820">L397/L405</f>
        <v>7.7595246417336602E-2</v>
      </c>
      <c r="BU397" s="125">
        <f t="shared" ref="BU397" si="6821">M397/M405</f>
        <v>6.506506506506507E-2</v>
      </c>
      <c r="BV397" s="129">
        <f t="shared" ref="BV397" si="6822">N397/N405</f>
        <v>6.9139493599925259E-2</v>
      </c>
      <c r="BW397" s="130">
        <f t="shared" ref="BW397" si="6823">O397/O405</f>
        <v>7.0536828963795262E-2</v>
      </c>
      <c r="BX397" s="125">
        <f t="shared" ref="BX397" si="6824">P397/P405</f>
        <v>5.9286051265922318E-2</v>
      </c>
      <c r="BY397" s="126">
        <f t="shared" ref="BY397" si="6825">Q397/Q405</f>
        <v>9.2317984167688702E-2</v>
      </c>
      <c r="BZ397" s="127">
        <f t="shared" ref="BZ397" si="6826">R397/R405</f>
        <v>4.8269896193771623E-2</v>
      </c>
      <c r="CA397" s="128">
        <f t="shared" ref="CA397" si="6827">S397/S405</f>
        <v>7.5868309319969379E-2</v>
      </c>
      <c r="CB397" s="125">
        <f t="shared" ref="CB397" si="6828">T397/T405</f>
        <v>6.9070904645476772E-2</v>
      </c>
      <c r="CC397" s="126">
        <f t="shared" ref="CC397" si="6829">U397/U405</f>
        <v>9.5769881556683589E-2</v>
      </c>
      <c r="CD397" s="127">
        <f t="shared" ref="CD397" si="6830">V397/V405</f>
        <v>6.8922018348623854E-2</v>
      </c>
      <c r="CE397" s="128">
        <f t="shared" ref="CE397" si="6831">W397/W405</f>
        <v>7.1449212541540241E-2</v>
      </c>
      <c r="CF397" s="125">
        <f t="shared" ref="CF397" si="6832">X397/X405</f>
        <v>7.1379547014413181E-2</v>
      </c>
      <c r="CG397" s="126">
        <f t="shared" ref="CG397" si="6833">Y397/Y405</f>
        <v>9.9904701397712833E-2</v>
      </c>
      <c r="CH397" s="127">
        <f t="shared" ref="CH397" si="6834">Z397/Z405</f>
        <v>6.7017033806701709E-2</v>
      </c>
      <c r="CI397" s="125">
        <f t="shared" ref="CI397" si="6835">AA397/AA405</f>
        <v>6.636620714033227E-2</v>
      </c>
      <c r="CJ397" s="131">
        <f t="shared" ref="CJ397" si="6836">AB397/AB405</f>
        <v>6.9702832041193333E-2</v>
      </c>
      <c r="CK397" s="132">
        <f t="shared" ref="CK397" si="6837">AC397/AC405</f>
        <v>7.3295036731246682E-2</v>
      </c>
    </row>
    <row r="398" spans="1:89">
      <c r="A398" s="133" t="s">
        <v>38</v>
      </c>
      <c r="B398" s="205">
        <v>2464</v>
      </c>
      <c r="C398" s="189">
        <v>920</v>
      </c>
      <c r="D398" s="190">
        <v>427</v>
      </c>
      <c r="E398" s="191">
        <v>388</v>
      </c>
      <c r="F398" s="188">
        <v>140</v>
      </c>
      <c r="G398" s="192">
        <v>136</v>
      </c>
      <c r="H398" s="190">
        <v>1296</v>
      </c>
      <c r="I398" s="191">
        <v>1269</v>
      </c>
      <c r="J398" s="188">
        <v>116</v>
      </c>
      <c r="K398" s="189">
        <v>79</v>
      </c>
      <c r="L398" s="190">
        <v>253</v>
      </c>
      <c r="M398" s="188">
        <v>480</v>
      </c>
      <c r="N398" s="193">
        <v>727</v>
      </c>
      <c r="O398" s="206">
        <v>1146</v>
      </c>
      <c r="P398" s="188">
        <v>333</v>
      </c>
      <c r="Q398" s="189">
        <v>909</v>
      </c>
      <c r="R398" s="190">
        <v>516</v>
      </c>
      <c r="S398" s="191">
        <v>967</v>
      </c>
      <c r="T398" s="188">
        <v>60</v>
      </c>
      <c r="U398" s="192">
        <v>262</v>
      </c>
      <c r="V398" s="190">
        <v>913</v>
      </c>
      <c r="W398" s="207">
        <v>865</v>
      </c>
      <c r="X398" s="188">
        <v>473</v>
      </c>
      <c r="Y398" s="192">
        <v>581</v>
      </c>
      <c r="Z398" s="190">
        <v>1456</v>
      </c>
      <c r="AA398" s="188">
        <v>1248</v>
      </c>
      <c r="AB398" s="168">
        <f t="shared" si="6483"/>
        <v>9174</v>
      </c>
      <c r="AC398" s="169">
        <f t="shared" si="6483"/>
        <v>9250</v>
      </c>
      <c r="BI398" s="133" t="s">
        <v>38</v>
      </c>
      <c r="BJ398" s="125">
        <f>B398/B405</f>
        <v>8.0604534005037781E-2</v>
      </c>
      <c r="BK398" s="126">
        <f t="shared" ref="BK398" si="6838">C398/C405</f>
        <v>6.4403220161008051E-2</v>
      </c>
      <c r="BL398" s="127">
        <f t="shared" ref="BL398" si="6839">D398/D405</f>
        <v>5.0712589073634205E-2</v>
      </c>
      <c r="BM398" s="128">
        <f t="shared" ref="BM398" si="6840">E398/E405</f>
        <v>5.9236641221374044E-2</v>
      </c>
      <c r="BN398" s="125">
        <f t="shared" ref="BN398" si="6841">F398/F405</f>
        <v>4.5826513911620292E-2</v>
      </c>
      <c r="BO398" s="126">
        <f t="shared" ref="BO398" si="6842">G398/G405</f>
        <v>6.3079777365491654E-2</v>
      </c>
      <c r="BP398" s="127">
        <f t="shared" ref="BP398" si="6843">H398/H405</f>
        <v>7.1452199801521663E-2</v>
      </c>
      <c r="BQ398" s="128">
        <f t="shared" ref="BQ398" si="6844">I398/I405</f>
        <v>6.5932353093988677E-2</v>
      </c>
      <c r="BR398" s="125">
        <f t="shared" ref="BR398" si="6845">J398/J405</f>
        <v>8.5106382978723402E-2</v>
      </c>
      <c r="BS398" s="126">
        <f t="shared" ref="BS398" si="6846">K398/K405</f>
        <v>3.8763493621197249E-2</v>
      </c>
      <c r="BT398" s="127">
        <f t="shared" ref="BT398" si="6847">L398/L405</f>
        <v>8.8430618664802521E-2</v>
      </c>
      <c r="BU398" s="125">
        <f t="shared" ref="BU398" si="6848">M398/M405</f>
        <v>6.006006006006006E-2</v>
      </c>
      <c r="BV398" s="129">
        <f t="shared" ref="BV398" si="6849">N398/N405</f>
        <v>6.7924880874521157E-2</v>
      </c>
      <c r="BW398" s="130">
        <f t="shared" ref="BW398" si="6850">O398/O405</f>
        <v>7.1535580524344569E-2</v>
      </c>
      <c r="BX398" s="125">
        <f t="shared" ref="BX398" si="6851">P398/P405</f>
        <v>5.2366724327724483E-2</v>
      </c>
      <c r="BY398" s="126">
        <f t="shared" ref="BY398" si="6852">Q398/Q405</f>
        <v>0.10134909131452782</v>
      </c>
      <c r="BZ398" s="127">
        <f t="shared" ref="BZ398" si="6853">R398/R405</f>
        <v>4.4636678200692038E-2</v>
      </c>
      <c r="CA398" s="128">
        <f t="shared" ref="CA398" si="6854">S398/S405</f>
        <v>6.7307023038908606E-2</v>
      </c>
      <c r="CB398" s="125">
        <f t="shared" ref="CB398" si="6855">T398/T405</f>
        <v>3.6674816625916873E-2</v>
      </c>
      <c r="CC398" s="126">
        <f t="shared" ref="CC398" si="6856">U398/U405</f>
        <v>8.8663282571912014E-2</v>
      </c>
      <c r="CD398" s="127">
        <f t="shared" ref="CD398" si="6857">V398/V405</f>
        <v>0.10470183486238532</v>
      </c>
      <c r="CE398" s="128">
        <f t="shared" ref="CE398" si="6858">W398/W405</f>
        <v>6.2490969513076144E-2</v>
      </c>
      <c r="CF398" s="125">
        <f t="shared" ref="CF398" si="6859">X398/X405</f>
        <v>6.4927934111187371E-2</v>
      </c>
      <c r="CG398" s="126">
        <f t="shared" ref="CG398" si="6860">Y398/Y405</f>
        <v>9.2280813214739521E-2</v>
      </c>
      <c r="CH398" s="127">
        <f t="shared" ref="CH398" si="6861">Z398/Z405</f>
        <v>5.4269633605426963E-2</v>
      </c>
      <c r="CI398" s="125">
        <f t="shared" ref="CI398" si="6862">AA398/AA405</f>
        <v>5.5143160127253447E-2</v>
      </c>
      <c r="CJ398" s="131">
        <f t="shared" ref="CJ398" si="6863">AB398/AB405</f>
        <v>6.6720970486843445E-2</v>
      </c>
      <c r="CK398" s="132">
        <f t="shared" ref="CK398" si="6864">AC398/AC405</f>
        <v>6.7346686179003856E-2</v>
      </c>
    </row>
    <row r="399" spans="1:89">
      <c r="A399" s="142" t="s">
        <v>39</v>
      </c>
      <c r="B399" s="202">
        <v>495</v>
      </c>
      <c r="C399" s="196">
        <v>809</v>
      </c>
      <c r="D399" s="197">
        <v>80</v>
      </c>
      <c r="E399" s="198">
        <v>417</v>
      </c>
      <c r="F399" s="195">
        <v>52</v>
      </c>
      <c r="G399" s="199">
        <v>135</v>
      </c>
      <c r="H399" s="197">
        <v>468</v>
      </c>
      <c r="I399" s="198">
        <v>1202</v>
      </c>
      <c r="J399" s="195">
        <v>75</v>
      </c>
      <c r="K399" s="196">
        <v>87</v>
      </c>
      <c r="L399" s="197">
        <v>148</v>
      </c>
      <c r="M399" s="195">
        <v>278</v>
      </c>
      <c r="N399" s="200">
        <v>590</v>
      </c>
      <c r="O399" s="203">
        <v>846</v>
      </c>
      <c r="P399" s="195">
        <v>248</v>
      </c>
      <c r="Q399" s="196">
        <v>652</v>
      </c>
      <c r="R399" s="197">
        <v>381</v>
      </c>
      <c r="S399" s="198">
        <v>751</v>
      </c>
      <c r="T399" s="195">
        <v>91</v>
      </c>
      <c r="U399" s="199">
        <v>230</v>
      </c>
      <c r="V399" s="197">
        <v>1052</v>
      </c>
      <c r="W399" s="204">
        <v>754</v>
      </c>
      <c r="X399" s="195">
        <v>419</v>
      </c>
      <c r="Y399" s="199">
        <v>541</v>
      </c>
      <c r="Z399" s="197">
        <v>1119</v>
      </c>
      <c r="AA399" s="195">
        <v>1507</v>
      </c>
      <c r="AB399" s="168">
        <f t="shared" si="6483"/>
        <v>5218</v>
      </c>
      <c r="AC399" s="169">
        <f t="shared" si="6483"/>
        <v>8209</v>
      </c>
      <c r="BI399" s="142" t="s">
        <v>39</v>
      </c>
      <c r="BJ399" s="125">
        <f>B399/B405</f>
        <v>1.6192875134940627E-2</v>
      </c>
      <c r="BK399" s="126">
        <f t="shared" ref="BK399" si="6865">C399/C405</f>
        <v>5.6632831641582081E-2</v>
      </c>
      <c r="BL399" s="127">
        <f t="shared" ref="BL399" si="6866">D399/D405</f>
        <v>9.5011876484560574E-3</v>
      </c>
      <c r="BM399" s="128">
        <f t="shared" ref="BM399" si="6867">E399/E405</f>
        <v>6.3664122137404577E-2</v>
      </c>
      <c r="BN399" s="125">
        <f t="shared" ref="BN399" si="6868">F399/F405</f>
        <v>1.7021276595744681E-2</v>
      </c>
      <c r="BO399" s="126">
        <f t="shared" ref="BO399" si="6869">G399/G405</f>
        <v>6.2615955473098325E-2</v>
      </c>
      <c r="BP399" s="127">
        <f t="shared" ref="BP399" si="6870">H399/H405</f>
        <v>2.5802183261660602E-2</v>
      </c>
      <c r="BQ399" s="128">
        <f t="shared" ref="BQ399" si="6871">I399/I405</f>
        <v>6.2451291110302905E-2</v>
      </c>
      <c r="BR399" s="125">
        <f t="shared" ref="BR399" si="6872">J399/J405</f>
        <v>5.5025678650036686E-2</v>
      </c>
      <c r="BS399" s="126">
        <f t="shared" ref="BS399" si="6873">K399/K405</f>
        <v>4.2688910696761534E-2</v>
      </c>
      <c r="BT399" s="127">
        <f t="shared" ref="BT399" si="6874">L399/L405</f>
        <v>5.1730164278224397E-2</v>
      </c>
      <c r="BU399" s="125">
        <f t="shared" ref="BU399" si="6875">M399/M405</f>
        <v>3.4784784784784785E-2</v>
      </c>
      <c r="BV399" s="129">
        <f t="shared" ref="BV399" si="6876">N399/N405</f>
        <v>5.5124731383724188E-2</v>
      </c>
      <c r="BW399" s="130">
        <f t="shared" ref="BW399" si="6877">O399/O405</f>
        <v>5.2808988764044947E-2</v>
      </c>
      <c r="BX399" s="125">
        <f t="shared" ref="BX399" si="6878">P399/P405</f>
        <v>3.8999842742569589E-2</v>
      </c>
      <c r="BY399" s="126">
        <f t="shared" ref="BY399" si="6879">Q399/Q405</f>
        <v>7.2694837774556806E-2</v>
      </c>
      <c r="BZ399" s="127">
        <f t="shared" ref="BZ399" si="6880">R399/R405</f>
        <v>3.2958477508650517E-2</v>
      </c>
      <c r="CA399" s="128">
        <f t="shared" ref="CA399" si="6881">S399/S405</f>
        <v>5.2272569081923854E-2</v>
      </c>
      <c r="CB399" s="125">
        <f t="shared" ref="CB399" si="6882">T399/T405</f>
        <v>5.5623471882640586E-2</v>
      </c>
      <c r="CC399" s="126">
        <f t="shared" ref="CC399" si="6883">U399/U405</f>
        <v>7.7834179357021999E-2</v>
      </c>
      <c r="CD399" s="127">
        <f t="shared" ref="CD399" si="6884">V399/V405</f>
        <v>0.12064220183486239</v>
      </c>
      <c r="CE399" s="128">
        <f t="shared" ref="CE399" si="6885">W399/W405</f>
        <v>5.4471897124692963E-2</v>
      </c>
      <c r="CF399" s="125">
        <f t="shared" ref="CF399" si="6886">X399/X405</f>
        <v>5.7515442690459849E-2</v>
      </c>
      <c r="CG399" s="126">
        <f t="shared" ref="CG399" si="6887">Y399/Y405</f>
        <v>8.5927573062261758E-2</v>
      </c>
      <c r="CH399" s="127">
        <f t="shared" ref="CH399" si="6888">Z399/Z405</f>
        <v>4.1708598904170863E-2</v>
      </c>
      <c r="CI399" s="125">
        <f t="shared" ref="CI399" si="6889">AA399/AA405</f>
        <v>6.6587133262636974E-2</v>
      </c>
      <c r="CJ399" s="131">
        <f t="shared" ref="CJ399" si="6890">AB399/AB405</f>
        <v>3.7949642903896783E-2</v>
      </c>
      <c r="CK399" s="132">
        <f t="shared" ref="CK399" si="6891">AC399/AC405</f>
        <v>5.9767453712804605E-2</v>
      </c>
    </row>
    <row r="400" spans="1:89">
      <c r="A400" s="133" t="s">
        <v>40</v>
      </c>
      <c r="B400" s="205">
        <v>0</v>
      </c>
      <c r="C400" s="189">
        <v>473</v>
      </c>
      <c r="D400" s="190">
        <v>4</v>
      </c>
      <c r="E400" s="191">
        <v>242</v>
      </c>
      <c r="F400" s="188">
        <v>2</v>
      </c>
      <c r="G400" s="192">
        <v>57</v>
      </c>
      <c r="H400" s="190">
        <v>9</v>
      </c>
      <c r="I400" s="191">
        <v>334</v>
      </c>
      <c r="J400" s="188">
        <v>34</v>
      </c>
      <c r="K400" s="189">
        <v>23</v>
      </c>
      <c r="L400" s="190">
        <v>27</v>
      </c>
      <c r="M400" s="188">
        <v>41</v>
      </c>
      <c r="N400" s="193">
        <v>55</v>
      </c>
      <c r="O400" s="206">
        <v>88</v>
      </c>
      <c r="P400" s="188">
        <v>46</v>
      </c>
      <c r="Q400" s="189">
        <v>55</v>
      </c>
      <c r="R400" s="190">
        <v>34</v>
      </c>
      <c r="S400" s="191">
        <v>51</v>
      </c>
      <c r="T400" s="188">
        <v>7</v>
      </c>
      <c r="U400" s="192">
        <v>4</v>
      </c>
      <c r="V400" s="190">
        <v>33</v>
      </c>
      <c r="W400" s="207">
        <v>16</v>
      </c>
      <c r="X400" s="188">
        <v>31</v>
      </c>
      <c r="Y400" s="192">
        <v>13</v>
      </c>
      <c r="Z400" s="190">
        <v>0</v>
      </c>
      <c r="AA400" s="188">
        <v>22</v>
      </c>
      <c r="AB400" s="168">
        <f t="shared" si="6483"/>
        <v>282</v>
      </c>
      <c r="AC400" s="169">
        <f t="shared" si="6483"/>
        <v>1419</v>
      </c>
      <c r="BI400" s="133" t="s">
        <v>40</v>
      </c>
      <c r="BJ400" s="125">
        <f>B400/B405</f>
        <v>0</v>
      </c>
      <c r="BK400" s="126">
        <f t="shared" ref="BK400" si="6892">C400/C405</f>
        <v>3.3111655582779141E-2</v>
      </c>
      <c r="BL400" s="127">
        <f t="shared" ref="BL400" si="6893">D400/D405</f>
        <v>4.7505938242280285E-4</v>
      </c>
      <c r="BM400" s="128">
        <f t="shared" ref="BM400" si="6894">E400/E405</f>
        <v>3.6946564885496185E-2</v>
      </c>
      <c r="BN400" s="125">
        <f t="shared" ref="BN400" si="6895">F400/F405</f>
        <v>6.5466448445171855E-4</v>
      </c>
      <c r="BO400" s="126">
        <f t="shared" ref="BO400" si="6896">G400/G405</f>
        <v>2.6437847866419294E-2</v>
      </c>
      <c r="BP400" s="127">
        <f t="shared" ref="BP400" si="6897">H400/H405</f>
        <v>4.9619583195501156E-4</v>
      </c>
      <c r="BQ400" s="128">
        <f t="shared" ref="BQ400" si="6898">I400/I405</f>
        <v>1.7353353769418611E-2</v>
      </c>
      <c r="BR400" s="125">
        <f t="shared" ref="BR400" si="6899">J400/J405</f>
        <v>2.4944974321349962E-2</v>
      </c>
      <c r="BS400" s="126">
        <f t="shared" ref="BS400" si="6900">K400/K405</f>
        <v>1.1285574092247301E-2</v>
      </c>
      <c r="BT400" s="127">
        <f t="shared" ref="BT400" si="6901">L400/L405</f>
        <v>9.4372596994058023E-3</v>
      </c>
      <c r="BU400" s="125">
        <f t="shared" ref="BU400" si="6902">M400/M405</f>
        <v>5.1301301301301299E-3</v>
      </c>
      <c r="BV400" s="129">
        <f t="shared" ref="BV400" si="6903">N400/N405</f>
        <v>5.1387461459403904E-3</v>
      </c>
      <c r="BW400" s="130">
        <f t="shared" ref="BW400" si="6904">O400/O405</f>
        <v>5.4931335830212232E-3</v>
      </c>
      <c r="BX400" s="125">
        <f t="shared" ref="BX400" si="6905">P400/P405</f>
        <v>7.2338417990250037E-3</v>
      </c>
      <c r="BY400" s="126">
        <f t="shared" ref="BY400" si="6906">Q400/Q405</f>
        <v>6.1322332478537184E-3</v>
      </c>
      <c r="BZ400" s="127">
        <f t="shared" ref="BZ400" si="6907">R400/R405</f>
        <v>2.9411764705882353E-3</v>
      </c>
      <c r="CA400" s="128">
        <f t="shared" ref="CA400" si="6908">S400/S405</f>
        <v>3.5498016287325118E-3</v>
      </c>
      <c r="CB400" s="125">
        <f t="shared" ref="CB400" si="6909">T400/T405</f>
        <v>4.278728606356968E-3</v>
      </c>
      <c r="CC400" s="126">
        <f t="shared" ref="CC400" si="6910">U400/U405</f>
        <v>1.3536379018612521E-3</v>
      </c>
      <c r="CD400" s="127">
        <f t="shared" ref="CD400" si="6911">V400/V405</f>
        <v>3.7844036697247709E-3</v>
      </c>
      <c r="CE400" s="128">
        <f t="shared" ref="CE400" si="6912">W400/W405</f>
        <v>1.1559023262534315E-3</v>
      </c>
      <c r="CF400" s="125">
        <f t="shared" ref="CF400" si="6913">X400/X405</f>
        <v>4.2553191489361703E-3</v>
      </c>
      <c r="CG400" s="126">
        <f t="shared" ref="CG400" si="6914">Y400/Y405</f>
        <v>2.0648030495552731E-3</v>
      </c>
      <c r="CH400" s="127">
        <f t="shared" ref="CH400" si="6915">Z400/Z405</f>
        <v>0</v>
      </c>
      <c r="CI400" s="125">
        <f t="shared" ref="CI400" si="6916">AA400/AA405</f>
        <v>9.7207493814068576E-4</v>
      </c>
      <c r="CJ400" s="131">
        <f t="shared" ref="CJ400" si="6917">AB400/AB405</f>
        <v>2.0509389227479674E-3</v>
      </c>
      <c r="CK400" s="132">
        <f t="shared" ref="CK400" si="6918">AC400/AC405</f>
        <v>1.0331345696000699E-2</v>
      </c>
    </row>
    <row r="401" spans="1:89">
      <c r="A401" s="142" t="s">
        <v>41</v>
      </c>
      <c r="B401" s="202"/>
      <c r="C401" s="196"/>
      <c r="D401" s="197"/>
      <c r="E401" s="198"/>
      <c r="F401" s="195"/>
      <c r="G401" s="199"/>
      <c r="H401" s="197"/>
      <c r="I401" s="198"/>
      <c r="J401" s="195"/>
      <c r="K401" s="199"/>
      <c r="L401" s="197"/>
      <c r="M401" s="195"/>
      <c r="N401" s="200"/>
      <c r="O401" s="203"/>
      <c r="P401" s="195"/>
      <c r="Q401" s="199"/>
      <c r="R401" s="197"/>
      <c r="S401" s="198"/>
      <c r="T401" s="195"/>
      <c r="U401" s="199"/>
      <c r="V401" s="197"/>
      <c r="W401" s="198"/>
      <c r="X401" s="195"/>
      <c r="Y401" s="199"/>
      <c r="Z401" s="197"/>
      <c r="AA401" s="195"/>
      <c r="AB401" s="168">
        <f t="shared" si="6483"/>
        <v>0</v>
      </c>
      <c r="AC401" s="169">
        <f t="shared" si="6483"/>
        <v>0</v>
      </c>
      <c r="BI401" s="142" t="s">
        <v>41</v>
      </c>
      <c r="BJ401" s="125">
        <f>B401/B405</f>
        <v>0</v>
      </c>
      <c r="BK401" s="126">
        <f t="shared" ref="BK401" si="6919">C401/C405</f>
        <v>0</v>
      </c>
      <c r="BL401" s="127">
        <f t="shared" ref="BL401" si="6920">D401/D405</f>
        <v>0</v>
      </c>
      <c r="BM401" s="128">
        <f t="shared" ref="BM401" si="6921">E401/E405</f>
        <v>0</v>
      </c>
      <c r="BN401" s="125">
        <f t="shared" ref="BN401" si="6922">F401/F405</f>
        <v>0</v>
      </c>
      <c r="BO401" s="126">
        <f t="shared" ref="BO401" si="6923">G401/G405</f>
        <v>0</v>
      </c>
      <c r="BP401" s="127">
        <f t="shared" ref="BP401" si="6924">H401/H405</f>
        <v>0</v>
      </c>
      <c r="BQ401" s="128">
        <f t="shared" ref="BQ401" si="6925">I401/I405</f>
        <v>0</v>
      </c>
      <c r="BR401" s="125">
        <f t="shared" ref="BR401" si="6926">J401/J405</f>
        <v>0</v>
      </c>
      <c r="BS401" s="126">
        <f t="shared" ref="BS401" si="6927">K401/K405</f>
        <v>0</v>
      </c>
      <c r="BT401" s="127">
        <f t="shared" ref="BT401" si="6928">L401/L405</f>
        <v>0</v>
      </c>
      <c r="BU401" s="125">
        <f t="shared" ref="BU401" si="6929">M401/M405</f>
        <v>0</v>
      </c>
      <c r="BV401" s="129">
        <f t="shared" ref="BV401" si="6930">N401/N405</f>
        <v>0</v>
      </c>
      <c r="BW401" s="130">
        <f t="shared" ref="BW401" si="6931">O401/O405</f>
        <v>0</v>
      </c>
      <c r="BX401" s="125">
        <f t="shared" ref="BX401" si="6932">P401/P405</f>
        <v>0</v>
      </c>
      <c r="BY401" s="126">
        <f t="shared" ref="BY401" si="6933">Q401/Q405</f>
        <v>0</v>
      </c>
      <c r="BZ401" s="127">
        <f t="shared" ref="BZ401" si="6934">R401/R405</f>
        <v>0</v>
      </c>
      <c r="CA401" s="128">
        <f t="shared" ref="CA401" si="6935">S401/S405</f>
        <v>0</v>
      </c>
      <c r="CB401" s="125">
        <f t="shared" ref="CB401" si="6936">T401/T405</f>
        <v>0</v>
      </c>
      <c r="CC401" s="126">
        <f t="shared" ref="CC401" si="6937">U401/U405</f>
        <v>0</v>
      </c>
      <c r="CD401" s="127">
        <f t="shared" ref="CD401" si="6938">V401/V405</f>
        <v>0</v>
      </c>
      <c r="CE401" s="128">
        <f t="shared" ref="CE401" si="6939">W401/W405</f>
        <v>0</v>
      </c>
      <c r="CF401" s="125">
        <f t="shared" ref="CF401" si="6940">X401/X405</f>
        <v>0</v>
      </c>
      <c r="CG401" s="126">
        <f t="shared" ref="CG401" si="6941">Y401/Y405</f>
        <v>0</v>
      </c>
      <c r="CH401" s="127">
        <f t="shared" ref="CH401" si="6942">Z401/Z405</f>
        <v>0</v>
      </c>
      <c r="CI401" s="125">
        <f t="shared" ref="CI401" si="6943">AA401/AA405</f>
        <v>0</v>
      </c>
      <c r="CJ401" s="131">
        <f t="shared" ref="CJ401" si="6944">AB401/AB405</f>
        <v>0</v>
      </c>
      <c r="CK401" s="132">
        <f t="shared" ref="CK401" si="6945">AC401/AC405</f>
        <v>0</v>
      </c>
    </row>
    <row r="402" spans="1:89">
      <c r="A402" s="133" t="s">
        <v>42</v>
      </c>
      <c r="B402" s="57"/>
      <c r="C402" s="58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141"/>
      <c r="AB402" s="168">
        <f t="shared" si="6483"/>
        <v>0</v>
      </c>
      <c r="AC402" s="169">
        <f t="shared" si="6483"/>
        <v>0</v>
      </c>
      <c r="BI402" s="133" t="s">
        <v>42</v>
      </c>
      <c r="BJ402" s="125">
        <f>B402/B405</f>
        <v>0</v>
      </c>
      <c r="BK402" s="126">
        <f t="shared" ref="BK402" si="6946">C402/C405</f>
        <v>0</v>
      </c>
      <c r="BL402" s="127">
        <f t="shared" ref="BL402" si="6947">D402/D405</f>
        <v>0</v>
      </c>
      <c r="BM402" s="128">
        <f t="shared" ref="BM402" si="6948">E402/E405</f>
        <v>0</v>
      </c>
      <c r="BN402" s="125">
        <f t="shared" ref="BN402" si="6949">F402/F405</f>
        <v>0</v>
      </c>
      <c r="BO402" s="126">
        <f t="shared" ref="BO402" si="6950">G402/G405</f>
        <v>0</v>
      </c>
      <c r="BP402" s="127">
        <f t="shared" ref="BP402" si="6951">H402/H405</f>
        <v>0</v>
      </c>
      <c r="BQ402" s="128">
        <f t="shared" ref="BQ402" si="6952">I402/I405</f>
        <v>0</v>
      </c>
      <c r="BR402" s="125">
        <f t="shared" ref="BR402" si="6953">J402/J405</f>
        <v>0</v>
      </c>
      <c r="BS402" s="126">
        <f t="shared" ref="BS402" si="6954">K402/K405</f>
        <v>0</v>
      </c>
      <c r="BT402" s="127">
        <f t="shared" ref="BT402" si="6955">L402/L405</f>
        <v>0</v>
      </c>
      <c r="BU402" s="125">
        <f t="shared" ref="BU402" si="6956">M402/M405</f>
        <v>0</v>
      </c>
      <c r="BV402" s="129">
        <f t="shared" ref="BV402" si="6957">N402/N405</f>
        <v>0</v>
      </c>
      <c r="BW402" s="130">
        <f t="shared" ref="BW402" si="6958">O402/O405</f>
        <v>0</v>
      </c>
      <c r="BX402" s="125">
        <f t="shared" ref="BX402" si="6959">P402/P405</f>
        <v>0</v>
      </c>
      <c r="BY402" s="126">
        <f t="shared" ref="BY402" si="6960">Q402/Q405</f>
        <v>0</v>
      </c>
      <c r="BZ402" s="127">
        <f t="shared" ref="BZ402" si="6961">R402/R405</f>
        <v>0</v>
      </c>
      <c r="CA402" s="128">
        <f t="shared" ref="CA402" si="6962">S402/S405</f>
        <v>0</v>
      </c>
      <c r="CB402" s="125">
        <f t="shared" ref="CB402" si="6963">T402/T405</f>
        <v>0</v>
      </c>
      <c r="CC402" s="126">
        <f t="shared" ref="CC402" si="6964">U402/U405</f>
        <v>0</v>
      </c>
      <c r="CD402" s="127">
        <f t="shared" ref="CD402" si="6965">V402/V405</f>
        <v>0</v>
      </c>
      <c r="CE402" s="128">
        <f t="shared" ref="CE402" si="6966">W402/W405</f>
        <v>0</v>
      </c>
      <c r="CF402" s="125">
        <f t="shared" ref="CF402" si="6967">X402/X405</f>
        <v>0</v>
      </c>
      <c r="CG402" s="126">
        <f t="shared" ref="CG402" si="6968">Y402/Y405</f>
        <v>0</v>
      </c>
      <c r="CH402" s="127">
        <f t="shared" ref="CH402" si="6969">Z402/Z405</f>
        <v>0</v>
      </c>
      <c r="CI402" s="125">
        <f t="shared" ref="CI402" si="6970">AA402/AA405</f>
        <v>0</v>
      </c>
      <c r="CJ402" s="131">
        <f t="shared" ref="CJ402" si="6971">AB402/AB405</f>
        <v>0</v>
      </c>
      <c r="CK402" s="132">
        <f t="shared" ref="CK402" si="6972">AC402/AC405</f>
        <v>0</v>
      </c>
    </row>
    <row r="403" spans="1:89">
      <c r="A403" s="142" t="s">
        <v>43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/>
      <c r="AC403" s="169"/>
      <c r="BI403" s="142" t="s">
        <v>43</v>
      </c>
      <c r="BJ403" s="125">
        <f>B403/B405</f>
        <v>0</v>
      </c>
      <c r="BK403" s="126">
        <f t="shared" ref="BK403" si="6973">C403/C405</f>
        <v>0</v>
      </c>
      <c r="BL403" s="127">
        <f t="shared" ref="BL403" si="6974">D403/D405</f>
        <v>0</v>
      </c>
      <c r="BM403" s="128">
        <f t="shared" ref="BM403" si="6975">E403/E405</f>
        <v>0</v>
      </c>
      <c r="BN403" s="125">
        <f t="shared" ref="BN403" si="6976">F403/F405</f>
        <v>0</v>
      </c>
      <c r="BO403" s="126">
        <f t="shared" ref="BO403" si="6977">G403/G405</f>
        <v>0</v>
      </c>
      <c r="BP403" s="127">
        <f t="shared" ref="BP403" si="6978">H403/H405</f>
        <v>0</v>
      </c>
      <c r="BQ403" s="128">
        <f t="shared" ref="BQ403" si="6979">I403/I405</f>
        <v>0</v>
      </c>
      <c r="BR403" s="125">
        <f t="shared" ref="BR403" si="6980">J403/J405</f>
        <v>0</v>
      </c>
      <c r="BS403" s="126">
        <f t="shared" ref="BS403" si="6981">K403/K405</f>
        <v>0</v>
      </c>
      <c r="BT403" s="127">
        <f t="shared" ref="BT403" si="6982">L403/L405</f>
        <v>0</v>
      </c>
      <c r="BU403" s="125">
        <f t="shared" ref="BU403" si="6983">M403/M405</f>
        <v>0</v>
      </c>
      <c r="BV403" s="129">
        <f t="shared" ref="BV403" si="6984">N403/N405</f>
        <v>0</v>
      </c>
      <c r="BW403" s="130">
        <f t="shared" ref="BW403" si="6985">O403/O405</f>
        <v>0</v>
      </c>
      <c r="BX403" s="125">
        <f t="shared" ref="BX403" si="6986">P403/P405</f>
        <v>0</v>
      </c>
      <c r="BY403" s="126">
        <f t="shared" ref="BY403" si="6987">Q403/Q405</f>
        <v>0</v>
      </c>
      <c r="BZ403" s="127">
        <f t="shared" ref="BZ403" si="6988">R403/R405</f>
        <v>0</v>
      </c>
      <c r="CA403" s="128">
        <f t="shared" ref="CA403" si="6989">S403/S405</f>
        <v>0</v>
      </c>
      <c r="CB403" s="125">
        <f t="shared" ref="CB403" si="6990">T403/T405</f>
        <v>0</v>
      </c>
      <c r="CC403" s="126">
        <f t="shared" ref="CC403" si="6991">U403/U405</f>
        <v>0</v>
      </c>
      <c r="CD403" s="127">
        <f t="shared" ref="CD403" si="6992">V403/V405</f>
        <v>0</v>
      </c>
      <c r="CE403" s="128">
        <f t="shared" ref="CE403" si="6993">W403/W405</f>
        <v>0</v>
      </c>
      <c r="CF403" s="125">
        <f t="shared" ref="CF403" si="6994">X403/X405</f>
        <v>0</v>
      </c>
      <c r="CG403" s="126">
        <f t="shared" ref="CG403" si="6995">Y403/Y405</f>
        <v>0</v>
      </c>
      <c r="CH403" s="127">
        <f t="shared" ref="CH403" si="6996">Z403/Z405</f>
        <v>0</v>
      </c>
      <c r="CI403" s="125">
        <f t="shared" ref="CI403" si="6997">AA403/AA405</f>
        <v>0</v>
      </c>
      <c r="CJ403" s="131">
        <f t="shared" ref="CJ403" si="6998">AB403/AB405</f>
        <v>0</v>
      </c>
      <c r="CK403" s="132">
        <f t="shared" ref="CK403" si="6999">AC403/AC405</f>
        <v>0</v>
      </c>
    </row>
    <row r="404" spans="1:89" ht="14.1" thickBot="1">
      <c r="A404" s="133" t="s">
        <v>44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/>
      <c r="AC404" s="169"/>
      <c r="BI404" s="133" t="s">
        <v>44</v>
      </c>
      <c r="BJ404" s="125">
        <f>B404/B405</f>
        <v>0</v>
      </c>
      <c r="BK404" s="126">
        <f t="shared" ref="BK404" si="7000">C404/C405</f>
        <v>0</v>
      </c>
      <c r="BL404" s="127">
        <f t="shared" ref="BL404" si="7001">D404/D405</f>
        <v>0</v>
      </c>
      <c r="BM404" s="128">
        <f t="shared" ref="BM404" si="7002">E404/E405</f>
        <v>0</v>
      </c>
      <c r="BN404" s="125">
        <f t="shared" ref="BN404" si="7003">F404/F405</f>
        <v>0</v>
      </c>
      <c r="BO404" s="126">
        <f t="shared" ref="BO404" si="7004">G404/G405</f>
        <v>0</v>
      </c>
      <c r="BP404" s="127">
        <f t="shared" ref="BP404" si="7005">H404/H405</f>
        <v>0</v>
      </c>
      <c r="BQ404" s="128">
        <f t="shared" ref="BQ404" si="7006">I404/I405</f>
        <v>0</v>
      </c>
      <c r="BR404" s="125">
        <f t="shared" ref="BR404" si="7007">J404/J405</f>
        <v>0</v>
      </c>
      <c r="BS404" s="126">
        <f t="shared" ref="BS404" si="7008">K404/K405</f>
        <v>0</v>
      </c>
      <c r="BT404" s="127">
        <f t="shared" ref="BT404" si="7009">L404/L405</f>
        <v>0</v>
      </c>
      <c r="BU404" s="125">
        <f t="shared" ref="BU404" si="7010">M404/M405</f>
        <v>0</v>
      </c>
      <c r="BV404" s="129">
        <f t="shared" ref="BV404" si="7011">N404/N405</f>
        <v>0</v>
      </c>
      <c r="BW404" s="130">
        <f t="shared" ref="BW404" si="7012">O404/O405</f>
        <v>0</v>
      </c>
      <c r="BX404" s="125">
        <f t="shared" ref="BX404" si="7013">P404/P405</f>
        <v>0</v>
      </c>
      <c r="BY404" s="126">
        <f t="shared" ref="BY404" si="7014">Q404/Q405</f>
        <v>0</v>
      </c>
      <c r="BZ404" s="127">
        <f t="shared" ref="BZ404" si="7015">R404/R405</f>
        <v>0</v>
      </c>
      <c r="CA404" s="128">
        <f t="shared" ref="CA404" si="7016">S404/S405</f>
        <v>0</v>
      </c>
      <c r="CB404" s="125">
        <f t="shared" ref="CB404" si="7017">T404/T405</f>
        <v>0</v>
      </c>
      <c r="CC404" s="126">
        <f t="shared" ref="CC404" si="7018">U404/U405</f>
        <v>0</v>
      </c>
      <c r="CD404" s="127">
        <f t="shared" ref="CD404" si="7019">V404/V405</f>
        <v>0</v>
      </c>
      <c r="CE404" s="128">
        <f t="shared" ref="CE404" si="7020">W404/W405</f>
        <v>0</v>
      </c>
      <c r="CF404" s="125">
        <f t="shared" ref="CF404" si="7021">X404/X405</f>
        <v>0</v>
      </c>
      <c r="CG404" s="126">
        <f t="shared" ref="CG404" si="7022">Y404/Y405</f>
        <v>0</v>
      </c>
      <c r="CH404" s="127">
        <f t="shared" ref="CH404" si="7023">Z404/Z405</f>
        <v>0</v>
      </c>
      <c r="CI404" s="125">
        <f t="shared" ref="CI404" si="7024">AA404/AA405</f>
        <v>0</v>
      </c>
      <c r="CJ404" s="131">
        <f t="shared" ref="CJ404" si="7025">AB404/AB405</f>
        <v>0</v>
      </c>
      <c r="CK404" s="132">
        <f t="shared" ref="CK404" si="7026">AC404/AC405</f>
        <v>0</v>
      </c>
    </row>
    <row r="405" spans="1:89" ht="15" thickTop="1" thickBot="1">
      <c r="A405" s="290" t="s">
        <v>26</v>
      </c>
      <c r="B405" s="17">
        <f t="shared" ref="B405:AA405" si="7027">SUM(B382:B404)</f>
        <v>30569</v>
      </c>
      <c r="C405" s="18">
        <f t="shared" si="7027"/>
        <v>14285</v>
      </c>
      <c r="D405" s="17">
        <f t="shared" si="7027"/>
        <v>8420</v>
      </c>
      <c r="E405" s="18">
        <f t="shared" si="7027"/>
        <v>6550</v>
      </c>
      <c r="F405" s="17">
        <f t="shared" si="7027"/>
        <v>3055</v>
      </c>
      <c r="G405" s="18">
        <f t="shared" si="7027"/>
        <v>2156</v>
      </c>
      <c r="H405" s="17">
        <f t="shared" si="7027"/>
        <v>18138</v>
      </c>
      <c r="I405" s="18">
        <f t="shared" si="7027"/>
        <v>19247</v>
      </c>
      <c r="J405" s="17">
        <f t="shared" si="7027"/>
        <v>1363</v>
      </c>
      <c r="K405" s="18">
        <f t="shared" si="7027"/>
        <v>2038</v>
      </c>
      <c r="L405" s="17">
        <f t="shared" si="7027"/>
        <v>2861</v>
      </c>
      <c r="M405" s="18">
        <f t="shared" si="7027"/>
        <v>7992</v>
      </c>
      <c r="N405" s="17">
        <f t="shared" si="7027"/>
        <v>10703</v>
      </c>
      <c r="O405" s="18">
        <f t="shared" si="7027"/>
        <v>16020</v>
      </c>
      <c r="P405" s="17">
        <f t="shared" si="7027"/>
        <v>6359</v>
      </c>
      <c r="Q405" s="18">
        <f t="shared" si="7027"/>
        <v>8969</v>
      </c>
      <c r="R405" s="17">
        <f t="shared" si="7027"/>
        <v>11560</v>
      </c>
      <c r="S405" s="18">
        <f t="shared" si="7027"/>
        <v>14367</v>
      </c>
      <c r="T405" s="17">
        <f t="shared" si="7027"/>
        <v>1636</v>
      </c>
      <c r="U405" s="18">
        <f t="shared" si="7027"/>
        <v>2955</v>
      </c>
      <c r="V405" s="17">
        <f t="shared" si="7027"/>
        <v>8720</v>
      </c>
      <c r="W405" s="18">
        <f t="shared" si="7027"/>
        <v>13842</v>
      </c>
      <c r="X405" s="17">
        <f t="shared" si="7027"/>
        <v>7285</v>
      </c>
      <c r="Y405" s="18">
        <f t="shared" si="7027"/>
        <v>6296</v>
      </c>
      <c r="Z405" s="17">
        <f t="shared" si="7027"/>
        <v>26829</v>
      </c>
      <c r="AA405" s="18">
        <f t="shared" si="7027"/>
        <v>22632</v>
      </c>
      <c r="AB405" s="170">
        <f t="shared" ref="AB405" si="7028">SUM(AB381:AB404)</f>
        <v>137498</v>
      </c>
      <c r="AC405" s="171">
        <f t="shared" ref="AC405" si="7029">SUM(AC381:AC404)</f>
        <v>137349</v>
      </c>
      <c r="BI405" s="290" t="s">
        <v>26</v>
      </c>
      <c r="BJ405" s="151">
        <f>SUM(BJ381:BJ404)</f>
        <v>1.0000000000000002</v>
      </c>
      <c r="BK405" s="152">
        <f t="shared" ref="BK405:CK405" si="7030">SUM(BK381:BK404)</f>
        <v>0.99999999999999989</v>
      </c>
      <c r="BL405" s="151">
        <f t="shared" si="7030"/>
        <v>1</v>
      </c>
      <c r="BM405" s="152">
        <f t="shared" si="7030"/>
        <v>1</v>
      </c>
      <c r="BN405" s="151">
        <f t="shared" si="7030"/>
        <v>1</v>
      </c>
      <c r="BO405" s="152">
        <f t="shared" si="7030"/>
        <v>1</v>
      </c>
      <c r="BP405" s="151">
        <f t="shared" si="7030"/>
        <v>0.99999999999999989</v>
      </c>
      <c r="BQ405" s="152">
        <f t="shared" si="7030"/>
        <v>1</v>
      </c>
      <c r="BR405" s="151">
        <f t="shared" si="7030"/>
        <v>1</v>
      </c>
      <c r="BS405" s="152">
        <f t="shared" si="7030"/>
        <v>1</v>
      </c>
      <c r="BT405" s="151">
        <f t="shared" si="7030"/>
        <v>1</v>
      </c>
      <c r="BU405" s="152">
        <f t="shared" si="7030"/>
        <v>0.99999999999999978</v>
      </c>
      <c r="BV405" s="151">
        <f t="shared" si="7030"/>
        <v>0.99999999999999989</v>
      </c>
      <c r="BW405" s="152">
        <f t="shared" si="7030"/>
        <v>1.0000000000000002</v>
      </c>
      <c r="BX405" s="151">
        <f t="shared" si="7030"/>
        <v>1.0000000000000002</v>
      </c>
      <c r="BY405" s="152">
        <f t="shared" si="7030"/>
        <v>1</v>
      </c>
      <c r="BZ405" s="151">
        <f t="shared" si="7030"/>
        <v>1</v>
      </c>
      <c r="CA405" s="152">
        <f t="shared" si="7030"/>
        <v>1</v>
      </c>
      <c r="CB405" s="151">
        <f t="shared" si="7030"/>
        <v>0.99999999999999989</v>
      </c>
      <c r="CC405" s="152">
        <f t="shared" si="7030"/>
        <v>1</v>
      </c>
      <c r="CD405" s="151">
        <f t="shared" si="7030"/>
        <v>0.99999999999999989</v>
      </c>
      <c r="CE405" s="152">
        <f t="shared" si="7030"/>
        <v>0.99999999999999989</v>
      </c>
      <c r="CF405" s="151">
        <f t="shared" si="7030"/>
        <v>0.99999999999999989</v>
      </c>
      <c r="CG405" s="152">
        <f t="shared" si="7030"/>
        <v>0.99999999999999989</v>
      </c>
      <c r="CH405" s="151">
        <f t="shared" si="7030"/>
        <v>0.99999999999999989</v>
      </c>
      <c r="CI405" s="152">
        <f t="shared" si="7030"/>
        <v>1</v>
      </c>
      <c r="CJ405" s="151">
        <f t="shared" si="7030"/>
        <v>1</v>
      </c>
      <c r="CK405" s="152">
        <f t="shared" si="7030"/>
        <v>0.99999999999999989</v>
      </c>
    </row>
    <row r="406" spans="1:89" ht="14.1" thickTop="1">
      <c r="A406" s="186"/>
    </row>
    <row r="408" spans="1:89">
      <c r="A408" s="301">
        <f>+A377+1</f>
        <v>43599</v>
      </c>
      <c r="B408" s="301"/>
      <c r="C408" s="301"/>
      <c r="D408" s="301"/>
      <c r="BI408" s="298">
        <f>+BI377+1</f>
        <v>43599</v>
      </c>
      <c r="BJ408" s="298"/>
      <c r="BK408" s="298"/>
      <c r="BL408" s="298"/>
    </row>
    <row r="409" spans="1:89" ht="14.1" thickBot="1">
      <c r="AE409" t="s">
        <v>1</v>
      </c>
    </row>
    <row r="410" spans="1:89" ht="15" thickTop="1" thickBot="1">
      <c r="A410" s="296" t="s">
        <v>2</v>
      </c>
      <c r="B410" s="292" t="s">
        <v>3</v>
      </c>
      <c r="C410" s="293"/>
      <c r="D410" s="292" t="s">
        <v>4</v>
      </c>
      <c r="E410" s="293"/>
      <c r="F410" s="292" t="s">
        <v>5</v>
      </c>
      <c r="G410" s="293"/>
      <c r="H410" s="292" t="s">
        <v>6</v>
      </c>
      <c r="I410" s="293"/>
      <c r="J410" s="292" t="s">
        <v>7</v>
      </c>
      <c r="K410" s="293"/>
      <c r="L410" s="292" t="s">
        <v>8</v>
      </c>
      <c r="M410" s="293"/>
      <c r="N410" s="292" t="s">
        <v>9</v>
      </c>
      <c r="O410" s="293"/>
      <c r="P410" s="292" t="s">
        <v>10</v>
      </c>
      <c r="Q410" s="293"/>
      <c r="R410" s="292" t="s">
        <v>11</v>
      </c>
      <c r="S410" s="293"/>
      <c r="T410" s="292" t="s">
        <v>12</v>
      </c>
      <c r="U410" s="293"/>
      <c r="V410" s="292" t="s">
        <v>13</v>
      </c>
      <c r="W410" s="293"/>
      <c r="X410" s="292" t="s">
        <v>14</v>
      </c>
      <c r="Y410" s="293"/>
      <c r="Z410" s="294" t="s">
        <v>15</v>
      </c>
      <c r="AA410" s="295"/>
      <c r="AB410" s="299" t="s">
        <v>16</v>
      </c>
      <c r="AC410" s="300"/>
      <c r="AE410" s="309" t="s">
        <v>2</v>
      </c>
      <c r="AF410" s="303" t="s">
        <v>3</v>
      </c>
      <c r="AG410" s="304"/>
      <c r="AH410" s="303" t="s">
        <v>4</v>
      </c>
      <c r="AI410" s="304"/>
      <c r="AJ410" s="303" t="s">
        <v>5</v>
      </c>
      <c r="AK410" s="304"/>
      <c r="AL410" s="303" t="s">
        <v>6</v>
      </c>
      <c r="AM410" s="304"/>
      <c r="AN410" s="303" t="s">
        <v>7</v>
      </c>
      <c r="AO410" s="304"/>
      <c r="AP410" s="303" t="s">
        <v>8</v>
      </c>
      <c r="AQ410" s="304"/>
      <c r="AR410" s="303" t="s">
        <v>9</v>
      </c>
      <c r="AS410" s="304"/>
      <c r="AT410" s="303" t="s">
        <v>10</v>
      </c>
      <c r="AU410" s="304"/>
      <c r="AV410" s="303" t="s">
        <v>11</v>
      </c>
      <c r="AW410" s="304"/>
      <c r="AX410" s="303" t="s">
        <v>12</v>
      </c>
      <c r="AY410" s="304"/>
      <c r="AZ410" s="303" t="s">
        <v>13</v>
      </c>
      <c r="BA410" s="304"/>
      <c r="BB410" s="303" t="s">
        <v>14</v>
      </c>
      <c r="BC410" s="304"/>
      <c r="BD410" s="305" t="s">
        <v>15</v>
      </c>
      <c r="BE410" s="306"/>
      <c r="BF410" s="307" t="s">
        <v>16</v>
      </c>
      <c r="BG410" s="308"/>
      <c r="BH410" s="281"/>
      <c r="BI410" s="296" t="s">
        <v>2</v>
      </c>
      <c r="BJ410" s="292" t="s">
        <v>3</v>
      </c>
      <c r="BK410" s="293"/>
      <c r="BL410" s="292" t="s">
        <v>4</v>
      </c>
      <c r="BM410" s="293"/>
      <c r="BN410" s="292" t="s">
        <v>5</v>
      </c>
      <c r="BO410" s="293"/>
      <c r="BP410" s="292" t="s">
        <v>6</v>
      </c>
      <c r="BQ410" s="293"/>
      <c r="BR410" s="292" t="s">
        <v>7</v>
      </c>
      <c r="BS410" s="293"/>
      <c r="BT410" s="292" t="s">
        <v>8</v>
      </c>
      <c r="BU410" s="293"/>
      <c r="BV410" s="292" t="s">
        <v>9</v>
      </c>
      <c r="BW410" s="293"/>
      <c r="BX410" s="292" t="s">
        <v>10</v>
      </c>
      <c r="BY410" s="293"/>
      <c r="BZ410" s="292" t="s">
        <v>11</v>
      </c>
      <c r="CA410" s="293"/>
      <c r="CB410" s="292" t="s">
        <v>12</v>
      </c>
      <c r="CC410" s="293"/>
      <c r="CD410" s="292" t="s">
        <v>13</v>
      </c>
      <c r="CE410" s="293"/>
      <c r="CF410" s="292" t="s">
        <v>14</v>
      </c>
      <c r="CG410" s="293"/>
      <c r="CH410" s="294" t="s">
        <v>15</v>
      </c>
      <c r="CI410" s="295"/>
      <c r="CJ410" s="292" t="s">
        <v>16</v>
      </c>
      <c r="CK410" s="293"/>
    </row>
    <row r="411" spans="1:89" ht="15" thickTop="1" thickBot="1">
      <c r="A411" s="297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5" t="s">
        <v>17</v>
      </c>
      <c r="AA411" s="118" t="s">
        <v>18</v>
      </c>
      <c r="AB411" s="172" t="s">
        <v>17</v>
      </c>
      <c r="AC411" s="173" t="s">
        <v>18</v>
      </c>
      <c r="AE411" s="310"/>
      <c r="AF411" s="242" t="s">
        <v>17</v>
      </c>
      <c r="AG411" s="243" t="s">
        <v>18</v>
      </c>
      <c r="AH411" s="244" t="s">
        <v>17</v>
      </c>
      <c r="AI411" s="245" t="s">
        <v>18</v>
      </c>
      <c r="AJ411" s="242" t="s">
        <v>17</v>
      </c>
      <c r="AK411" s="243" t="s">
        <v>18</v>
      </c>
      <c r="AL411" s="244" t="s">
        <v>17</v>
      </c>
      <c r="AM411" s="245" t="s">
        <v>18</v>
      </c>
      <c r="AN411" s="242" t="s">
        <v>17</v>
      </c>
      <c r="AO411" s="243" t="s">
        <v>18</v>
      </c>
      <c r="AP411" s="244" t="s">
        <v>17</v>
      </c>
      <c r="AQ411" s="242" t="s">
        <v>18</v>
      </c>
      <c r="AR411" s="246" t="s">
        <v>17</v>
      </c>
      <c r="AS411" s="247" t="s">
        <v>18</v>
      </c>
      <c r="AT411" s="242" t="s">
        <v>17</v>
      </c>
      <c r="AU411" s="243" t="s">
        <v>18</v>
      </c>
      <c r="AV411" s="244" t="s">
        <v>17</v>
      </c>
      <c r="AW411" s="245" t="s">
        <v>18</v>
      </c>
      <c r="AX411" s="242" t="s">
        <v>17</v>
      </c>
      <c r="AY411" s="243" t="s">
        <v>18</v>
      </c>
      <c r="AZ411" s="244" t="s">
        <v>17</v>
      </c>
      <c r="BA411" s="245" t="s">
        <v>18</v>
      </c>
      <c r="BB411" s="242" t="s">
        <v>17</v>
      </c>
      <c r="BC411" s="243" t="s">
        <v>18</v>
      </c>
      <c r="BD411" s="248" t="s">
        <v>17</v>
      </c>
      <c r="BE411" s="249" t="s">
        <v>18</v>
      </c>
      <c r="BF411" s="250" t="s">
        <v>17</v>
      </c>
      <c r="BG411" s="251" t="s">
        <v>18</v>
      </c>
      <c r="BH411" s="282"/>
      <c r="BI411" s="297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5" t="s">
        <v>17</v>
      </c>
      <c r="CI411" s="118" t="s">
        <v>18</v>
      </c>
      <c r="CJ411" s="116" t="s">
        <v>17</v>
      </c>
      <c r="CK411" s="117" t="s">
        <v>18</v>
      </c>
    </row>
    <row r="412" spans="1:89" ht="14.1" thickTop="1">
      <c r="A412" s="121" t="s">
        <v>19</v>
      </c>
      <c r="B412" s="122"/>
      <c r="C412" s="185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2"/>
      <c r="AA412" s="183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52" t="str">
        <f>$AE$9</f>
        <v>07:00 - 07:59</v>
      </c>
      <c r="AF412" s="253">
        <f>SUMIF($A$9:$A$32,$AE412,B$412:B$435)</f>
        <v>5132</v>
      </c>
      <c r="AG412" s="254">
        <f t="shared" ref="AG412:AV414" si="7031">SUMIF($A$9:$A$32,$AE412,C$412:C$435)</f>
        <v>868</v>
      </c>
      <c r="AH412" s="255">
        <f t="shared" si="7031"/>
        <v>1692</v>
      </c>
      <c r="AI412" s="256">
        <f t="shared" si="7031"/>
        <v>1270</v>
      </c>
      <c r="AJ412" s="253">
        <f t="shared" si="7031"/>
        <v>737</v>
      </c>
      <c r="AK412" s="257">
        <f t="shared" si="7031"/>
        <v>609</v>
      </c>
      <c r="AL412" s="255">
        <f t="shared" si="7031"/>
        <v>1297</v>
      </c>
      <c r="AM412" s="256">
        <f t="shared" si="7031"/>
        <v>1487</v>
      </c>
      <c r="AN412" s="253">
        <f t="shared" si="7031"/>
        <v>374</v>
      </c>
      <c r="AO412" s="257">
        <f t="shared" si="7031"/>
        <v>741</v>
      </c>
      <c r="AP412" s="255">
        <f t="shared" si="7031"/>
        <v>454</v>
      </c>
      <c r="AQ412" s="253">
        <f t="shared" si="7031"/>
        <v>1914</v>
      </c>
      <c r="AR412" s="258">
        <f t="shared" si="7031"/>
        <v>1624</v>
      </c>
      <c r="AS412" s="259">
        <f t="shared" si="7031"/>
        <v>2413</v>
      </c>
      <c r="AT412" s="253">
        <f t="shared" si="7031"/>
        <v>1187</v>
      </c>
      <c r="AU412" s="257">
        <f t="shared" si="7031"/>
        <v>1339</v>
      </c>
      <c r="AV412" s="255">
        <f t="shared" si="7031"/>
        <v>1626</v>
      </c>
      <c r="AW412" s="256">
        <f t="shared" ref="AW412:BE414" si="7032">SUMIF($A$9:$A$32,$AE412,S$412:S$435)</f>
        <v>1404</v>
      </c>
      <c r="AX412" s="253">
        <f t="shared" si="7032"/>
        <v>299</v>
      </c>
      <c r="AY412" s="257">
        <f t="shared" si="7032"/>
        <v>1465</v>
      </c>
      <c r="AZ412" s="255">
        <f t="shared" si="7032"/>
        <v>947</v>
      </c>
      <c r="BA412" s="256">
        <f t="shared" si="7032"/>
        <v>2491</v>
      </c>
      <c r="BB412" s="253">
        <f t="shared" si="7032"/>
        <v>1220</v>
      </c>
      <c r="BC412" s="257">
        <f t="shared" si="7032"/>
        <v>1583</v>
      </c>
      <c r="BD412" s="20">
        <f t="shared" si="7032"/>
        <v>4719</v>
      </c>
      <c r="BE412" s="260">
        <f t="shared" si="7032"/>
        <v>2525</v>
      </c>
      <c r="BF412" s="261">
        <f>AF412+AH412+AJ412+AL412+AN412+AP412+AR412+AT412+AV412+AX412+AZ412+BB412+BD412</f>
        <v>21308</v>
      </c>
      <c r="BG412" s="262">
        <f>AG412+AI412+AK412+AM412+AO412+AQ412+AS412+AU412+AW412+AY412+BA412+BC412+BE412</f>
        <v>20109</v>
      </c>
      <c r="BH412" s="283"/>
      <c r="BI412" s="121" t="s">
        <v>19</v>
      </c>
      <c r="BJ412" s="125">
        <f>B412/B436</f>
        <v>0</v>
      </c>
      <c r="BK412" s="126">
        <f t="shared" ref="BK412" si="7033">C412/C436</f>
        <v>0</v>
      </c>
      <c r="BL412" s="127">
        <f t="shared" ref="BL412" si="7034">D412/D436</f>
        <v>0</v>
      </c>
      <c r="BM412" s="128">
        <f t="shared" ref="BM412" si="7035">E412/E436</f>
        <v>0</v>
      </c>
      <c r="BN412" s="125">
        <f t="shared" ref="BN412" si="7036">F412/F436</f>
        <v>0</v>
      </c>
      <c r="BO412" s="126">
        <f t="shared" ref="BO412" si="7037">G412/G436</f>
        <v>0</v>
      </c>
      <c r="BP412" s="127">
        <f t="shared" ref="BP412" si="7038">H412/H436</f>
        <v>0</v>
      </c>
      <c r="BQ412" s="128">
        <f t="shared" ref="BQ412" si="7039">I412/I436</f>
        <v>0</v>
      </c>
      <c r="BR412" s="125">
        <f t="shared" ref="BR412" si="7040">J412/J436</f>
        <v>0</v>
      </c>
      <c r="BS412" s="126">
        <f t="shared" ref="BS412" si="7041">K412/K436</f>
        <v>0</v>
      </c>
      <c r="BT412" s="127">
        <f t="shared" ref="BT412" si="7042">L412/L436</f>
        <v>0</v>
      </c>
      <c r="BU412" s="125">
        <f t="shared" ref="BU412" si="7043">M412/M436</f>
        <v>0</v>
      </c>
      <c r="BV412" s="129">
        <f t="shared" ref="BV412" si="7044">N412/N436</f>
        <v>0</v>
      </c>
      <c r="BW412" s="130">
        <f t="shared" ref="BW412" si="7045">O412/O436</f>
        <v>0</v>
      </c>
      <c r="BX412" s="125">
        <f t="shared" ref="BX412" si="7046">P412/P436</f>
        <v>0</v>
      </c>
      <c r="BY412" s="126">
        <f t="shared" ref="BY412" si="7047">Q412/Q436</f>
        <v>0</v>
      </c>
      <c r="BZ412" s="127">
        <f t="shared" ref="BZ412" si="7048">R412/R436</f>
        <v>0</v>
      </c>
      <c r="CA412" s="128">
        <f t="shared" ref="CA412" si="7049">S412/S436</f>
        <v>0</v>
      </c>
      <c r="CB412" s="125">
        <f t="shared" ref="CB412" si="7050">T412/T436</f>
        <v>0</v>
      </c>
      <c r="CC412" s="126">
        <f t="shared" ref="CC412" si="7051">U412/U436</f>
        <v>0</v>
      </c>
      <c r="CD412" s="127">
        <f t="shared" ref="CD412" si="7052">V412/V436</f>
        <v>0</v>
      </c>
      <c r="CE412" s="128">
        <f t="shared" ref="CE412" si="7053">W412/W436</f>
        <v>0</v>
      </c>
      <c r="CF412" s="125">
        <f t="shared" ref="CF412" si="7054">X412/X436</f>
        <v>0</v>
      </c>
      <c r="CG412" s="126">
        <f t="shared" ref="CG412" si="7055">Y412/Y436</f>
        <v>0</v>
      </c>
      <c r="CH412" s="127">
        <f t="shared" ref="CH412" si="7056">Z412/Z436</f>
        <v>0</v>
      </c>
      <c r="CI412" s="125">
        <f t="shared" ref="CI412" si="7057">AA412/AA436</f>
        <v>0</v>
      </c>
      <c r="CJ412" s="131">
        <f t="shared" ref="CJ412" si="7058">AB412/AB436</f>
        <v>0</v>
      </c>
      <c r="CK412" s="132">
        <f t="shared" ref="CK412" si="7059">AC412/AC436</f>
        <v>0</v>
      </c>
    </row>
    <row r="413" spans="1:89">
      <c r="A413" s="133" t="s">
        <v>21</v>
      </c>
      <c r="B413" s="188">
        <v>821</v>
      </c>
      <c r="C413" s="189">
        <v>0</v>
      </c>
      <c r="D413" s="190">
        <v>207</v>
      </c>
      <c r="E413" s="191">
        <v>0</v>
      </c>
      <c r="F413" s="188">
        <v>65</v>
      </c>
      <c r="G413" s="192">
        <v>0</v>
      </c>
      <c r="H413" s="190">
        <v>490</v>
      </c>
      <c r="I413" s="191">
        <v>13</v>
      </c>
      <c r="J413" s="188">
        <v>9</v>
      </c>
      <c r="K413" s="192">
        <v>3</v>
      </c>
      <c r="L413" s="190">
        <v>5</v>
      </c>
      <c r="M413" s="188">
        <v>25</v>
      </c>
      <c r="N413" s="193">
        <v>78</v>
      </c>
      <c r="O413" s="194">
        <v>33</v>
      </c>
      <c r="P413" s="188">
        <v>20</v>
      </c>
      <c r="Q413" s="192">
        <v>0</v>
      </c>
      <c r="R413" s="190">
        <v>8</v>
      </c>
      <c r="S413" s="191">
        <v>0</v>
      </c>
      <c r="T413" s="188">
        <v>0</v>
      </c>
      <c r="U413" s="192">
        <v>0</v>
      </c>
      <c r="V413" s="190">
        <v>0</v>
      </c>
      <c r="W413" s="191">
        <v>0</v>
      </c>
      <c r="X413" s="188">
        <v>0</v>
      </c>
      <c r="Y413" s="192">
        <v>0</v>
      </c>
      <c r="Z413" s="190">
        <v>0</v>
      </c>
      <c r="AA413" s="188">
        <v>0</v>
      </c>
      <c r="AB413" s="168">
        <f t="shared" ref="AB413:AB414" si="7060">B413+D413+F413+H413+J413+L413+N413+P413+R413+T413+V413+X413+Z413</f>
        <v>1703</v>
      </c>
      <c r="AC413" s="169">
        <f t="shared" ref="AC413:AC432" si="7061">C413+E413+G413+I413+K413+M413+O413+Q413+S413+U413+W413+Y413+AA413</f>
        <v>74</v>
      </c>
      <c r="AE413" s="263" t="str">
        <f>$AE$10</f>
        <v>08:00 - 08:59</v>
      </c>
      <c r="AF413" s="253">
        <f>SUMIF($A$9:$A$32,$AE413,B$412:B$435)</f>
        <v>4783</v>
      </c>
      <c r="AG413" s="264">
        <f t="shared" si="7031"/>
        <v>1094</v>
      </c>
      <c r="AH413" s="265">
        <f t="shared" si="7031"/>
        <v>1597</v>
      </c>
      <c r="AI413" s="266">
        <f t="shared" si="7031"/>
        <v>1303</v>
      </c>
      <c r="AJ413" s="267">
        <f t="shared" si="7031"/>
        <v>654</v>
      </c>
      <c r="AK413" s="268">
        <f t="shared" si="7031"/>
        <v>574</v>
      </c>
      <c r="AL413" s="265">
        <f t="shared" si="7031"/>
        <v>1620</v>
      </c>
      <c r="AM413" s="266">
        <f t="shared" si="7031"/>
        <v>1806</v>
      </c>
      <c r="AN413" s="267">
        <f t="shared" si="7031"/>
        <v>340</v>
      </c>
      <c r="AO413" s="268">
        <f t="shared" si="7031"/>
        <v>881</v>
      </c>
      <c r="AP413" s="265">
        <f t="shared" si="7031"/>
        <v>392</v>
      </c>
      <c r="AQ413" s="267">
        <f t="shared" si="7031"/>
        <v>2431</v>
      </c>
      <c r="AR413" s="269">
        <f t="shared" si="7031"/>
        <v>1533</v>
      </c>
      <c r="AS413" s="270">
        <f t="shared" si="7031"/>
        <v>3235</v>
      </c>
      <c r="AT413" s="267">
        <f t="shared" si="7031"/>
        <v>1080</v>
      </c>
      <c r="AU413" s="268">
        <f t="shared" si="7031"/>
        <v>1646</v>
      </c>
      <c r="AV413" s="265">
        <f t="shared" si="7031"/>
        <v>1620</v>
      </c>
      <c r="AW413" s="266">
        <f t="shared" si="7032"/>
        <v>1350</v>
      </c>
      <c r="AX413" s="267">
        <f t="shared" si="7032"/>
        <v>272</v>
      </c>
      <c r="AY413" s="268">
        <f t="shared" si="7032"/>
        <v>1471</v>
      </c>
      <c r="AZ413" s="265">
        <f t="shared" si="7032"/>
        <v>775</v>
      </c>
      <c r="BA413" s="266">
        <f t="shared" si="7032"/>
        <v>2489</v>
      </c>
      <c r="BB413" s="267">
        <f t="shared" si="7032"/>
        <v>1193</v>
      </c>
      <c r="BC413" s="268">
        <f t="shared" si="7032"/>
        <v>1733</v>
      </c>
      <c r="BD413" s="265">
        <f t="shared" si="7032"/>
        <v>4524</v>
      </c>
      <c r="BE413" s="267">
        <f t="shared" si="7032"/>
        <v>2219</v>
      </c>
      <c r="BF413" s="271">
        <f>SUM(AF413,AH413,AJ413,AL413,AN413,AP413,AR413,AT413,AV413,AX413,AZ413,BB413,BD413)</f>
        <v>20383</v>
      </c>
      <c r="BG413" s="16">
        <f>SUM(AG413,AI413,AK413,AM413,AO413,AQ413,AS413,AU413,AW413,AY413,BA413,BC413,BE413)</f>
        <v>22232</v>
      </c>
      <c r="BH413" s="284"/>
      <c r="BI413" s="133" t="s">
        <v>21</v>
      </c>
      <c r="BJ413" s="125">
        <f>B413/B436</f>
        <v>1.520539319183613E-2</v>
      </c>
      <c r="BK413" s="126">
        <f t="shared" ref="BK413" si="7062">C413/C436</f>
        <v>0</v>
      </c>
      <c r="BL413" s="127">
        <f t="shared" ref="BL413" si="7063">D413/D436</f>
        <v>9.7549481621112162E-3</v>
      </c>
      <c r="BM413" s="128">
        <f t="shared" ref="BM413" si="7064">E413/E436</f>
        <v>0</v>
      </c>
      <c r="BN413" s="125">
        <f t="shared" ref="BN413" si="7065">F413/F436</f>
        <v>6.6577896138482022E-3</v>
      </c>
      <c r="BO413" s="126">
        <f t="shared" ref="BO413" si="7066">G413/G436</f>
        <v>0</v>
      </c>
      <c r="BP413" s="127">
        <f t="shared" ref="BP413" si="7067">H413/H436</f>
        <v>1.7566501756650175E-2</v>
      </c>
      <c r="BQ413" s="128">
        <f t="shared" ref="BQ413" si="7068">I413/I436</f>
        <v>3.6037034983644729E-4</v>
      </c>
      <c r="BR413" s="125">
        <f t="shared" ref="BR413" si="7069">J413/J436</f>
        <v>1.662663957140218E-3</v>
      </c>
      <c r="BS413" s="126">
        <f t="shared" ref="BS413" si="7070">K413/K436</f>
        <v>4.4208664898320068E-4</v>
      </c>
      <c r="BT413" s="127">
        <f t="shared" ref="BT413" si="7071">L413/L436</f>
        <v>4.5314482508609753E-4</v>
      </c>
      <c r="BU413" s="125">
        <f t="shared" ref="BU413" si="7072">M413/M436</f>
        <v>1.2739502649816551E-3</v>
      </c>
      <c r="BV413" s="129">
        <f t="shared" ref="BV413" si="7073">N413/N436</f>
        <v>3.2141091148837975E-3</v>
      </c>
      <c r="BW413" s="130">
        <f t="shared" ref="BW413" si="7074">O413/O436</f>
        <v>1.0124252185918085E-3</v>
      </c>
      <c r="BX413" s="125">
        <f t="shared" ref="BX413" si="7075">P413/P436</f>
        <v>1.3466199838405601E-3</v>
      </c>
      <c r="BY413" s="126">
        <f t="shared" ref="BY413" si="7076">Q413/Q436</f>
        <v>0</v>
      </c>
      <c r="BZ413" s="127">
        <f t="shared" ref="BZ413" si="7077">R413/R436</f>
        <v>4.2010187470461585E-4</v>
      </c>
      <c r="CA413" s="128">
        <f t="shared" ref="CA413" si="7078">S413/S436</f>
        <v>0</v>
      </c>
      <c r="CB413" s="125">
        <f t="shared" ref="CB413" si="7079">T413/T436</f>
        <v>0</v>
      </c>
      <c r="CC413" s="126">
        <f t="shared" ref="CC413" si="7080">U413/U436</f>
        <v>0</v>
      </c>
      <c r="CD413" s="127">
        <f t="shared" ref="CD413" si="7081">V413/V436</f>
        <v>0</v>
      </c>
      <c r="CE413" s="128">
        <f t="shared" ref="CE413" si="7082">W413/W436</f>
        <v>0</v>
      </c>
      <c r="CF413" s="125">
        <f t="shared" ref="CF413" si="7083">X413/X436</f>
        <v>0</v>
      </c>
      <c r="CG413" s="126">
        <f t="shared" ref="CG413" si="7084">Y413/Y436</f>
        <v>0</v>
      </c>
      <c r="CH413" s="127">
        <f t="shared" ref="CH413" si="7085">Z413/Z436</f>
        <v>0</v>
      </c>
      <c r="CI413" s="125">
        <f t="shared" ref="CI413" si="7086">AA413/AA436</f>
        <v>0</v>
      </c>
      <c r="CJ413" s="131">
        <f t="shared" ref="CJ413" si="7087">AB413/AB436</f>
        <v>5.858132071123158E-3</v>
      </c>
      <c r="CK413" s="132">
        <f t="shared" ref="CK413" si="7088">AC413/AC436</f>
        <v>2.5502994878722922E-4</v>
      </c>
    </row>
    <row r="414" spans="1:89" ht="14.1" thickBot="1">
      <c r="A414" s="142" t="s">
        <v>23</v>
      </c>
      <c r="B414" s="195">
        <v>3997</v>
      </c>
      <c r="C414" s="196">
        <v>1</v>
      </c>
      <c r="D414" s="197">
        <v>1470</v>
      </c>
      <c r="E414" s="198">
        <v>82</v>
      </c>
      <c r="F414" s="195">
        <v>434</v>
      </c>
      <c r="G414" s="199">
        <v>27</v>
      </c>
      <c r="H414" s="197">
        <v>1558</v>
      </c>
      <c r="I414" s="198">
        <v>291</v>
      </c>
      <c r="J414" s="195">
        <v>88</v>
      </c>
      <c r="K414" s="199">
        <v>93</v>
      </c>
      <c r="L414" s="197">
        <v>89</v>
      </c>
      <c r="M414" s="195">
        <v>454</v>
      </c>
      <c r="N414" s="200">
        <v>578</v>
      </c>
      <c r="O414" s="201">
        <v>850</v>
      </c>
      <c r="P414" s="195">
        <v>350</v>
      </c>
      <c r="Q414" s="199">
        <v>520</v>
      </c>
      <c r="R414" s="197">
        <v>504</v>
      </c>
      <c r="S414" s="198">
        <v>727</v>
      </c>
      <c r="T414" s="195">
        <v>98</v>
      </c>
      <c r="U414" s="199">
        <v>445</v>
      </c>
      <c r="V414" s="197">
        <v>294</v>
      </c>
      <c r="W414" s="198">
        <v>945</v>
      </c>
      <c r="X414" s="195">
        <v>511</v>
      </c>
      <c r="Y414" s="199">
        <v>553</v>
      </c>
      <c r="Z414" s="197">
        <v>1566</v>
      </c>
      <c r="AA414" s="195">
        <v>1025</v>
      </c>
      <c r="AB414" s="168">
        <f t="shared" si="7060"/>
        <v>11537</v>
      </c>
      <c r="AC414" s="169">
        <f t="shared" si="7061"/>
        <v>6013</v>
      </c>
      <c r="AE414" s="252" t="str">
        <f>$AE$11</f>
        <v>09:00 - 09:59</v>
      </c>
      <c r="AF414" s="253">
        <f>SUMIF($A$9:$A$32,$AE414,B$412:B$435)</f>
        <v>4467</v>
      </c>
      <c r="AG414" s="272">
        <f t="shared" si="7031"/>
        <v>1215</v>
      </c>
      <c r="AH414" s="273">
        <f t="shared" si="7031"/>
        <v>1199</v>
      </c>
      <c r="AI414" s="274">
        <f t="shared" si="7031"/>
        <v>1115</v>
      </c>
      <c r="AJ414" s="275">
        <f t="shared" si="7031"/>
        <v>636</v>
      </c>
      <c r="AK414" s="276">
        <f t="shared" si="7031"/>
        <v>523</v>
      </c>
      <c r="AL414" s="273">
        <f t="shared" si="7031"/>
        <v>1171</v>
      </c>
      <c r="AM414" s="274">
        <f t="shared" si="7031"/>
        <v>1665</v>
      </c>
      <c r="AN414" s="275">
        <f t="shared" si="7031"/>
        <v>292</v>
      </c>
      <c r="AO414" s="276">
        <f t="shared" si="7031"/>
        <v>720</v>
      </c>
      <c r="AP414" s="273">
        <f t="shared" si="7031"/>
        <v>384</v>
      </c>
      <c r="AQ414" s="275">
        <f t="shared" si="7031"/>
        <v>1756</v>
      </c>
      <c r="AR414" s="277">
        <f t="shared" si="7031"/>
        <v>1284</v>
      </c>
      <c r="AS414" s="278">
        <f t="shared" si="7031"/>
        <v>2236</v>
      </c>
      <c r="AT414" s="275">
        <f t="shared" si="7031"/>
        <v>846</v>
      </c>
      <c r="AU414" s="276">
        <f t="shared" si="7031"/>
        <v>1148</v>
      </c>
      <c r="AV414" s="273">
        <f t="shared" si="7031"/>
        <v>1516</v>
      </c>
      <c r="AW414" s="274">
        <f t="shared" si="7032"/>
        <v>982</v>
      </c>
      <c r="AX414" s="275">
        <f t="shared" si="7032"/>
        <v>332</v>
      </c>
      <c r="AY414" s="276">
        <f t="shared" si="7032"/>
        <v>861</v>
      </c>
      <c r="AZ414" s="273">
        <f t="shared" si="7032"/>
        <v>740</v>
      </c>
      <c r="BA414" s="274">
        <f t="shared" si="7032"/>
        <v>2242</v>
      </c>
      <c r="BB414" s="275">
        <f t="shared" si="7032"/>
        <v>1040</v>
      </c>
      <c r="BC414" s="276">
        <f t="shared" si="7032"/>
        <v>1192</v>
      </c>
      <c r="BD414" s="273">
        <f t="shared" si="7032"/>
        <v>3899</v>
      </c>
      <c r="BE414" s="275">
        <f t="shared" si="7032"/>
        <v>1997</v>
      </c>
      <c r="BF414" s="271">
        <f>SUM(AF414,AH414,AJ414,AL414,AN414,AP414,AR414,AT414,AV414,AX414,AZ414,BB414,BD414)</f>
        <v>17806</v>
      </c>
      <c r="BG414" s="16">
        <f>SUM(AG414,AI414,AK414,AM414,AO414,AQ414,AS414,AU414,AW414,AY414,BA414,BC414,BE414)</f>
        <v>17652</v>
      </c>
      <c r="BH414" s="285"/>
      <c r="BI414" s="142" t="s">
        <v>23</v>
      </c>
      <c r="BJ414" s="125">
        <f>B414/B436</f>
        <v>7.4026743712264323E-2</v>
      </c>
      <c r="BK414" s="126">
        <f t="shared" ref="BK414" si="7089">C414/C436</f>
        <v>3.2296612085392242E-5</v>
      </c>
      <c r="BL414" s="127">
        <f t="shared" ref="BL414" si="7090">D414/D436</f>
        <v>6.9274269557021678E-2</v>
      </c>
      <c r="BM414" s="128">
        <f t="shared" ref="BM414" si="7091">E414/E436</f>
        <v>4.5134302069572878E-3</v>
      </c>
      <c r="BN414" s="125">
        <f t="shared" ref="BN414" si="7092">F414/F436</f>
        <v>4.4453549114001845E-2</v>
      </c>
      <c r="BO414" s="126">
        <f t="shared" ref="BO414" si="7093">G414/G436</f>
        <v>3.8554905040696845E-3</v>
      </c>
      <c r="BP414" s="127">
        <f t="shared" ref="BP414" si="7094">H414/H436</f>
        <v>5.5854305585430558E-2</v>
      </c>
      <c r="BQ414" s="128">
        <f t="shared" ref="BQ414" si="7095">I414/I436</f>
        <v>8.0667516771081669E-3</v>
      </c>
      <c r="BR414" s="125">
        <f t="shared" ref="BR414" si="7096">J414/J436</f>
        <v>1.6257158692037688E-2</v>
      </c>
      <c r="BS414" s="126">
        <f t="shared" ref="BS414" si="7097">K414/K436</f>
        <v>1.3704686118479222E-2</v>
      </c>
      <c r="BT414" s="127">
        <f t="shared" ref="BT414" si="7098">L414/L436</f>
        <v>8.0659778865325351E-3</v>
      </c>
      <c r="BU414" s="125">
        <f t="shared" ref="BU414" si="7099">M414/M436</f>
        <v>2.3134936812066857E-2</v>
      </c>
      <c r="BV414" s="129">
        <f t="shared" ref="BV414" si="7100">N414/N436</f>
        <v>2.3817372671831219E-2</v>
      </c>
      <c r="BW414" s="130">
        <f t="shared" ref="BW414" si="7101">O414/O436</f>
        <v>2.6077619266758705E-2</v>
      </c>
      <c r="BX414" s="125">
        <f t="shared" ref="BX414" si="7102">P414/P436</f>
        <v>2.3565849717209802E-2</v>
      </c>
      <c r="BY414" s="126">
        <f t="shared" ref="BY414" si="7103">Q414/Q436</f>
        <v>2.7504495927218871E-2</v>
      </c>
      <c r="BZ414" s="127">
        <f t="shared" ref="BZ414" si="7104">R414/R436</f>
        <v>2.6466418106390801E-2</v>
      </c>
      <c r="CA414" s="128">
        <f t="shared" ref="CA414" si="7105">S414/S436</f>
        <v>3.3553329948770021E-2</v>
      </c>
      <c r="CB414" s="125">
        <f t="shared" ref="CB414" si="7106">T414/T436</f>
        <v>1.2591545676474367E-2</v>
      </c>
      <c r="CC414" s="126">
        <f t="shared" ref="CC414" si="7107">U414/U436</f>
        <v>4.0878192173433768E-2</v>
      </c>
      <c r="CD414" s="127">
        <f t="shared" ref="CD414" si="7108">V414/V436</f>
        <v>1.3336357450669085E-2</v>
      </c>
      <c r="CE414" s="128">
        <f t="shared" ref="CE414" si="7109">W414/W436</f>
        <v>3.3778953388618818E-2</v>
      </c>
      <c r="CF414" s="125">
        <f t="shared" ref="CF414" si="7110">X414/X436</f>
        <v>2.3978227206606917E-2</v>
      </c>
      <c r="CG414" s="126">
        <f t="shared" ref="CG414" si="7111">Y414/Y436</f>
        <v>3.5337721260144415E-2</v>
      </c>
      <c r="CH414" s="127">
        <f t="shared" ref="CH414" si="7112">Z414/Z436</f>
        <v>3.0065083418127365E-2</v>
      </c>
      <c r="CI414" s="125">
        <f t="shared" ref="CI414" si="7113">AA414/AA436</f>
        <v>2.3367149207796648E-2</v>
      </c>
      <c r="CJ414" s="131">
        <f t="shared" ref="CJ414" si="7114">AB414/AB436</f>
        <v>3.9686006872899519E-2</v>
      </c>
      <c r="CK414" s="132">
        <f t="shared" ref="CK414" si="7115">AC414/AC436</f>
        <v>2.0722906514292014E-2</v>
      </c>
    </row>
    <row r="415" spans="1:89" ht="15" thickTop="1" thickBot="1">
      <c r="A415" s="133" t="s">
        <v>25</v>
      </c>
      <c r="B415" s="188">
        <v>5780</v>
      </c>
      <c r="C415" s="189">
        <v>745</v>
      </c>
      <c r="D415" s="190">
        <v>2197</v>
      </c>
      <c r="E415" s="191">
        <v>701</v>
      </c>
      <c r="F415" s="188">
        <v>821</v>
      </c>
      <c r="G415" s="192">
        <v>394</v>
      </c>
      <c r="H415" s="190">
        <v>1757</v>
      </c>
      <c r="I415" s="191">
        <v>1172</v>
      </c>
      <c r="J415" s="188">
        <v>262</v>
      </c>
      <c r="K415" s="192">
        <v>438</v>
      </c>
      <c r="L415" s="190">
        <v>378</v>
      </c>
      <c r="M415" s="188">
        <v>1250</v>
      </c>
      <c r="N415" s="193">
        <v>1321</v>
      </c>
      <c r="O415" s="194">
        <v>2191</v>
      </c>
      <c r="P415" s="188">
        <v>932</v>
      </c>
      <c r="Q415" s="192">
        <v>1015</v>
      </c>
      <c r="R415" s="190">
        <v>1245</v>
      </c>
      <c r="S415" s="191">
        <v>1432</v>
      </c>
      <c r="T415" s="188">
        <v>241</v>
      </c>
      <c r="U415" s="192">
        <v>1181</v>
      </c>
      <c r="V415" s="190">
        <v>632</v>
      </c>
      <c r="W415" s="191">
        <v>2226</v>
      </c>
      <c r="X415" s="188">
        <v>1198</v>
      </c>
      <c r="Y415" s="192">
        <v>1402</v>
      </c>
      <c r="Z415" s="190">
        <v>3473</v>
      </c>
      <c r="AA415" s="188">
        <v>1974</v>
      </c>
      <c r="AB415" s="168">
        <f>B415+D415+F415+H415+J415+L415+N415+P415+R415+T415+V415+X415+Z415</f>
        <v>20237</v>
      </c>
      <c r="AC415" s="169">
        <f t="shared" si="7061"/>
        <v>16121</v>
      </c>
      <c r="AE415" s="288" t="s">
        <v>26</v>
      </c>
      <c r="AF415" s="12">
        <f t="shared" ref="AF415:BG415" si="7116">SUM(AF412:AF414)</f>
        <v>14382</v>
      </c>
      <c r="AG415" s="1">
        <f t="shared" si="7116"/>
        <v>3177</v>
      </c>
      <c r="AH415" s="12">
        <f t="shared" si="7116"/>
        <v>4488</v>
      </c>
      <c r="AI415" s="1">
        <f t="shared" si="7116"/>
        <v>3688</v>
      </c>
      <c r="AJ415" s="12">
        <f t="shared" si="7116"/>
        <v>2027</v>
      </c>
      <c r="AK415" s="1">
        <f t="shared" si="7116"/>
        <v>1706</v>
      </c>
      <c r="AL415" s="12">
        <f t="shared" si="7116"/>
        <v>4088</v>
      </c>
      <c r="AM415" s="1">
        <f t="shared" si="7116"/>
        <v>4958</v>
      </c>
      <c r="AN415" s="12">
        <f t="shared" si="7116"/>
        <v>1006</v>
      </c>
      <c r="AO415" s="1">
        <f t="shared" si="7116"/>
        <v>2342</v>
      </c>
      <c r="AP415" s="12">
        <f t="shared" si="7116"/>
        <v>1230</v>
      </c>
      <c r="AQ415" s="1">
        <f t="shared" si="7116"/>
        <v>6101</v>
      </c>
      <c r="AR415" s="12">
        <f t="shared" si="7116"/>
        <v>4441</v>
      </c>
      <c r="AS415" s="1">
        <f t="shared" si="7116"/>
        <v>7884</v>
      </c>
      <c r="AT415" s="12">
        <f t="shared" si="7116"/>
        <v>3113</v>
      </c>
      <c r="AU415" s="1">
        <f t="shared" si="7116"/>
        <v>4133</v>
      </c>
      <c r="AV415" s="12">
        <f t="shared" si="7116"/>
        <v>4762</v>
      </c>
      <c r="AW415" s="1">
        <f t="shared" si="7116"/>
        <v>3736</v>
      </c>
      <c r="AX415" s="12">
        <f t="shared" si="7116"/>
        <v>903</v>
      </c>
      <c r="AY415" s="1">
        <f t="shared" si="7116"/>
        <v>3797</v>
      </c>
      <c r="AZ415" s="12">
        <f t="shared" si="7116"/>
        <v>2462</v>
      </c>
      <c r="BA415" s="1">
        <f t="shared" si="7116"/>
        <v>7222</v>
      </c>
      <c r="BB415" s="12">
        <f t="shared" si="7116"/>
        <v>3453</v>
      </c>
      <c r="BC415" s="1">
        <f t="shared" si="7116"/>
        <v>4508</v>
      </c>
      <c r="BD415" s="12">
        <f t="shared" si="7116"/>
        <v>13142</v>
      </c>
      <c r="BE415" s="1">
        <f t="shared" si="7116"/>
        <v>6741</v>
      </c>
      <c r="BF415" s="51">
        <f t="shared" si="7116"/>
        <v>59497</v>
      </c>
      <c r="BG415" s="47">
        <f t="shared" si="7116"/>
        <v>59993</v>
      </c>
      <c r="BH415" s="284"/>
      <c r="BI415" s="133" t="s">
        <v>25</v>
      </c>
      <c r="BJ415" s="125">
        <f>B415/B436</f>
        <v>0.10704893136274402</v>
      </c>
      <c r="BK415" s="126">
        <f t="shared" ref="BK415" si="7117">C415/C436</f>
        <v>2.4060976003617219E-2</v>
      </c>
      <c r="BL415" s="127">
        <f t="shared" ref="BL415" si="7118">D415/D436</f>
        <v>0.10353440150801131</v>
      </c>
      <c r="BM415" s="128">
        <f t="shared" ref="BM415" si="7119">E415/E436</f>
        <v>3.8584324086305591E-2</v>
      </c>
      <c r="BN415" s="125">
        <f t="shared" ref="BN415" si="7120">F415/F436</f>
        <v>8.4093004199528837E-2</v>
      </c>
      <c r="BO415" s="126">
        <f t="shared" ref="BO415" si="7121">G415/G436</f>
        <v>5.6261602170498359E-2</v>
      </c>
      <c r="BP415" s="127">
        <f t="shared" ref="BP415" si="7122">H415/H436</f>
        <v>6.2988456298845627E-2</v>
      </c>
      <c r="BQ415" s="128">
        <f t="shared" ref="BQ415" si="7123">I415/I436</f>
        <v>3.2488773077562788E-2</v>
      </c>
      <c r="BR415" s="125">
        <f t="shared" ref="BR415" si="7124">J415/J436</f>
        <v>4.8401995196748565E-2</v>
      </c>
      <c r="BS415" s="126">
        <f t="shared" ref="BS415" si="7125">K415/K436</f>
        <v>6.4544650751547306E-2</v>
      </c>
      <c r="BT415" s="127">
        <f t="shared" ref="BT415" si="7126">L415/L436</f>
        <v>3.4257748776508973E-2</v>
      </c>
      <c r="BU415" s="125">
        <f t="shared" ref="BU415" si="7127">M415/M436</f>
        <v>6.3697513249082752E-2</v>
      </c>
      <c r="BV415" s="129">
        <f t="shared" ref="BV415" si="7128">N415/N436</f>
        <v>5.4433822317455083E-2</v>
      </c>
      <c r="BW415" s="130">
        <f t="shared" ref="BW415" si="7129">O415/O436</f>
        <v>6.7218898604080382E-2</v>
      </c>
      <c r="BX415" s="125">
        <f t="shared" ref="BX415" si="7130">P415/P436</f>
        <v>6.2752491246970105E-2</v>
      </c>
      <c r="BY415" s="126">
        <f t="shared" ref="BY415" si="7131">Q415/Q436</f>
        <v>5.3686660319475298E-2</v>
      </c>
      <c r="BZ415" s="127">
        <f t="shared" ref="BZ415" si="7132">R415/R436</f>
        <v>6.5378354250905851E-2</v>
      </c>
      <c r="CA415" s="128">
        <f t="shared" ref="CA415" si="7133">S415/S436</f>
        <v>6.6091290903216873E-2</v>
      </c>
      <c r="CB415" s="125">
        <f t="shared" ref="CB415" si="7134">T415/T436</f>
        <v>3.096492355132982E-2</v>
      </c>
      <c r="CC415" s="126">
        <f t="shared" ref="CC415" si="7135">U415/U436</f>
        <v>0.10848796619511299</v>
      </c>
      <c r="CD415" s="127">
        <f t="shared" ref="CD415" si="7136">V415/V436</f>
        <v>2.8668632342934906E-2</v>
      </c>
      <c r="CE415" s="128">
        <f t="shared" ref="CE415" si="7137">W415/W436</f>
        <v>7.9568201315413215E-2</v>
      </c>
      <c r="CF415" s="125">
        <f t="shared" ref="CF415" si="7138">X415/X436</f>
        <v>5.6215100183004081E-2</v>
      </c>
      <c r="CG415" s="126">
        <f t="shared" ref="CG415" si="7139">Y415/Y436</f>
        <v>8.9590389162246792E-2</v>
      </c>
      <c r="CH415" s="127">
        <f t="shared" ref="CH415" si="7140">Z415/Z436</f>
        <v>6.6676905945821416E-2</v>
      </c>
      <c r="CI415" s="125">
        <f t="shared" ref="CI415" si="7141">AA415/AA436</f>
        <v>4.5001709791405449E-2</v>
      </c>
      <c r="CJ415" s="131">
        <f t="shared" ref="CJ415" si="7142">AB415/AB436</f>
        <v>6.9613046813458229E-2</v>
      </c>
      <c r="CK415" s="132">
        <f t="shared" ref="CK415" si="7143">AC415/AC436</f>
        <v>5.5558618978363811E-2</v>
      </c>
    </row>
    <row r="416" spans="1:89" ht="14.1" thickTop="1">
      <c r="A416" s="142" t="s">
        <v>20</v>
      </c>
      <c r="B416" s="195">
        <v>5132</v>
      </c>
      <c r="C416" s="196">
        <v>868</v>
      </c>
      <c r="D416" s="197">
        <v>1692</v>
      </c>
      <c r="E416" s="198">
        <v>1270</v>
      </c>
      <c r="F416" s="195">
        <v>737</v>
      </c>
      <c r="G416" s="199">
        <v>609</v>
      </c>
      <c r="H416" s="197">
        <v>1297</v>
      </c>
      <c r="I416" s="198">
        <v>1487</v>
      </c>
      <c r="J416" s="195">
        <v>374</v>
      </c>
      <c r="K416" s="199">
        <v>741</v>
      </c>
      <c r="L416" s="197">
        <v>454</v>
      </c>
      <c r="M416" s="195">
        <v>1914</v>
      </c>
      <c r="N416" s="200">
        <v>1624</v>
      </c>
      <c r="O416" s="201">
        <v>2413</v>
      </c>
      <c r="P416" s="195">
        <v>1187</v>
      </c>
      <c r="Q416" s="199">
        <v>1339</v>
      </c>
      <c r="R416" s="197">
        <v>1626</v>
      </c>
      <c r="S416" s="198">
        <v>1404</v>
      </c>
      <c r="T416" s="195">
        <v>299</v>
      </c>
      <c r="U416" s="199">
        <v>1465</v>
      </c>
      <c r="V416" s="197">
        <v>947</v>
      </c>
      <c r="W416" s="198">
        <v>2491</v>
      </c>
      <c r="X416" s="195">
        <v>1220</v>
      </c>
      <c r="Y416" s="199">
        <v>1583</v>
      </c>
      <c r="Z416" s="197">
        <v>4719</v>
      </c>
      <c r="AA416" s="195">
        <v>2525</v>
      </c>
      <c r="AB416" s="168">
        <f t="shared" ref="AB416:AB432" si="7144">B416+D416+F416+H416+J416+L416+N416+P416+R416+T416+V416+X416+Z416</f>
        <v>21308</v>
      </c>
      <c r="AC416" s="169">
        <f t="shared" si="7061"/>
        <v>20109</v>
      </c>
      <c r="BI416" s="142" t="s">
        <v>20</v>
      </c>
      <c r="BJ416" s="125">
        <f>B416/B436</f>
        <v>9.504759788124606E-2</v>
      </c>
      <c r="BK416" s="126">
        <f t="shared" ref="BK416" si="7145">C416/C436</f>
        <v>2.8033459290120466E-2</v>
      </c>
      <c r="BL416" s="127">
        <f t="shared" ref="BL416" si="7146">D416/D436</f>
        <v>7.9736098020735155E-2</v>
      </c>
      <c r="BM416" s="128">
        <f t="shared" ref="BM416" si="7147">E416/E436</f>
        <v>6.9903126376045802E-2</v>
      </c>
      <c r="BN416" s="125">
        <f t="shared" ref="BN416" si="7148">F416/F436</f>
        <v>7.548909146778654E-2</v>
      </c>
      <c r="BO416" s="126">
        <f t="shared" ref="BO416" si="7149">G416/G436</f>
        <v>8.6962730258460658E-2</v>
      </c>
      <c r="BP416" s="127">
        <f t="shared" ref="BP416" si="7150">H416/H436</f>
        <v>4.6497454649745466E-2</v>
      </c>
      <c r="BQ416" s="128">
        <f t="shared" ref="BQ416" si="7151">I416/I436</f>
        <v>4.1220823862061322E-2</v>
      </c>
      <c r="BR416" s="125">
        <f t="shared" ref="BR416" si="7152">J416/J436</f>
        <v>6.9092924441160164E-2</v>
      </c>
      <c r="BS416" s="126">
        <f t="shared" ref="BS416" si="7153">K416/K436</f>
        <v>0.10919540229885058</v>
      </c>
      <c r="BT416" s="127">
        <f t="shared" ref="BT416" si="7154">L416/L436</f>
        <v>4.1145550117817654E-2</v>
      </c>
      <c r="BU416" s="125">
        <f t="shared" ref="BU416" si="7155">M416/M436</f>
        <v>9.753363228699552E-2</v>
      </c>
      <c r="BV416" s="129">
        <f t="shared" ref="BV416" si="7156">N416/N436</f>
        <v>6.6919400032965218E-2</v>
      </c>
      <c r="BW416" s="130">
        <f t="shared" ref="BW416" si="7157">O416/O436</f>
        <v>7.4029759165516185E-2</v>
      </c>
      <c r="BX416" s="125">
        <f t="shared" ref="BX416" si="7158">P416/P436</f>
        <v>7.9921896040937246E-2</v>
      </c>
      <c r="BY416" s="126">
        <f t="shared" ref="BY416" si="7159">Q416/Q436</f>
        <v>7.0824077012588596E-2</v>
      </c>
      <c r="BZ416" s="127">
        <f t="shared" ref="BZ416" si="7160">R416/R436</f>
        <v>8.5385706033713177E-2</v>
      </c>
      <c r="CA416" s="128">
        <f t="shared" ref="CA416" si="7161">S416/S436</f>
        <v>6.4799003092260124E-2</v>
      </c>
      <c r="CB416" s="125">
        <f t="shared" ref="CB416" si="7162">T416/T436</f>
        <v>3.8417062829243225E-2</v>
      </c>
      <c r="CC416" s="126">
        <f t="shared" ref="CC416" si="7163">U416/U436</f>
        <v>0.13457652030130443</v>
      </c>
      <c r="CD416" s="127">
        <f t="shared" ref="CD416" si="7164">V416/V436</f>
        <v>4.2957586754366069E-2</v>
      </c>
      <c r="CE416" s="128">
        <f t="shared" ref="CE416" si="7165">W416/W436</f>
        <v>8.9040606233914785E-2</v>
      </c>
      <c r="CF416" s="125">
        <f t="shared" ref="CF416" si="7166">X416/X436</f>
        <v>5.7247430904227861E-2</v>
      </c>
      <c r="CG416" s="126">
        <f t="shared" ref="CG416" si="7167">Y416/Y436</f>
        <v>0.10115662342641703</v>
      </c>
      <c r="CH416" s="127">
        <f t="shared" ref="CH416" si="7168">Z416/Z436</f>
        <v>9.0598421871100274E-2</v>
      </c>
      <c r="CI416" s="125">
        <f t="shared" ref="CI416" si="7169">AA416/AA436</f>
        <v>5.7562977316767357E-2</v>
      </c>
      <c r="CJ416" s="131">
        <f t="shared" ref="CJ416" si="7170">AB416/AB436</f>
        <v>7.3297168626830445E-2</v>
      </c>
      <c r="CK416" s="132">
        <f t="shared" ref="CK416" si="7171">AC416/AC436</f>
        <v>6.9302665407599898E-2</v>
      </c>
    </row>
    <row r="417" spans="1:89" ht="14.1" thickBot="1">
      <c r="A417" s="133" t="s">
        <v>22</v>
      </c>
      <c r="B417" s="188">
        <v>4783</v>
      </c>
      <c r="C417" s="189">
        <v>1094</v>
      </c>
      <c r="D417" s="190">
        <v>1597</v>
      </c>
      <c r="E417" s="191">
        <v>1303</v>
      </c>
      <c r="F417" s="188">
        <v>654</v>
      </c>
      <c r="G417" s="192">
        <v>574</v>
      </c>
      <c r="H417" s="190">
        <v>1620</v>
      </c>
      <c r="I417" s="191">
        <v>1806</v>
      </c>
      <c r="J417" s="188">
        <v>340</v>
      </c>
      <c r="K417" s="192">
        <v>881</v>
      </c>
      <c r="L417" s="190">
        <v>392</v>
      </c>
      <c r="M417" s="188">
        <v>2431</v>
      </c>
      <c r="N417" s="193">
        <v>1533</v>
      </c>
      <c r="O417" s="194">
        <v>3235</v>
      </c>
      <c r="P417" s="188">
        <v>1080</v>
      </c>
      <c r="Q417" s="192">
        <v>1646</v>
      </c>
      <c r="R417" s="190">
        <v>1620</v>
      </c>
      <c r="S417" s="191">
        <v>1350</v>
      </c>
      <c r="T417" s="188">
        <v>272</v>
      </c>
      <c r="U417" s="192">
        <v>1471</v>
      </c>
      <c r="V417" s="190">
        <v>775</v>
      </c>
      <c r="W417" s="191">
        <v>2489</v>
      </c>
      <c r="X417" s="188">
        <v>1193</v>
      </c>
      <c r="Y417" s="192">
        <v>1733</v>
      </c>
      <c r="Z417" s="190">
        <v>4524</v>
      </c>
      <c r="AA417" s="188">
        <v>2219</v>
      </c>
      <c r="AB417" s="168">
        <f t="shared" si="7144"/>
        <v>20383</v>
      </c>
      <c r="AC417" s="169">
        <f t="shared" si="7061"/>
        <v>22232</v>
      </c>
      <c r="AE417" t="s">
        <v>27</v>
      </c>
      <c r="BI417" s="133" t="s">
        <v>22</v>
      </c>
      <c r="BJ417" s="125">
        <f>B417/B436</f>
        <v>8.8583916731488688E-2</v>
      </c>
      <c r="BK417" s="126">
        <f t="shared" ref="BK417" si="7172">C417/C436</f>
        <v>3.533249362141911E-2</v>
      </c>
      <c r="BL417" s="127">
        <f t="shared" ref="BL417" si="7173">D417/D436</f>
        <v>7.5259189443920835E-2</v>
      </c>
      <c r="BM417" s="128">
        <f t="shared" ref="BM417" si="7174">E417/E436</f>
        <v>7.1719506825187143E-2</v>
      </c>
      <c r="BN417" s="125">
        <f t="shared" ref="BN417" si="7175">F417/F436</f>
        <v>6.6987606268564995E-2</v>
      </c>
      <c r="BO417" s="126">
        <f t="shared" ref="BO417" si="7176">G417/G436</f>
        <v>8.1964872197629587E-2</v>
      </c>
      <c r="BP417" s="127">
        <f t="shared" ref="BP417" si="7177">H417/H436</f>
        <v>5.8077005807700581E-2</v>
      </c>
      <c r="BQ417" s="128">
        <f t="shared" ref="BQ417" si="7178">I417/I436</f>
        <v>5.0063757831124912E-2</v>
      </c>
      <c r="BR417" s="125">
        <f t="shared" ref="BR417" si="7179">J417/J436</f>
        <v>6.2811749491963789E-2</v>
      </c>
      <c r="BS417" s="126">
        <f t="shared" ref="BS417" si="7180">K417/K436</f>
        <v>0.12982611258473328</v>
      </c>
      <c r="BT417" s="127">
        <f t="shared" ref="BT417" si="7181">L417/L436</f>
        <v>3.5526554286750042E-2</v>
      </c>
      <c r="BU417" s="125">
        <f t="shared" ref="BU417" si="7182">M417/M436</f>
        <v>0.12387892376681614</v>
      </c>
      <c r="BV417" s="129">
        <f t="shared" ref="BV417" si="7183">N417/N436</f>
        <v>6.3169606065600792E-2</v>
      </c>
      <c r="BW417" s="130">
        <f t="shared" ref="BW417" si="7184">O417/O436</f>
        <v>9.9248350974075777E-2</v>
      </c>
      <c r="BX417" s="125">
        <f t="shared" ref="BX417" si="7185">P417/P436</f>
        <v>7.2717479127390253E-2</v>
      </c>
      <c r="BY417" s="126">
        <f t="shared" ref="BY417" si="7186">Q417/Q436</f>
        <v>8.7062308261927429E-2</v>
      </c>
      <c r="BZ417" s="127">
        <f t="shared" ref="BZ417" si="7187">R417/R436</f>
        <v>8.5070629627684718E-2</v>
      </c>
      <c r="CA417" s="128">
        <f t="shared" ref="CA417" si="7188">S417/S436</f>
        <v>6.230673374255781E-2</v>
      </c>
      <c r="CB417" s="125">
        <f t="shared" ref="CB417" si="7189">T417/T436</f>
        <v>3.4947963510214571E-2</v>
      </c>
      <c r="CC417" s="126">
        <f t="shared" ref="CC417" si="7190">U417/U436</f>
        <v>0.13512768693735072</v>
      </c>
      <c r="CD417" s="127">
        <f t="shared" ref="CD417" si="7191">V417/V436</f>
        <v>3.5155364028124289E-2</v>
      </c>
      <c r="CE417" s="128">
        <f t="shared" ref="CE417" si="7192">W417/W436</f>
        <v>8.8969116385473265E-2</v>
      </c>
      <c r="CF417" s="125">
        <f t="shared" ref="CF417" si="7193">X417/X436</f>
        <v>5.5980479564544133E-2</v>
      </c>
      <c r="CG417" s="126">
        <f t="shared" ref="CG417" si="7194">Y417/Y436</f>
        <v>0.11074190044092275</v>
      </c>
      <c r="CH417" s="127">
        <f t="shared" ref="CH417" si="7195">Z417/Z436</f>
        <v>8.6854685430145712E-2</v>
      </c>
      <c r="CI417" s="125">
        <f t="shared" ref="CI417" si="7196">AA417/AA436</f>
        <v>5.0587028382537327E-2</v>
      </c>
      <c r="CJ417" s="131">
        <f t="shared" ref="CJ417" si="7197">AB417/AB436</f>
        <v>7.0115270702115873E-2</v>
      </c>
      <c r="CK417" s="132">
        <f t="shared" ref="CK417" si="7198">AC417/AC436</f>
        <v>7.6619267857265944E-2</v>
      </c>
    </row>
    <row r="418" spans="1:89" ht="15" thickTop="1" thickBot="1">
      <c r="A418" s="142" t="s">
        <v>24</v>
      </c>
      <c r="B418" s="195">
        <v>4467</v>
      </c>
      <c r="C418" s="196">
        <v>1215</v>
      </c>
      <c r="D418" s="197">
        <v>1199</v>
      </c>
      <c r="E418" s="198">
        <v>1115</v>
      </c>
      <c r="F418" s="195">
        <v>636</v>
      </c>
      <c r="G418" s="199">
        <v>523</v>
      </c>
      <c r="H418" s="197">
        <v>1171</v>
      </c>
      <c r="I418" s="198">
        <v>1665</v>
      </c>
      <c r="J418" s="195">
        <v>292</v>
      </c>
      <c r="K418" s="199">
        <v>720</v>
      </c>
      <c r="L418" s="197">
        <v>384</v>
      </c>
      <c r="M418" s="195">
        <v>1756</v>
      </c>
      <c r="N418" s="200">
        <v>1284</v>
      </c>
      <c r="O418" s="201">
        <v>2236</v>
      </c>
      <c r="P418" s="195">
        <v>846</v>
      </c>
      <c r="Q418" s="199">
        <v>1148</v>
      </c>
      <c r="R418" s="197">
        <v>1516</v>
      </c>
      <c r="S418" s="198">
        <v>982</v>
      </c>
      <c r="T418" s="195">
        <v>332</v>
      </c>
      <c r="U418" s="199">
        <v>861</v>
      </c>
      <c r="V418" s="197">
        <v>740</v>
      </c>
      <c r="W418" s="198">
        <v>2242</v>
      </c>
      <c r="X418" s="195">
        <v>1040</v>
      </c>
      <c r="Y418" s="199">
        <v>1192</v>
      </c>
      <c r="Z418" s="197">
        <v>3899</v>
      </c>
      <c r="AA418" s="195">
        <v>1997</v>
      </c>
      <c r="AB418" s="168">
        <f t="shared" si="7144"/>
        <v>17806</v>
      </c>
      <c r="AC418" s="169">
        <f t="shared" si="7061"/>
        <v>17652</v>
      </c>
      <c r="AE418" s="309" t="s">
        <v>2</v>
      </c>
      <c r="AF418" s="303" t="s">
        <v>3</v>
      </c>
      <c r="AG418" s="304"/>
      <c r="AH418" s="303" t="s">
        <v>4</v>
      </c>
      <c r="AI418" s="304"/>
      <c r="AJ418" s="303" t="s">
        <v>5</v>
      </c>
      <c r="AK418" s="304"/>
      <c r="AL418" s="303" t="s">
        <v>6</v>
      </c>
      <c r="AM418" s="304"/>
      <c r="AN418" s="303" t="s">
        <v>7</v>
      </c>
      <c r="AO418" s="304"/>
      <c r="AP418" s="303" t="s">
        <v>8</v>
      </c>
      <c r="AQ418" s="304"/>
      <c r="AR418" s="303" t="s">
        <v>9</v>
      </c>
      <c r="AS418" s="304"/>
      <c r="AT418" s="303" t="s">
        <v>10</v>
      </c>
      <c r="AU418" s="304"/>
      <c r="AV418" s="303" t="s">
        <v>11</v>
      </c>
      <c r="AW418" s="304"/>
      <c r="AX418" s="303" t="s">
        <v>12</v>
      </c>
      <c r="AY418" s="304"/>
      <c r="AZ418" s="303" t="s">
        <v>13</v>
      </c>
      <c r="BA418" s="304"/>
      <c r="BB418" s="303" t="s">
        <v>14</v>
      </c>
      <c r="BC418" s="304"/>
      <c r="BD418" s="305" t="s">
        <v>15</v>
      </c>
      <c r="BE418" s="306"/>
      <c r="BF418" s="307" t="s">
        <v>16</v>
      </c>
      <c r="BG418" s="308"/>
      <c r="BH418" s="286"/>
      <c r="BI418" s="142" t="s">
        <v>24</v>
      </c>
      <c r="BJ418" s="125">
        <f>B418/B436</f>
        <v>8.2731414601622408E-2</v>
      </c>
      <c r="BK418" s="126">
        <f t="shared" ref="BK418" si="7199">C418/C436</f>
        <v>3.9240383683751573E-2</v>
      </c>
      <c r="BL418" s="127">
        <f t="shared" ref="BL418" si="7200">D418/D436</f>
        <v>5.6503298774740814E-2</v>
      </c>
      <c r="BM418" s="128">
        <f t="shared" ref="BM418" si="7201">E418/E436</f>
        <v>6.1371642448260676E-2</v>
      </c>
      <c r="BN418" s="125">
        <f t="shared" ref="BN418" si="7202">F418/F436</f>
        <v>6.5143910683191641E-2</v>
      </c>
      <c r="BO418" s="126">
        <f t="shared" ref="BO418" si="7203">G418/G436</f>
        <v>7.4682279023275733E-2</v>
      </c>
      <c r="BP418" s="127">
        <f t="shared" ref="BP418" si="7204">H418/H436</f>
        <v>4.1980354198035419E-2</v>
      </c>
      <c r="BQ418" s="128">
        <f t="shared" ref="BQ418" si="7205">I418/I436</f>
        <v>4.615512557520652E-2</v>
      </c>
      <c r="BR418" s="125">
        <f t="shared" ref="BR418" si="7206">J418/J436</f>
        <v>5.3944208387215961E-2</v>
      </c>
      <c r="BS418" s="126">
        <f t="shared" ref="BS418" si="7207">K418/K436</f>
        <v>0.10610079575596817</v>
      </c>
      <c r="BT418" s="127">
        <f t="shared" ref="BT418" si="7208">L418/L436</f>
        <v>3.4801522566612286E-2</v>
      </c>
      <c r="BU418" s="125">
        <f t="shared" ref="BU418" si="7209">M418/M436</f>
        <v>8.9482266612311456E-2</v>
      </c>
      <c r="BV418" s="129">
        <f t="shared" ref="BV418" si="7210">N418/N436</f>
        <v>5.2909180814240973E-2</v>
      </c>
      <c r="BW418" s="130">
        <f t="shared" ref="BW418" si="7211">O418/O436</f>
        <v>6.8599478447614659E-2</v>
      </c>
      <c r="BX418" s="125">
        <f t="shared" ref="BX418" si="7212">P418/P436</f>
        <v>5.6962025316455694E-2</v>
      </c>
      <c r="BY418" s="126">
        <f t="shared" ref="BY418" si="7213">Q418/Q436</f>
        <v>6.0721464085475511E-2</v>
      </c>
      <c r="BZ418" s="127">
        <f t="shared" ref="BZ418" si="7214">R418/R436</f>
        <v>7.9609305256524709E-2</v>
      </c>
      <c r="CA418" s="128">
        <f t="shared" ref="CA418" si="7215">S418/S436</f>
        <v>4.5322379655697603E-2</v>
      </c>
      <c r="CB418" s="125">
        <f t="shared" ref="CB418" si="7216">T418/T436</f>
        <v>4.2657073108056019E-2</v>
      </c>
      <c r="CC418" s="126">
        <f t="shared" ref="CC418" si="7217">U418/U436</f>
        <v>7.9092412272643769E-2</v>
      </c>
      <c r="CD418" s="127">
        <f t="shared" ref="CD418" si="7218">V418/V436</f>
        <v>3.3567702426854161E-2</v>
      </c>
      <c r="CE418" s="128">
        <f t="shared" ref="CE418" si="7219">W418/W436</f>
        <v>8.0140120102945384E-2</v>
      </c>
      <c r="CF418" s="125">
        <f t="shared" ref="CF418" si="7220">X418/X436</f>
        <v>4.8801088639669657E-2</v>
      </c>
      <c r="CG418" s="126">
        <f t="shared" ref="CG418" si="7221">Y418/Y436</f>
        <v>7.6171001341938785E-2</v>
      </c>
      <c r="CH418" s="127">
        <f t="shared" ref="CH418" si="7222">Z418/Z436</f>
        <v>7.4855530170675991E-2</v>
      </c>
      <c r="CI418" s="125">
        <f t="shared" ref="CI418" si="7223">AA418/AA436</f>
        <v>4.5526045822409669E-2</v>
      </c>
      <c r="CJ418" s="131">
        <f t="shared" ref="CJ418" si="7224">AB418/AB436</f>
        <v>6.1250675078343489E-2</v>
      </c>
      <c r="CK418" s="132">
        <f t="shared" ref="CK418" si="7225">AC418/AC436</f>
        <v>6.0834981837732026E-2</v>
      </c>
    </row>
    <row r="419" spans="1:89" ht="15" thickTop="1" thickBot="1">
      <c r="A419" s="133" t="s">
        <v>28</v>
      </c>
      <c r="B419" s="188">
        <v>4238</v>
      </c>
      <c r="C419" s="189">
        <v>944</v>
      </c>
      <c r="D419" s="190">
        <v>1428</v>
      </c>
      <c r="E419" s="191">
        <v>733</v>
      </c>
      <c r="F419" s="188">
        <v>609</v>
      </c>
      <c r="G419" s="192">
        <v>441</v>
      </c>
      <c r="H419" s="190">
        <v>1592</v>
      </c>
      <c r="I419" s="191">
        <v>1751</v>
      </c>
      <c r="J419" s="188">
        <v>305</v>
      </c>
      <c r="K419" s="192">
        <v>728</v>
      </c>
      <c r="L419" s="190">
        <v>427</v>
      </c>
      <c r="M419" s="188">
        <v>1741</v>
      </c>
      <c r="N419" s="193">
        <v>1290</v>
      </c>
      <c r="O419" s="194">
        <v>2806</v>
      </c>
      <c r="P419" s="188">
        <v>775</v>
      </c>
      <c r="Q419" s="192">
        <v>1270</v>
      </c>
      <c r="R419" s="190">
        <v>1184</v>
      </c>
      <c r="S419" s="191">
        <v>1386</v>
      </c>
      <c r="T419" s="188">
        <v>319</v>
      </c>
      <c r="U419" s="192">
        <v>828</v>
      </c>
      <c r="V419" s="190">
        <v>665</v>
      </c>
      <c r="W419" s="191">
        <v>2281</v>
      </c>
      <c r="X419" s="188">
        <v>906</v>
      </c>
      <c r="Y419" s="192">
        <v>1129</v>
      </c>
      <c r="Z419" s="190">
        <v>3054</v>
      </c>
      <c r="AA419" s="188">
        <v>2176</v>
      </c>
      <c r="AB419" s="168">
        <f t="shared" si="7144"/>
        <v>16792</v>
      </c>
      <c r="AC419" s="169">
        <f t="shared" si="7061"/>
        <v>18214</v>
      </c>
      <c r="AE419" s="310"/>
      <c r="AF419" s="242" t="s">
        <v>17</v>
      </c>
      <c r="AG419" s="243" t="s">
        <v>18</v>
      </c>
      <c r="AH419" s="244" t="s">
        <v>17</v>
      </c>
      <c r="AI419" s="245" t="s">
        <v>18</v>
      </c>
      <c r="AJ419" s="242" t="s">
        <v>17</v>
      </c>
      <c r="AK419" s="243" t="s">
        <v>18</v>
      </c>
      <c r="AL419" s="244" t="s">
        <v>17</v>
      </c>
      <c r="AM419" s="245" t="s">
        <v>18</v>
      </c>
      <c r="AN419" s="242" t="s">
        <v>17</v>
      </c>
      <c r="AO419" s="243" t="s">
        <v>18</v>
      </c>
      <c r="AP419" s="244" t="s">
        <v>17</v>
      </c>
      <c r="AQ419" s="242" t="s">
        <v>18</v>
      </c>
      <c r="AR419" s="246" t="s">
        <v>17</v>
      </c>
      <c r="AS419" s="247" t="s">
        <v>18</v>
      </c>
      <c r="AT419" s="242" t="s">
        <v>17</v>
      </c>
      <c r="AU419" s="243" t="s">
        <v>18</v>
      </c>
      <c r="AV419" s="244" t="s">
        <v>17</v>
      </c>
      <c r="AW419" s="245" t="s">
        <v>18</v>
      </c>
      <c r="AX419" s="242" t="s">
        <v>17</v>
      </c>
      <c r="AY419" s="243" t="s">
        <v>18</v>
      </c>
      <c r="AZ419" s="244" t="s">
        <v>17</v>
      </c>
      <c r="BA419" s="245" t="s">
        <v>18</v>
      </c>
      <c r="BB419" s="242" t="s">
        <v>17</v>
      </c>
      <c r="BC419" s="243" t="s">
        <v>18</v>
      </c>
      <c r="BD419" s="248" t="s">
        <v>17</v>
      </c>
      <c r="BE419" s="249" t="s">
        <v>18</v>
      </c>
      <c r="BF419" s="250" t="s">
        <v>17</v>
      </c>
      <c r="BG419" s="251" t="s">
        <v>18</v>
      </c>
      <c r="BH419" s="287"/>
      <c r="BI419" s="133" t="s">
        <v>28</v>
      </c>
      <c r="BJ419" s="125">
        <f>B419/B436</f>
        <v>7.8490202615105378E-2</v>
      </c>
      <c r="BK419" s="126">
        <f t="shared" ref="BK419" si="7226">C419/C436</f>
        <v>3.0488001808610277E-2</v>
      </c>
      <c r="BL419" s="127">
        <f t="shared" ref="BL419" si="7227">D419/D436</f>
        <v>6.7295004712535342E-2</v>
      </c>
      <c r="BM419" s="128">
        <f t="shared" ref="BM419" si="7228">E419/E436</f>
        <v>4.0345662703654778E-2</v>
      </c>
      <c r="BN419" s="125">
        <f t="shared" ref="BN419" si="7229">F419/F436</f>
        <v>6.2378367305131618E-2</v>
      </c>
      <c r="BO419" s="126">
        <f t="shared" ref="BO419" si="7230">G419/G436</f>
        <v>6.2973011566471518E-2</v>
      </c>
      <c r="BP419" s="127">
        <f t="shared" ref="BP419" si="7231">H419/H436</f>
        <v>5.7073205707320572E-2</v>
      </c>
      <c r="BQ419" s="128">
        <f t="shared" ref="BQ419" si="7232">I419/I436</f>
        <v>4.8539114043355328E-2</v>
      </c>
      <c r="BR419" s="125">
        <f t="shared" ref="BR419" si="7233">J419/J436</f>
        <v>5.6345834103085163E-2</v>
      </c>
      <c r="BS419" s="126">
        <f t="shared" ref="BS419" si="7234">K419/K436</f>
        <v>0.10727969348659004</v>
      </c>
      <c r="BT419" s="127">
        <f t="shared" ref="BT419" si="7235">L419/L436</f>
        <v>3.869856806235273E-2</v>
      </c>
      <c r="BU419" s="125">
        <f t="shared" ref="BU419" si="7236">M419/M436</f>
        <v>8.8717896453322467E-2</v>
      </c>
      <c r="BV419" s="129">
        <f t="shared" ref="BV419" si="7237">N419/N436</f>
        <v>5.3156419976924343E-2</v>
      </c>
      <c r="BW419" s="130">
        <f t="shared" ref="BW419" si="7238">O419/O436</f>
        <v>8.6086823132382265E-2</v>
      </c>
      <c r="BX419" s="125">
        <f t="shared" ref="BX419" si="7239">P419/P436</f>
        <v>5.218152437382171E-2</v>
      </c>
      <c r="BY419" s="126">
        <f t="shared" ref="BY419" si="7240">Q419/Q436</f>
        <v>6.717444197609225E-2</v>
      </c>
      <c r="BZ419" s="127">
        <f t="shared" ref="BZ419" si="7241">R419/R436</f>
        <v>6.2175077456283145E-2</v>
      </c>
      <c r="CA419" s="128">
        <f t="shared" ref="CA419" si="7242">S419/S436</f>
        <v>6.3968246642359353E-2</v>
      </c>
      <c r="CB419" s="125">
        <f t="shared" ref="CB419" si="7243">T419/T436</f>
        <v>4.0986766028523705E-2</v>
      </c>
      <c r="CC419" s="126">
        <f t="shared" ref="CC419" si="7244">U419/U436</f>
        <v>7.6060995774389129E-2</v>
      </c>
      <c r="CD419" s="127">
        <f t="shared" ref="CD419" si="7245">V419/V436</f>
        <v>3.0165570424132458E-2</v>
      </c>
      <c r="CE419" s="128">
        <f t="shared" ref="CE419" si="7246">W419/W436</f>
        <v>8.1534172147555053E-2</v>
      </c>
      <c r="CF419" s="125">
        <f t="shared" ref="CF419" si="7247">X419/X436</f>
        <v>4.2513256064942988E-2</v>
      </c>
      <c r="CG419" s="126">
        <f t="shared" ref="CG419" si="7248">Y419/Y436</f>
        <v>7.2145184995846379E-2</v>
      </c>
      <c r="CH419" s="127">
        <f t="shared" ref="CH419" si="7249">Z419/Z436</f>
        <v>5.8632672259872905E-2</v>
      </c>
      <c r="CI419" s="125">
        <f t="shared" ref="CI419" si="7250">AA419/AA436</f>
        <v>4.9606747976746836E-2</v>
      </c>
      <c r="CJ419" s="131">
        <f t="shared" ref="CJ419" si="7251">AB419/AB436</f>
        <v>5.7762626974926644E-2</v>
      </c>
      <c r="CK419" s="132">
        <f t="shared" ref="CK419" si="7252">AC419/AC436</f>
        <v>6.2771830908251253E-2</v>
      </c>
    </row>
    <row r="420" spans="1:89" ht="14.1" thickTop="1">
      <c r="A420" s="142" t="s">
        <v>29</v>
      </c>
      <c r="B420" s="202">
        <v>3477</v>
      </c>
      <c r="C420" s="196">
        <v>1266</v>
      </c>
      <c r="D420" s="197">
        <v>1276</v>
      </c>
      <c r="E420" s="198">
        <v>909</v>
      </c>
      <c r="F420" s="195">
        <v>561</v>
      </c>
      <c r="G420" s="199">
        <v>367</v>
      </c>
      <c r="H420" s="197">
        <v>1966</v>
      </c>
      <c r="I420" s="198">
        <v>1806</v>
      </c>
      <c r="J420" s="195">
        <v>250</v>
      </c>
      <c r="K420" s="199">
        <v>409</v>
      </c>
      <c r="L420" s="197">
        <v>398</v>
      </c>
      <c r="M420" s="195">
        <v>1360</v>
      </c>
      <c r="N420" s="200">
        <v>1348</v>
      </c>
      <c r="O420" s="203">
        <v>2294</v>
      </c>
      <c r="P420" s="195">
        <v>744</v>
      </c>
      <c r="Q420" s="199">
        <v>1024</v>
      </c>
      <c r="R420" s="197">
        <v>1076</v>
      </c>
      <c r="S420" s="198">
        <v>1330</v>
      </c>
      <c r="T420" s="195">
        <v>359</v>
      </c>
      <c r="U420" s="199">
        <v>724</v>
      </c>
      <c r="V420" s="197">
        <v>791</v>
      </c>
      <c r="W420" s="204">
        <v>2225</v>
      </c>
      <c r="X420" s="195">
        <v>906</v>
      </c>
      <c r="Y420" s="199">
        <v>906</v>
      </c>
      <c r="Z420" s="197">
        <v>2866</v>
      </c>
      <c r="AA420" s="195">
        <v>2527</v>
      </c>
      <c r="AB420" s="168">
        <f t="shared" si="7144"/>
        <v>16018</v>
      </c>
      <c r="AC420" s="169">
        <f t="shared" si="7061"/>
        <v>17147</v>
      </c>
      <c r="AE420" s="252" t="str">
        <f>$AE$17</f>
        <v>17:00 - 17:59</v>
      </c>
      <c r="AF420" s="253">
        <f t="shared" ref="AF420:AU422" si="7253">SUMIF($A$9:$A$32,$AE420,B$412:B$435)</f>
        <v>2521</v>
      </c>
      <c r="AG420" s="254">
        <f t="shared" si="7253"/>
        <v>2351</v>
      </c>
      <c r="AH420" s="255">
        <f t="shared" si="7253"/>
        <v>1662</v>
      </c>
      <c r="AI420" s="256">
        <f t="shared" si="7253"/>
        <v>1001</v>
      </c>
      <c r="AJ420" s="253">
        <f t="shared" si="7253"/>
        <v>1005</v>
      </c>
      <c r="AK420" s="257">
        <f t="shared" si="7253"/>
        <v>345</v>
      </c>
      <c r="AL420" s="255">
        <f t="shared" si="7253"/>
        <v>2041</v>
      </c>
      <c r="AM420" s="256">
        <f t="shared" si="7253"/>
        <v>2231</v>
      </c>
      <c r="AN420" s="253">
        <f t="shared" si="7253"/>
        <v>666</v>
      </c>
      <c r="AO420" s="257">
        <f t="shared" si="7253"/>
        <v>192</v>
      </c>
      <c r="AP420" s="255">
        <f t="shared" si="7253"/>
        <v>1345</v>
      </c>
      <c r="AQ420" s="253">
        <f t="shared" si="7253"/>
        <v>660</v>
      </c>
      <c r="AR420" s="258">
        <f t="shared" si="7253"/>
        <v>1629</v>
      </c>
      <c r="AS420" s="259">
        <f t="shared" si="7253"/>
        <v>1467</v>
      </c>
      <c r="AT420" s="253">
        <f t="shared" si="7253"/>
        <v>1076</v>
      </c>
      <c r="AU420" s="257">
        <f t="shared" si="7253"/>
        <v>967</v>
      </c>
      <c r="AV420" s="255">
        <f t="shared" ref="AP420:BE422" si="7254">SUMIF($A$9:$A$32,$AE420,R$412:R$435)</f>
        <v>983</v>
      </c>
      <c r="AW420" s="256">
        <f t="shared" si="7254"/>
        <v>1388</v>
      </c>
      <c r="AX420" s="253">
        <f t="shared" si="7254"/>
        <v>535</v>
      </c>
      <c r="AY420" s="257">
        <f t="shared" si="7254"/>
        <v>378</v>
      </c>
      <c r="AZ420" s="255">
        <f t="shared" si="7254"/>
        <v>1012</v>
      </c>
      <c r="BA420" s="256">
        <f t="shared" si="7254"/>
        <v>1269</v>
      </c>
      <c r="BB420" s="253">
        <f t="shared" si="7254"/>
        <v>1785</v>
      </c>
      <c r="BC420" s="257">
        <f t="shared" si="7254"/>
        <v>1111</v>
      </c>
      <c r="BD420" s="20">
        <f t="shared" si="7254"/>
        <v>3413</v>
      </c>
      <c r="BE420" s="260">
        <f t="shared" si="7254"/>
        <v>2744</v>
      </c>
      <c r="BF420" s="261">
        <f>AF420+AH420+AJ420+AL420+AN420+AP420+AR420+AT420+AV420+AX420+AZ420+BB420+BD420</f>
        <v>19673</v>
      </c>
      <c r="BG420" s="262">
        <f>AG420+AI420+AK420+AM420+AO420+AQ420+AS420+AU420+AW420+AY420+BA420+BC420+BE420</f>
        <v>16104</v>
      </c>
      <c r="BH420" s="283"/>
      <c r="BI420" s="142" t="s">
        <v>29</v>
      </c>
      <c r="BJ420" s="125">
        <f>B420/B436</f>
        <v>6.4396044004889436E-2</v>
      </c>
      <c r="BK420" s="126">
        <f t="shared" ref="BK420" si="7255">C420/C436</f>
        <v>4.0887510900106581E-2</v>
      </c>
      <c r="BL420" s="127">
        <f t="shared" ref="BL420" si="7256">D420/D436</f>
        <v>6.0131950989632421E-2</v>
      </c>
      <c r="BM420" s="128">
        <f t="shared" ref="BM420" si="7257">E420/E436</f>
        <v>5.0033025099075298E-2</v>
      </c>
      <c r="BN420" s="125">
        <f t="shared" ref="BN420" si="7258">F420/F436</f>
        <v>5.7461845744136021E-2</v>
      </c>
      <c r="BO420" s="126">
        <f t="shared" ref="BO420" si="7259">G420/G436</f>
        <v>5.2406111666428674E-2</v>
      </c>
      <c r="BP420" s="127">
        <f t="shared" ref="BP420" si="7260">H420/H436</f>
        <v>7.0481107048110711E-2</v>
      </c>
      <c r="BQ420" s="128">
        <f t="shared" ref="BQ420" si="7261">I420/I436</f>
        <v>5.0063757831124912E-2</v>
      </c>
      <c r="BR420" s="125">
        <f t="shared" ref="BR420" si="7262">J420/J436</f>
        <v>4.6185109920561608E-2</v>
      </c>
      <c r="BS420" s="126">
        <f t="shared" ref="BS420" si="7263">K420/K436</f>
        <v>6.0271146478043026E-2</v>
      </c>
      <c r="BT420" s="127">
        <f t="shared" ref="BT420" si="7264">L420/L436</f>
        <v>3.6070328076853363E-2</v>
      </c>
      <c r="BU420" s="125">
        <f t="shared" ref="BU420" si="7265">M420/M436</f>
        <v>6.9302894415002037E-2</v>
      </c>
      <c r="BV420" s="129">
        <f t="shared" ref="BV420" si="7266">N420/N436</f>
        <v>5.5546398549530245E-2</v>
      </c>
      <c r="BW420" s="130">
        <f t="shared" ref="BW420" si="7267">O420/O436</f>
        <v>7.037889246816996E-2</v>
      </c>
      <c r="BX420" s="125">
        <f t="shared" ref="BX420" si="7268">P420/P436</f>
        <v>5.0094263398868841E-2</v>
      </c>
      <c r="BY420" s="126">
        <f t="shared" ref="BY420" si="7269">Q420/Q436</f>
        <v>5.4162699672061776E-2</v>
      </c>
      <c r="BZ420" s="127">
        <f t="shared" ref="BZ420" si="7270">R420/R436</f>
        <v>5.6503702147770833E-2</v>
      </c>
      <c r="CA420" s="128">
        <f t="shared" ref="CA420" si="7271">S420/S436</f>
        <v>6.138367102044584E-2</v>
      </c>
      <c r="CB420" s="125">
        <f t="shared" ref="CB420" si="7272">T420/T436</f>
        <v>4.6126172427084673E-2</v>
      </c>
      <c r="CC420" s="126">
        <f t="shared" ref="CC420" si="7273">U420/U436</f>
        <v>6.650744074958663E-2</v>
      </c>
      <c r="CD420" s="127">
        <f t="shared" ref="CD420" si="7274">V420/V436</f>
        <v>3.5881152188704919E-2</v>
      </c>
      <c r="CE420" s="128">
        <f t="shared" ref="CE420" si="7275">W420/W436</f>
        <v>7.9532456391192455E-2</v>
      </c>
      <c r="CF420" s="125">
        <f t="shared" ref="CF420" si="7276">X420/X436</f>
        <v>4.2513256064942988E-2</v>
      </c>
      <c r="CG420" s="126">
        <f t="shared" ref="CG420" si="7277">Y420/Y436</f>
        <v>5.7895073167614546E-2</v>
      </c>
      <c r="CH420" s="127">
        <f t="shared" ref="CH420" si="7278">Z420/Z436</f>
        <v>5.5023326357824406E-2</v>
      </c>
      <c r="CI420" s="125">
        <f t="shared" ref="CI420" si="7279">AA420/AA436</f>
        <v>5.7608571754245982E-2</v>
      </c>
      <c r="CJ420" s="131">
        <f t="shared" ref="CJ420" si="7280">AB420/AB436</f>
        <v>5.5100152387111419E-2</v>
      </c>
      <c r="CK420" s="132">
        <f t="shared" ref="CK420" si="7281">AC420/AC436</f>
        <v>5.9094574754792149E-2</v>
      </c>
    </row>
    <row r="421" spans="1:89">
      <c r="A421" s="133" t="s">
        <v>31</v>
      </c>
      <c r="B421" s="205">
        <v>1957</v>
      </c>
      <c r="C421" s="189">
        <v>864</v>
      </c>
      <c r="D421" s="190">
        <v>649</v>
      </c>
      <c r="E421" s="191">
        <v>453</v>
      </c>
      <c r="F421" s="188">
        <v>525</v>
      </c>
      <c r="G421" s="192">
        <v>270</v>
      </c>
      <c r="H421" s="190">
        <v>1296</v>
      </c>
      <c r="I421" s="191">
        <v>1348</v>
      </c>
      <c r="J421" s="188">
        <v>233</v>
      </c>
      <c r="K421" s="189">
        <v>281</v>
      </c>
      <c r="L421" s="190">
        <v>497</v>
      </c>
      <c r="M421" s="188">
        <v>967</v>
      </c>
      <c r="N421" s="193">
        <v>1336</v>
      </c>
      <c r="O421" s="206">
        <v>1252</v>
      </c>
      <c r="P421" s="188">
        <v>838</v>
      </c>
      <c r="Q421" s="189">
        <v>851</v>
      </c>
      <c r="R421" s="190">
        <v>1072</v>
      </c>
      <c r="S421" s="191">
        <v>671</v>
      </c>
      <c r="T421" s="197">
        <v>413</v>
      </c>
      <c r="U421" s="188">
        <v>340</v>
      </c>
      <c r="V421" s="190">
        <v>894</v>
      </c>
      <c r="W421" s="207">
        <v>1283</v>
      </c>
      <c r="X421" s="188">
        <v>937</v>
      </c>
      <c r="Y421" s="192">
        <v>467</v>
      </c>
      <c r="Z421" s="190">
        <v>2930</v>
      </c>
      <c r="AA421" s="188">
        <v>1988</v>
      </c>
      <c r="AB421" s="168">
        <f t="shared" si="7144"/>
        <v>13577</v>
      </c>
      <c r="AC421" s="169">
        <f t="shared" si="7061"/>
        <v>11035</v>
      </c>
      <c r="AE421" s="263" t="str">
        <f>$AE$18</f>
        <v>18:00 - 18:59</v>
      </c>
      <c r="AF421" s="253">
        <f t="shared" si="7253"/>
        <v>2628</v>
      </c>
      <c r="AG421" s="264">
        <f t="shared" si="7253"/>
        <v>3846</v>
      </c>
      <c r="AH421" s="265">
        <f t="shared" si="7253"/>
        <v>1522</v>
      </c>
      <c r="AI421" s="266">
        <f t="shared" si="7253"/>
        <v>1783</v>
      </c>
      <c r="AJ421" s="267">
        <f t="shared" si="7253"/>
        <v>782</v>
      </c>
      <c r="AK421" s="268">
        <f t="shared" si="7253"/>
        <v>456</v>
      </c>
      <c r="AL421" s="265">
        <f t="shared" si="7253"/>
        <v>2059</v>
      </c>
      <c r="AM421" s="266">
        <f t="shared" si="7253"/>
        <v>3770</v>
      </c>
      <c r="AN421" s="267">
        <f t="shared" si="7253"/>
        <v>569</v>
      </c>
      <c r="AO421" s="268">
        <f t="shared" si="7253"/>
        <v>273</v>
      </c>
      <c r="AP421" s="265">
        <f t="shared" si="7254"/>
        <v>1535</v>
      </c>
      <c r="AQ421" s="267">
        <f t="shared" si="7254"/>
        <v>1024</v>
      </c>
      <c r="AR421" s="269">
        <f t="shared" si="7254"/>
        <v>1994</v>
      </c>
      <c r="AS421" s="270">
        <f t="shared" si="7254"/>
        <v>1936</v>
      </c>
      <c r="AT421" s="267">
        <f t="shared" si="7254"/>
        <v>1142</v>
      </c>
      <c r="AU421" s="268">
        <f t="shared" si="7254"/>
        <v>1370</v>
      </c>
      <c r="AV421" s="265">
        <f t="shared" si="7254"/>
        <v>1338</v>
      </c>
      <c r="AW421" s="266">
        <f t="shared" si="7254"/>
        <v>1748</v>
      </c>
      <c r="AX421" s="267">
        <f t="shared" si="7254"/>
        <v>726</v>
      </c>
      <c r="AY421" s="268">
        <f t="shared" si="7254"/>
        <v>323</v>
      </c>
      <c r="AZ421" s="265">
        <f t="shared" si="7254"/>
        <v>1706</v>
      </c>
      <c r="BA421" s="266">
        <f t="shared" si="7254"/>
        <v>1227</v>
      </c>
      <c r="BB421" s="267">
        <f t="shared" si="7254"/>
        <v>2112</v>
      </c>
      <c r="BC421" s="268">
        <f t="shared" si="7254"/>
        <v>703</v>
      </c>
      <c r="BD421" s="265">
        <f t="shared" si="7254"/>
        <v>3422</v>
      </c>
      <c r="BE421" s="267">
        <f t="shared" si="7254"/>
        <v>4036</v>
      </c>
      <c r="BF421" s="271">
        <f>SUM(AF421,AH421,AJ421,AL421,AN421,AP421,AR421,AT421,AV421,AX421,AZ421,BB421,BD421)</f>
        <v>21535</v>
      </c>
      <c r="BG421" s="16">
        <f>SUM(AG421,AI421,AK421,AM421,AO421,AQ421,AS421,AU421,AW421,AY421,BA421,BC421,BE421)</f>
        <v>22495</v>
      </c>
      <c r="BH421" s="284"/>
      <c r="BI421" s="133" t="s">
        <v>31</v>
      </c>
      <c r="BJ421" s="125">
        <f>B421/B436</f>
        <v>3.6244767937178207E-2</v>
      </c>
      <c r="BK421" s="126">
        <f t="shared" ref="BK421" si="7282">C421/C436</f>
        <v>2.7904272841778897E-2</v>
      </c>
      <c r="BL421" s="127">
        <f t="shared" ref="BL421" si="7283">D421/D436</f>
        <v>3.0584354382657868E-2</v>
      </c>
      <c r="BM421" s="128">
        <f t="shared" ref="BM421" si="7284">E421/E436</f>
        <v>2.4933949801849407E-2</v>
      </c>
      <c r="BN421" s="125">
        <f t="shared" ref="BN421" si="7285">F421/F436</f>
        <v>5.3774454573389328E-2</v>
      </c>
      <c r="BO421" s="126">
        <f t="shared" ref="BO421" si="7286">G421/G436</f>
        <v>3.8554905040696842E-2</v>
      </c>
      <c r="BP421" s="127">
        <f t="shared" ref="BP421" si="7287">H421/H436</f>
        <v>4.6461604646160462E-2</v>
      </c>
      <c r="BQ421" s="128">
        <f t="shared" ref="BQ421" si="7288">I421/I436</f>
        <v>3.7367633198425461E-2</v>
      </c>
      <c r="BR421" s="125">
        <f t="shared" ref="BR421" si="7289">J421/J436</f>
        <v>4.3044522445963421E-2</v>
      </c>
      <c r="BS421" s="126">
        <f t="shared" ref="BS421" si="7290">K421/K436</f>
        <v>4.1408782788093131E-2</v>
      </c>
      <c r="BT421" s="127">
        <f t="shared" ref="BT421" si="7291">L421/L436</f>
        <v>4.5042595613558091E-2</v>
      </c>
      <c r="BU421" s="125">
        <f t="shared" ref="BU421" si="7292">M421/M436</f>
        <v>4.9276396249490421E-2</v>
      </c>
      <c r="BV421" s="129">
        <f t="shared" ref="BV421" si="7293">N421/N436</f>
        <v>5.5051920224163504E-2</v>
      </c>
      <c r="BW421" s="130">
        <f t="shared" ref="BW421" si="7294">O421/O436</f>
        <v>3.8410799202331647E-2</v>
      </c>
      <c r="BX421" s="125">
        <f t="shared" ref="BX421" si="7295">P421/P436</f>
        <v>5.6423377322919473E-2</v>
      </c>
      <c r="BY421" s="126">
        <f t="shared" ref="BY421" si="7296">Q421/Q436</f>
        <v>4.5012165450121655E-2</v>
      </c>
      <c r="BZ421" s="127">
        <f t="shared" ref="BZ421" si="7297">R421/R436</f>
        <v>5.629365121041853E-2</v>
      </c>
      <c r="CA421" s="128">
        <f t="shared" ref="CA421" si="7298">S421/S436</f>
        <v>3.0968754326856508E-2</v>
      </c>
      <c r="CB421" s="125">
        <f t="shared" ref="CB421" si="7299">T421/T436</f>
        <v>5.3064371065141974E-2</v>
      </c>
      <c r="CC421" s="126">
        <f t="shared" ref="CC421" si="7300">U421/U436</f>
        <v>3.1232776042623554E-2</v>
      </c>
      <c r="CD421" s="127">
        <f t="shared" ref="CD421" si="7301">V421/V436</f>
        <v>4.0553413472442734E-2</v>
      </c>
      <c r="CE421" s="128">
        <f t="shared" ref="CE421" si="7302">W421/W436</f>
        <v>4.5860737775235916E-2</v>
      </c>
      <c r="CF421" s="125">
        <f t="shared" ref="CF421" si="7303">X421/X436</f>
        <v>4.3967903899394679E-2</v>
      </c>
      <c r="CG421" s="126">
        <f t="shared" ref="CG421" si="7304">Y421/Y436</f>
        <v>2.9842162438494472E-2</v>
      </c>
      <c r="CH421" s="127">
        <f t="shared" ref="CH421" si="7305">Z421/Z436</f>
        <v>5.6252039856394112E-2</v>
      </c>
      <c r="CI421" s="125">
        <f t="shared" ref="CI421" si="7306">AA421/AA436</f>
        <v>4.5320870853755843E-2</v>
      </c>
      <c r="CJ421" s="131">
        <f t="shared" ref="CJ421" si="7307">AB421/AB436</f>
        <v>4.6703381755513286E-2</v>
      </c>
      <c r="CK421" s="132">
        <f t="shared" ref="CK421" si="7308">AC421/AC436</f>
        <v>3.8030479525230733E-2</v>
      </c>
    </row>
    <row r="422" spans="1:89" ht="14.1" thickBot="1">
      <c r="A422" s="142" t="s">
        <v>33</v>
      </c>
      <c r="B422" s="202">
        <v>3331</v>
      </c>
      <c r="C422" s="196">
        <v>1779</v>
      </c>
      <c r="D422" s="197">
        <v>1295</v>
      </c>
      <c r="E422" s="198">
        <v>935</v>
      </c>
      <c r="F422" s="195">
        <v>412</v>
      </c>
      <c r="G422" s="199">
        <v>452</v>
      </c>
      <c r="H422" s="197">
        <v>1858</v>
      </c>
      <c r="I422" s="198">
        <v>2254</v>
      </c>
      <c r="J422" s="195">
        <v>245</v>
      </c>
      <c r="K422" s="196">
        <v>481</v>
      </c>
      <c r="L422" s="197">
        <v>436</v>
      </c>
      <c r="M422" s="195">
        <v>1397</v>
      </c>
      <c r="N422" s="200">
        <v>1271</v>
      </c>
      <c r="O422" s="203">
        <v>2278</v>
      </c>
      <c r="P422" s="195">
        <v>768</v>
      </c>
      <c r="Q422" s="196">
        <v>1171</v>
      </c>
      <c r="R422" s="197">
        <v>1026</v>
      </c>
      <c r="S422" s="198">
        <v>1532</v>
      </c>
      <c r="T422" s="195">
        <v>391</v>
      </c>
      <c r="U422" s="199">
        <v>688</v>
      </c>
      <c r="V422" s="197">
        <v>925</v>
      </c>
      <c r="W422" s="204">
        <v>1808</v>
      </c>
      <c r="X422" s="195">
        <v>875</v>
      </c>
      <c r="Y422" s="199">
        <v>939</v>
      </c>
      <c r="Z422" s="197">
        <v>2815</v>
      </c>
      <c r="AA422" s="195">
        <v>2859</v>
      </c>
      <c r="AB422" s="168">
        <f t="shared" si="7144"/>
        <v>15648</v>
      </c>
      <c r="AC422" s="169">
        <f t="shared" si="7061"/>
        <v>18573</v>
      </c>
      <c r="AE422" s="252" t="str">
        <f>$AE$19</f>
        <v>19:00 - 19:59</v>
      </c>
      <c r="AF422" s="253">
        <f t="shared" si="7253"/>
        <v>2363</v>
      </c>
      <c r="AG422" s="272">
        <f t="shared" si="7253"/>
        <v>3763</v>
      </c>
      <c r="AH422" s="273">
        <f t="shared" si="7253"/>
        <v>1010</v>
      </c>
      <c r="AI422" s="274">
        <f t="shared" si="7253"/>
        <v>1421</v>
      </c>
      <c r="AJ422" s="275">
        <f t="shared" si="7253"/>
        <v>477</v>
      </c>
      <c r="AK422" s="276">
        <f t="shared" si="7253"/>
        <v>387</v>
      </c>
      <c r="AL422" s="273">
        <f t="shared" si="7253"/>
        <v>1963</v>
      </c>
      <c r="AM422" s="274">
        <f t="shared" si="7253"/>
        <v>2348</v>
      </c>
      <c r="AN422" s="275">
        <f t="shared" si="7253"/>
        <v>431</v>
      </c>
      <c r="AO422" s="276">
        <f t="shared" si="7253"/>
        <v>196</v>
      </c>
      <c r="AP422" s="273">
        <f t="shared" si="7254"/>
        <v>1150</v>
      </c>
      <c r="AQ422" s="275">
        <f t="shared" si="7254"/>
        <v>801</v>
      </c>
      <c r="AR422" s="277">
        <f t="shared" si="7254"/>
        <v>1904</v>
      </c>
      <c r="AS422" s="278">
        <f t="shared" si="7254"/>
        <v>1879</v>
      </c>
      <c r="AT422" s="275">
        <f t="shared" si="7254"/>
        <v>1058</v>
      </c>
      <c r="AU422" s="276">
        <f t="shared" si="7254"/>
        <v>1462</v>
      </c>
      <c r="AV422" s="273">
        <f t="shared" si="7254"/>
        <v>1009</v>
      </c>
      <c r="AW422" s="274">
        <f t="shared" si="7254"/>
        <v>1587</v>
      </c>
      <c r="AX422" s="275">
        <f t="shared" si="7254"/>
        <v>820</v>
      </c>
      <c r="AY422" s="276">
        <f t="shared" si="7254"/>
        <v>426</v>
      </c>
      <c r="AZ422" s="273">
        <f t="shared" si="7254"/>
        <v>3375</v>
      </c>
      <c r="BA422" s="274">
        <f t="shared" si="7254"/>
        <v>1539</v>
      </c>
      <c r="BB422" s="275">
        <f t="shared" si="7254"/>
        <v>2020</v>
      </c>
      <c r="BC422" s="276">
        <f t="shared" si="7254"/>
        <v>941</v>
      </c>
      <c r="BD422" s="273">
        <f t="shared" si="7254"/>
        <v>2821</v>
      </c>
      <c r="BE422" s="275">
        <f t="shared" si="7254"/>
        <v>4144</v>
      </c>
      <c r="BF422" s="271">
        <f>SUM(AF422,AH422,AJ422,AL422,AN422,AP422,AR422,AT422,AV422,AX422,AZ422,BB422,BD422)</f>
        <v>20401</v>
      </c>
      <c r="BG422" s="16">
        <f>SUM(AG422,AI422,AK422,AM422,AO422,AQ422,AS422,AU422,AW422,AY422,BA422,BC422,BE422)</f>
        <v>20894</v>
      </c>
      <c r="BH422" s="285"/>
      <c r="BI422" s="142" t="s">
        <v>33</v>
      </c>
      <c r="BJ422" s="125">
        <f>B422/B436</f>
        <v>6.1692039856280328E-2</v>
      </c>
      <c r="BK422" s="126">
        <f t="shared" ref="BK422" si="7309">C422/C436</f>
        <v>5.7455672899912796E-2</v>
      </c>
      <c r="BL422" s="127">
        <f t="shared" ref="BL422" si="7310">D422/D436</f>
        <v>6.1027332704995288E-2</v>
      </c>
      <c r="BM422" s="128">
        <f t="shared" ref="BM422" si="7311">E422/E436</f>
        <v>5.1464112725671508E-2</v>
      </c>
      <c r="BN422" s="125">
        <f t="shared" ref="BN422" si="7312">F422/F436</f>
        <v>4.2200143398545532E-2</v>
      </c>
      <c r="BO422" s="126">
        <f t="shared" ref="BO422" si="7313">G422/G436</f>
        <v>6.4543766957018425E-2</v>
      </c>
      <c r="BP422" s="127">
        <f t="shared" ref="BP422" si="7314">H422/H436</f>
        <v>6.6609306660930664E-2</v>
      </c>
      <c r="BQ422" s="128">
        <f t="shared" ref="BQ422" si="7315">I422/I436</f>
        <v>6.2482674502411711E-2</v>
      </c>
      <c r="BR422" s="125">
        <f t="shared" ref="BR422" si="7316">J422/J436</f>
        <v>4.5261407722150378E-2</v>
      </c>
      <c r="BS422" s="126">
        <f t="shared" ref="BS422" si="7317">K422/K436</f>
        <v>7.0881226053639848E-2</v>
      </c>
      <c r="BT422" s="127">
        <f t="shared" ref="BT422" si="7318">L422/L436</f>
        <v>3.95142287475077E-2</v>
      </c>
      <c r="BU422" s="125">
        <f t="shared" ref="BU422" si="7319">M422/M436</f>
        <v>7.1188340807174885E-2</v>
      </c>
      <c r="BV422" s="129">
        <f t="shared" ref="BV422" si="7320">N422/N436</f>
        <v>5.2373495961760344E-2</v>
      </c>
      <c r="BW422" s="130">
        <f t="shared" ref="BW422" si="7321">O422/O436</f>
        <v>6.9888019634913326E-2</v>
      </c>
      <c r="BX422" s="125">
        <f t="shared" ref="BX422" si="7322">P422/P436</f>
        <v>5.1710207379477513E-2</v>
      </c>
      <c r="BY422" s="126">
        <f t="shared" ref="BY422" si="7323">Q422/Q436</f>
        <v>6.193800909764096E-2</v>
      </c>
      <c r="BZ422" s="127">
        <f t="shared" ref="BZ422" si="7324">R422/R436</f>
        <v>5.3878065430866984E-2</v>
      </c>
      <c r="CA422" s="128">
        <f t="shared" ref="CA422" si="7325">S422/S436</f>
        <v>7.0706604513776708E-2</v>
      </c>
      <c r="CB422" s="125">
        <f t="shared" ref="CB422" si="7326">T422/T436</f>
        <v>5.0237697545933442E-2</v>
      </c>
      <c r="CC422" s="126">
        <f t="shared" ref="CC422" si="7327">U422/U436</f>
        <v>6.3200440933308843E-2</v>
      </c>
      <c r="CD422" s="127">
        <f t="shared" ref="CD422" si="7328">V422/V436</f>
        <v>4.1959628033567703E-2</v>
      </c>
      <c r="CE422" s="128">
        <f t="shared" ref="CE422" si="7329">W422/W436</f>
        <v>6.4626822991135258E-2</v>
      </c>
      <c r="CF422" s="125">
        <f t="shared" ref="CF422" si="7330">X422/X436</f>
        <v>4.1058608230491296E-2</v>
      </c>
      <c r="CG422" s="126">
        <f t="shared" ref="CG422" si="7331">Y422/Y436</f>
        <v>6.0003834110805801E-2</v>
      </c>
      <c r="CH422" s="127">
        <f t="shared" ref="CH422" si="7332">Z422/Z436</f>
        <v>5.4044195288651682E-2</v>
      </c>
      <c r="CI422" s="125">
        <f t="shared" ref="CI422" si="7333">AA422/AA436</f>
        <v>6.517724837569816E-2</v>
      </c>
      <c r="CJ422" s="131">
        <f t="shared" ref="CJ422" si="7334">AB422/AB436</f>
        <v>5.3827393217225593E-2</v>
      </c>
      <c r="CK422" s="132">
        <f t="shared" ref="CK422" si="7335">AC422/AC436</f>
        <v>6.4009070794935244E-2</v>
      </c>
    </row>
    <row r="423" spans="1:89" ht="15" thickTop="1" thickBot="1">
      <c r="A423" s="133" t="s">
        <v>35</v>
      </c>
      <c r="B423" s="205">
        <v>2188</v>
      </c>
      <c r="C423" s="189">
        <v>1315</v>
      </c>
      <c r="D423" s="190">
        <v>928</v>
      </c>
      <c r="E423" s="191">
        <v>939</v>
      </c>
      <c r="F423" s="188">
        <v>410</v>
      </c>
      <c r="G423" s="192">
        <v>482</v>
      </c>
      <c r="H423" s="190">
        <v>1804</v>
      </c>
      <c r="I423" s="191">
        <v>2350</v>
      </c>
      <c r="J423" s="188">
        <v>285</v>
      </c>
      <c r="K423" s="189">
        <v>358</v>
      </c>
      <c r="L423" s="190">
        <v>594</v>
      </c>
      <c r="M423" s="188">
        <v>946</v>
      </c>
      <c r="N423" s="193">
        <v>1322</v>
      </c>
      <c r="O423" s="206">
        <v>1503</v>
      </c>
      <c r="P423" s="188">
        <v>846</v>
      </c>
      <c r="Q423" s="189">
        <v>887</v>
      </c>
      <c r="R423" s="190">
        <v>1030</v>
      </c>
      <c r="S423" s="191">
        <v>1020</v>
      </c>
      <c r="T423" s="188">
        <v>479</v>
      </c>
      <c r="U423" s="192">
        <v>485</v>
      </c>
      <c r="V423" s="190">
        <v>1235</v>
      </c>
      <c r="W423" s="207">
        <v>1745</v>
      </c>
      <c r="X423" s="188">
        <v>1153</v>
      </c>
      <c r="Y423" s="192">
        <v>603</v>
      </c>
      <c r="Z423" s="190">
        <v>2699</v>
      </c>
      <c r="AA423" s="188">
        <v>2524</v>
      </c>
      <c r="AB423" s="168">
        <f t="shared" si="7144"/>
        <v>14973</v>
      </c>
      <c r="AC423" s="169">
        <f t="shared" si="7061"/>
        <v>15157</v>
      </c>
      <c r="AE423" s="288" t="s">
        <v>26</v>
      </c>
      <c r="AF423" s="12">
        <f t="shared" ref="AF423:BG423" si="7336">SUM(AF420:AF422)</f>
        <v>7512</v>
      </c>
      <c r="AG423" s="1">
        <f t="shared" si="7336"/>
        <v>9960</v>
      </c>
      <c r="AH423" s="12">
        <f t="shared" si="7336"/>
        <v>4194</v>
      </c>
      <c r="AI423" s="1">
        <f t="shared" si="7336"/>
        <v>4205</v>
      </c>
      <c r="AJ423" s="12">
        <f t="shared" si="7336"/>
        <v>2264</v>
      </c>
      <c r="AK423" s="1">
        <f t="shared" si="7336"/>
        <v>1188</v>
      </c>
      <c r="AL423" s="12">
        <f t="shared" si="7336"/>
        <v>6063</v>
      </c>
      <c r="AM423" s="1">
        <f t="shared" si="7336"/>
        <v>8349</v>
      </c>
      <c r="AN423" s="12">
        <f t="shared" si="7336"/>
        <v>1666</v>
      </c>
      <c r="AO423" s="1">
        <f t="shared" si="7336"/>
        <v>661</v>
      </c>
      <c r="AP423" s="12">
        <f t="shared" si="7336"/>
        <v>4030</v>
      </c>
      <c r="AQ423" s="1">
        <f t="shared" si="7336"/>
        <v>2485</v>
      </c>
      <c r="AR423" s="12">
        <f t="shared" si="7336"/>
        <v>5527</v>
      </c>
      <c r="AS423" s="1">
        <f t="shared" si="7336"/>
        <v>5282</v>
      </c>
      <c r="AT423" s="12">
        <f t="shared" si="7336"/>
        <v>3276</v>
      </c>
      <c r="AU423" s="1">
        <f t="shared" si="7336"/>
        <v>3799</v>
      </c>
      <c r="AV423" s="12">
        <f t="shared" si="7336"/>
        <v>3330</v>
      </c>
      <c r="AW423" s="1">
        <f t="shared" si="7336"/>
        <v>4723</v>
      </c>
      <c r="AX423" s="12">
        <f t="shared" si="7336"/>
        <v>2081</v>
      </c>
      <c r="AY423" s="1">
        <f t="shared" si="7336"/>
        <v>1127</v>
      </c>
      <c r="AZ423" s="12">
        <f t="shared" si="7336"/>
        <v>6093</v>
      </c>
      <c r="BA423" s="1">
        <f t="shared" si="7336"/>
        <v>4035</v>
      </c>
      <c r="BB423" s="12">
        <f t="shared" si="7336"/>
        <v>5917</v>
      </c>
      <c r="BC423" s="1">
        <f t="shared" si="7336"/>
        <v>2755</v>
      </c>
      <c r="BD423" s="12">
        <f t="shared" si="7336"/>
        <v>9656</v>
      </c>
      <c r="BE423" s="1">
        <f t="shared" si="7336"/>
        <v>10924</v>
      </c>
      <c r="BF423" s="51">
        <f t="shared" si="7336"/>
        <v>61609</v>
      </c>
      <c r="BG423" s="47">
        <f t="shared" si="7336"/>
        <v>59493</v>
      </c>
      <c r="BH423" s="284"/>
      <c r="BI423" s="133" t="s">
        <v>35</v>
      </c>
      <c r="BJ423" s="125">
        <f>B423/B436</f>
        <v>4.0523021076415901E-2</v>
      </c>
      <c r="BK423" s="126">
        <f t="shared" ref="BK423" si="7337">C423/C436</f>
        <v>4.2470044892290795E-2</v>
      </c>
      <c r="BL423" s="127">
        <f t="shared" ref="BL423" si="7338">D423/D436</f>
        <v>4.3732327992459942E-2</v>
      </c>
      <c r="BM423" s="128">
        <f t="shared" ref="BM423" si="7339">E423/E436</f>
        <v>5.1684280052840162E-2</v>
      </c>
      <c r="BN423" s="125">
        <f t="shared" ref="BN423" si="7340">F423/F436</f>
        <v>4.1995288333504042E-2</v>
      </c>
      <c r="BO423" s="126">
        <f t="shared" ref="BO423" si="7341">G423/G436</f>
        <v>6.8827645294873632E-2</v>
      </c>
      <c r="BP423" s="127">
        <f t="shared" ref="BP423" si="7342">H423/H436</f>
        <v>6.4673406467340641E-2</v>
      </c>
      <c r="BQ423" s="128">
        <f t="shared" ref="BQ423" si="7343">I423/I436</f>
        <v>6.5143870931973172E-2</v>
      </c>
      <c r="BR423" s="125">
        <f t="shared" ref="BR423" si="7344">J423/J436</f>
        <v>5.2651025309440234E-2</v>
      </c>
      <c r="BS423" s="126">
        <f t="shared" ref="BS423" si="7345">K423/K436</f>
        <v>5.2755673445328617E-2</v>
      </c>
      <c r="BT423" s="127">
        <f t="shared" ref="BT423" si="7346">L423/L436</f>
        <v>5.3833605220228384E-2</v>
      </c>
      <c r="BU423" s="125">
        <f t="shared" ref="BU423" si="7347">M423/M436</f>
        <v>4.820627802690583E-2</v>
      </c>
      <c r="BV423" s="129">
        <f t="shared" ref="BV423" si="7348">N423/N436</f>
        <v>5.4475028844568979E-2</v>
      </c>
      <c r="BW423" s="130">
        <f t="shared" ref="BW423" si="7349">O423/O436</f>
        <v>4.61113667740451E-2</v>
      </c>
      <c r="BX423" s="125">
        <f t="shared" ref="BX423" si="7350">P423/P436</f>
        <v>5.6962025316455694E-2</v>
      </c>
      <c r="BY423" s="126">
        <f t="shared" ref="BY423" si="7351">Q423/Q436</f>
        <v>4.6916322860467576E-2</v>
      </c>
      <c r="BZ423" s="127">
        <f t="shared" ref="BZ423" si="7352">R423/R436</f>
        <v>5.4088116368219294E-2</v>
      </c>
      <c r="CA423" s="128">
        <f t="shared" ref="CA423" si="7353">S423/S436</f>
        <v>4.7076198827710344E-2</v>
      </c>
      <c r="CB423" s="125">
        <f t="shared" ref="CB423" si="7354">T423/T436</f>
        <v>6.1544391622767571E-2</v>
      </c>
      <c r="CC423" s="126">
        <f t="shared" ref="CC423" si="7355">U423/U436</f>
        <v>4.4552636413742422E-2</v>
      </c>
      <c r="CD423" s="127">
        <f t="shared" ref="CD423" si="7356">V423/V436</f>
        <v>5.6021773644817419E-2</v>
      </c>
      <c r="CE423" s="128">
        <f t="shared" ref="CE423" si="7357">W423/W436</f>
        <v>6.2374892765227341E-2</v>
      </c>
      <c r="CF423" s="125">
        <f t="shared" ref="CF423" si="7358">X423/X436</f>
        <v>5.410351461686453E-2</v>
      </c>
      <c r="CG423" s="126">
        <f t="shared" ref="CG423" si="7359">Y423/Y436</f>
        <v>3.8532813598312989E-2</v>
      </c>
      <c r="CH423" s="127">
        <f t="shared" ref="CH423" si="7360">Z423/Z436</f>
        <v>5.1817152072494099E-2</v>
      </c>
      <c r="CI423" s="125">
        <f t="shared" ref="CI423" si="7361">AA423/AA436</f>
        <v>5.754018009802804E-2</v>
      </c>
      <c r="CJ423" s="131">
        <f t="shared" ref="CJ423" si="7362">AB423/AB436</f>
        <v>5.1505467704596034E-2</v>
      </c>
      <c r="CK423" s="132">
        <f t="shared" ref="CK423" si="7363">AC423/AC436</f>
        <v>5.2236336942811254E-2</v>
      </c>
    </row>
    <row r="424" spans="1:89" ht="14.1" thickTop="1">
      <c r="A424" s="142" t="s">
        <v>36</v>
      </c>
      <c r="B424" s="202">
        <v>1907</v>
      </c>
      <c r="C424" s="196">
        <v>1733</v>
      </c>
      <c r="D424" s="197">
        <v>953</v>
      </c>
      <c r="E424" s="198">
        <v>819</v>
      </c>
      <c r="F424" s="195">
        <v>471</v>
      </c>
      <c r="G424" s="199">
        <v>334</v>
      </c>
      <c r="H424" s="197">
        <v>1679</v>
      </c>
      <c r="I424" s="198">
        <v>2122</v>
      </c>
      <c r="J424" s="195">
        <v>293</v>
      </c>
      <c r="K424" s="196">
        <v>281</v>
      </c>
      <c r="L424" s="197">
        <v>768</v>
      </c>
      <c r="M424" s="195">
        <v>853</v>
      </c>
      <c r="N424" s="200">
        <v>1522</v>
      </c>
      <c r="O424" s="203">
        <v>1448</v>
      </c>
      <c r="P424" s="195">
        <v>826</v>
      </c>
      <c r="Q424" s="196">
        <v>858</v>
      </c>
      <c r="R424" s="197">
        <v>956</v>
      </c>
      <c r="S424" s="198">
        <v>1240</v>
      </c>
      <c r="T424" s="195">
        <v>623</v>
      </c>
      <c r="U424" s="199">
        <v>336</v>
      </c>
      <c r="V424" s="197">
        <v>1405</v>
      </c>
      <c r="W424" s="204">
        <v>959</v>
      </c>
      <c r="X424" s="195">
        <v>1331</v>
      </c>
      <c r="Y424" s="199">
        <v>472</v>
      </c>
      <c r="Z424" s="197">
        <v>2756</v>
      </c>
      <c r="AA424" s="195">
        <v>1787</v>
      </c>
      <c r="AB424" s="168">
        <f t="shared" si="7144"/>
        <v>15490</v>
      </c>
      <c r="AC424" s="169">
        <f t="shared" si="7061"/>
        <v>13242</v>
      </c>
      <c r="BI424" s="142" t="s">
        <v>36</v>
      </c>
      <c r="BJ424" s="125">
        <f>B424/B436</f>
        <v>3.5318739119161391E-2</v>
      </c>
      <c r="BK424" s="126">
        <f t="shared" ref="BK424" si="7364">C424/C436</f>
        <v>5.5970028743984754E-2</v>
      </c>
      <c r="BL424" s="127">
        <f t="shared" ref="BL424" si="7365">D424/D436</f>
        <v>4.4910461828463713E-2</v>
      </c>
      <c r="BM424" s="128">
        <f t="shared" ref="BM424" si="7366">E424/E436</f>
        <v>4.5079260237780715E-2</v>
      </c>
      <c r="BN424" s="125">
        <f t="shared" ref="BN424" si="7367">F424/F436</f>
        <v>4.8243367817269282E-2</v>
      </c>
      <c r="BO424" s="126">
        <f t="shared" ref="BO424" si="7368">G424/G436</f>
        <v>4.7693845494787945E-2</v>
      </c>
      <c r="BP424" s="127">
        <f t="shared" ref="BP424" si="7369">H424/H436</f>
        <v>6.0192156019215605E-2</v>
      </c>
      <c r="BQ424" s="128">
        <f t="shared" ref="BQ424" si="7370">I424/I436</f>
        <v>5.8823529411764705E-2</v>
      </c>
      <c r="BR424" s="125">
        <f t="shared" ref="BR424" si="7371">J424/J436</f>
        <v>5.4128948826898206E-2</v>
      </c>
      <c r="BS424" s="126">
        <f t="shared" ref="BS424" si="7372">K424/K436</f>
        <v>4.1408782788093131E-2</v>
      </c>
      <c r="BT424" s="127">
        <f t="shared" ref="BT424" si="7373">L424/L436</f>
        <v>6.9603045133224573E-2</v>
      </c>
      <c r="BU424" s="125">
        <f t="shared" ref="BU424" si="7374">M424/M436</f>
        <v>4.3467183041174071E-2</v>
      </c>
      <c r="BV424" s="129">
        <f t="shared" ref="BV424" si="7375">N424/N436</f>
        <v>6.2716334267347948E-2</v>
      </c>
      <c r="BW424" s="130">
        <f t="shared" ref="BW424" si="7376">O424/O436</f>
        <v>4.4423991409725416E-2</v>
      </c>
      <c r="BX424" s="125">
        <f t="shared" ref="BX424" si="7377">P424/P436</f>
        <v>5.5615405332615137E-2</v>
      </c>
      <c r="BY424" s="126">
        <f t="shared" ref="BY424" si="7378">Q424/Q436</f>
        <v>4.5382418279911137E-2</v>
      </c>
      <c r="BZ424" s="127">
        <f t="shared" ref="BZ424" si="7379">R424/R436</f>
        <v>5.0202174027201597E-2</v>
      </c>
      <c r="CA424" s="128">
        <f t="shared" ref="CA424" si="7380">S424/S436</f>
        <v>5.7229888770941983E-2</v>
      </c>
      <c r="CB424" s="125">
        <f t="shared" ref="CB424" si="7381">T424/T436</f>
        <v>8.0046254657587051E-2</v>
      </c>
      <c r="CC424" s="126">
        <f t="shared" ref="CC424" si="7382">U424/U436</f>
        <v>3.0865331618592687E-2</v>
      </c>
      <c r="CD424" s="127">
        <f t="shared" ref="CD424" si="7383">V424/V436</f>
        <v>6.3733272850986622E-2</v>
      </c>
      <c r="CE424" s="128">
        <f t="shared" ref="CE424" si="7384">W424/W436</f>
        <v>3.4279382327709468E-2</v>
      </c>
      <c r="CF424" s="125">
        <f t="shared" ref="CF424" si="7385">X424/X436</f>
        <v>6.2456008634038759E-2</v>
      </c>
      <c r="CG424" s="126">
        <f t="shared" ref="CG424" si="7386">Y424/Y436</f>
        <v>3.0161671672311329E-2</v>
      </c>
      <c r="CH424" s="127">
        <f t="shared" ref="CH424" si="7387">Z424/Z436</f>
        <v>5.2911475032157734E-2</v>
      </c>
      <c r="CI424" s="125">
        <f t="shared" ref="CI424" si="7388">AA424/AA436</f>
        <v>4.0738629887153766E-2</v>
      </c>
      <c r="CJ424" s="131">
        <f t="shared" ref="CJ424" si="7389">AB424/AB436</f>
        <v>5.3283890652787859E-2</v>
      </c>
      <c r="CK424" s="132">
        <f t="shared" ref="CK424" si="7390">AC424/AC436</f>
        <v>4.5636575430276882E-2</v>
      </c>
    </row>
    <row r="425" spans="1:89">
      <c r="A425" s="133" t="s">
        <v>37</v>
      </c>
      <c r="B425" s="205">
        <v>2079</v>
      </c>
      <c r="C425" s="189">
        <v>2649</v>
      </c>
      <c r="D425" s="190">
        <v>1168</v>
      </c>
      <c r="E425" s="191">
        <v>1372</v>
      </c>
      <c r="F425" s="188">
        <v>756</v>
      </c>
      <c r="G425" s="192">
        <v>354</v>
      </c>
      <c r="H425" s="190">
        <v>1920</v>
      </c>
      <c r="I425" s="191">
        <v>2963</v>
      </c>
      <c r="J425" s="188">
        <v>406</v>
      </c>
      <c r="K425" s="189">
        <v>294</v>
      </c>
      <c r="L425" s="190">
        <v>983</v>
      </c>
      <c r="M425" s="188">
        <v>829</v>
      </c>
      <c r="N425" s="193">
        <v>1867</v>
      </c>
      <c r="O425" s="206">
        <v>1576</v>
      </c>
      <c r="P425" s="188">
        <v>942</v>
      </c>
      <c r="Q425" s="189">
        <v>970</v>
      </c>
      <c r="R425" s="190">
        <v>1279</v>
      </c>
      <c r="S425" s="191">
        <v>1450</v>
      </c>
      <c r="T425" s="188">
        <v>848</v>
      </c>
      <c r="U425" s="192">
        <v>345</v>
      </c>
      <c r="V425" s="190">
        <v>2318</v>
      </c>
      <c r="W425" s="207">
        <v>1227</v>
      </c>
      <c r="X425" s="188">
        <v>1812</v>
      </c>
      <c r="Y425" s="192">
        <v>498</v>
      </c>
      <c r="Z425" s="190">
        <v>3362</v>
      </c>
      <c r="AA425" s="188">
        <v>3568</v>
      </c>
      <c r="AB425" s="168">
        <f t="shared" si="7144"/>
        <v>19740</v>
      </c>
      <c r="AC425" s="169">
        <f t="shared" si="7061"/>
        <v>18095</v>
      </c>
      <c r="BI425" s="133" t="s">
        <v>37</v>
      </c>
      <c r="BJ425" s="125">
        <f>B425/B436</f>
        <v>3.8504278253139235E-2</v>
      </c>
      <c r="BK425" s="126">
        <f t="shared" ref="BK425" si="7391">C425/C436</f>
        <v>8.5553725414204043E-2</v>
      </c>
      <c r="BL425" s="127">
        <f t="shared" ref="BL425" si="7392">D425/D436</f>
        <v>5.5042412818096138E-2</v>
      </c>
      <c r="BM425" s="128">
        <f t="shared" ref="BM425" si="7393">E425/E436</f>
        <v>7.5517393218846318E-2</v>
      </c>
      <c r="BN425" s="125">
        <f t="shared" ref="BN425" si="7394">F425/F436</f>
        <v>7.7435214585680631E-2</v>
      </c>
      <c r="BO425" s="126">
        <f t="shared" ref="BO425" si="7395">G425/G436</f>
        <v>5.0549764386691419E-2</v>
      </c>
      <c r="BP425" s="127">
        <f t="shared" ref="BP425" si="7396">H425/H436</f>
        <v>6.8832006883200694E-2</v>
      </c>
      <c r="BQ425" s="128">
        <f t="shared" ref="BQ425" si="7397">I425/I436</f>
        <v>8.2136718966568725E-2</v>
      </c>
      <c r="BR425" s="125">
        <f t="shared" ref="BR425" si="7398">J425/J436</f>
        <v>7.5004618510992049E-2</v>
      </c>
      <c r="BS425" s="126">
        <f t="shared" ref="BS425" si="7399">K425/K436</f>
        <v>4.3324491600353669E-2</v>
      </c>
      <c r="BT425" s="127">
        <f t="shared" ref="BT425" si="7400">L425/L436</f>
        <v>8.9088272611926769E-2</v>
      </c>
      <c r="BU425" s="125">
        <f t="shared" ref="BU425" si="7401">M425/M436</f>
        <v>4.2244190786791681E-2</v>
      </c>
      <c r="BV425" s="129">
        <f t="shared" ref="BV425" si="7402">N425/N436</f>
        <v>7.6932586121641666E-2</v>
      </c>
      <c r="BW425" s="130">
        <f t="shared" ref="BW425" si="7403">O425/O436</f>
        <v>4.8350974075778493E-2</v>
      </c>
      <c r="BX425" s="125">
        <f t="shared" ref="BX425" si="7404">P425/P436</f>
        <v>6.3425801238890384E-2</v>
      </c>
      <c r="BY425" s="126">
        <f t="shared" ref="BY425" si="7405">Q425/Q436</f>
        <v>5.1306463556542899E-2</v>
      </c>
      <c r="BZ425" s="127">
        <f t="shared" ref="BZ425" si="7406">R425/R436</f>
        <v>6.7163787218400467E-2</v>
      </c>
      <c r="CA425" s="128">
        <f t="shared" ref="CA425" si="7407">S425/S436</f>
        <v>6.6922047353117645E-2</v>
      </c>
      <c r="CB425" s="125">
        <f t="shared" ref="CB425" si="7408">T425/T436</f>
        <v>0.10895541564949249</v>
      </c>
      <c r="CC425" s="126">
        <f t="shared" ref="CC425" si="7409">U425/U436</f>
        <v>3.1692081572662137E-2</v>
      </c>
      <c r="CD425" s="127">
        <f t="shared" ref="CD425" si="7410">V425/V436</f>
        <v>0.10514855976411885</v>
      </c>
      <c r="CE425" s="128">
        <f t="shared" ref="CE425" si="7411">W425/W436</f>
        <v>4.3859022018873317E-2</v>
      </c>
      <c r="CF425" s="125">
        <f t="shared" ref="CF425" si="7412">X425/X436</f>
        <v>8.5026512129885976E-2</v>
      </c>
      <c r="CG425" s="126">
        <f t="shared" ref="CG425" si="7413">Y425/Y436</f>
        <v>3.1823119688158985E-2</v>
      </c>
      <c r="CH425" s="127">
        <f t="shared" ref="CH425" si="7414">Z425/Z436</f>
        <v>6.4545855971739591E-2</v>
      </c>
      <c r="CI425" s="125">
        <f t="shared" ref="CI425" si="7415">AA425/AA436</f>
        <v>8.1340476461871647E-2</v>
      </c>
      <c r="CJ425" s="131">
        <f t="shared" ref="CJ425" si="7416">AB425/AB436</f>
        <v>6.790342165823321E-2</v>
      </c>
      <c r="CK425" s="132">
        <f t="shared" ref="CK425" si="7417">AC425/AC436</f>
        <v>6.2361715179796114E-2</v>
      </c>
    </row>
    <row r="426" spans="1:89">
      <c r="A426" s="142" t="s">
        <v>30</v>
      </c>
      <c r="B426" s="202">
        <v>2521</v>
      </c>
      <c r="C426" s="196">
        <v>2351</v>
      </c>
      <c r="D426" s="197">
        <v>1662</v>
      </c>
      <c r="E426" s="198">
        <v>1001</v>
      </c>
      <c r="F426" s="195">
        <v>1005</v>
      </c>
      <c r="G426" s="199">
        <v>345</v>
      </c>
      <c r="H426" s="197">
        <v>2041</v>
      </c>
      <c r="I426" s="198">
        <v>2231</v>
      </c>
      <c r="J426" s="195">
        <v>666</v>
      </c>
      <c r="K426" s="196">
        <v>192</v>
      </c>
      <c r="L426" s="197">
        <v>1345</v>
      </c>
      <c r="M426" s="195">
        <v>660</v>
      </c>
      <c r="N426" s="200">
        <v>1629</v>
      </c>
      <c r="O426" s="203">
        <v>1467</v>
      </c>
      <c r="P426" s="195">
        <v>1076</v>
      </c>
      <c r="Q426" s="196">
        <v>967</v>
      </c>
      <c r="R426" s="197">
        <v>983</v>
      </c>
      <c r="S426" s="198">
        <v>1388</v>
      </c>
      <c r="T426" s="195">
        <v>535</v>
      </c>
      <c r="U426" s="199">
        <v>378</v>
      </c>
      <c r="V426" s="197">
        <v>1012</v>
      </c>
      <c r="W426" s="204">
        <v>1269</v>
      </c>
      <c r="X426" s="195">
        <v>1785</v>
      </c>
      <c r="Y426" s="199">
        <v>1111</v>
      </c>
      <c r="Z426" s="197">
        <v>3413</v>
      </c>
      <c r="AA426" s="195">
        <v>2744</v>
      </c>
      <c r="AB426" s="168">
        <f t="shared" si="7144"/>
        <v>19673</v>
      </c>
      <c r="AC426" s="169">
        <f t="shared" si="7061"/>
        <v>16104</v>
      </c>
      <c r="BI426" s="142" t="s">
        <v>30</v>
      </c>
      <c r="BJ426" s="125">
        <f>B426/B436</f>
        <v>4.6690373004407898E-2</v>
      </c>
      <c r="BK426" s="126">
        <f t="shared" ref="BK426" si="7418">C426/C436</f>
        <v>7.5929335012757157E-2</v>
      </c>
      <c r="BL426" s="127">
        <f t="shared" ref="BL426" si="7419">D426/D436</f>
        <v>7.8322337417530627E-2</v>
      </c>
      <c r="BM426" s="128">
        <f t="shared" ref="BM426" si="7420">E426/E436</f>
        <v>5.5096873623954205E-2</v>
      </c>
      <c r="BN426" s="125">
        <f t="shared" ref="BN426" si="7421">F426/F436</f>
        <v>0.10293967018334528</v>
      </c>
      <c r="BO426" s="126">
        <f t="shared" ref="BO426" si="7422">G426/G436</f>
        <v>4.926460088533486E-2</v>
      </c>
      <c r="BP426" s="127">
        <f t="shared" ref="BP426" si="7423">H426/H436</f>
        <v>7.3169857316985734E-2</v>
      </c>
      <c r="BQ426" s="128">
        <f t="shared" ref="BQ426" si="7424">I426/I436</f>
        <v>6.1845096191162609E-2</v>
      </c>
      <c r="BR426" s="125">
        <f t="shared" ref="BR426" si="7425">J426/J436</f>
        <v>0.12303713282837613</v>
      </c>
      <c r="BS426" s="126">
        <f t="shared" ref="BS426" si="7426">K426/K436</f>
        <v>2.8293545534924844E-2</v>
      </c>
      <c r="BT426" s="127">
        <f t="shared" ref="BT426" si="7427">L426/L436</f>
        <v>0.12189595794816023</v>
      </c>
      <c r="BU426" s="125">
        <f t="shared" ref="BU426" si="7428">M426/M436</f>
        <v>3.3632286995515695E-2</v>
      </c>
      <c r="BV426" s="129">
        <f t="shared" ref="BV426" si="7429">N426/N436</f>
        <v>6.7125432668534699E-2</v>
      </c>
      <c r="BW426" s="130">
        <f t="shared" ref="BW426" si="7430">O426/O436</f>
        <v>4.5006902899217674E-2</v>
      </c>
      <c r="BX426" s="125">
        <f t="shared" ref="BX426" si="7431">P426/P436</f>
        <v>7.2448155130622138E-2</v>
      </c>
      <c r="BY426" s="126">
        <f t="shared" ref="BY426" si="7432">Q426/Q436</f>
        <v>5.1147783772347404E-2</v>
      </c>
      <c r="BZ426" s="127">
        <f t="shared" ref="BZ426" si="7433">R426/R436</f>
        <v>5.1620017854329674E-2</v>
      </c>
      <c r="CA426" s="128">
        <f t="shared" ref="CA426" si="7434">S426/S436</f>
        <v>6.4060552914570551E-2</v>
      </c>
      <c r="CB426" s="125">
        <f t="shared" ref="CB426" si="7435">T426/T436</f>
        <v>6.8739560580752923E-2</v>
      </c>
      <c r="CC426" s="126">
        <f t="shared" ref="CC426" si="7436">U426/U436</f>
        <v>3.4723498070916771E-2</v>
      </c>
      <c r="CD426" s="127">
        <f t="shared" ref="CD426" si="7437">V426/V436</f>
        <v>4.5906101156724881E-2</v>
      </c>
      <c r="CE426" s="128">
        <f t="shared" ref="CE426" si="7438">W426/W436</f>
        <v>4.5360308836145266E-2</v>
      </c>
      <c r="CF426" s="125">
        <f t="shared" ref="CF426" si="7439">X426/X436</f>
        <v>8.3759560790202248E-2</v>
      </c>
      <c r="CG426" s="126">
        <f t="shared" ref="CG426" si="7440">Y426/Y436</f>
        <v>7.0994951754105695E-2</v>
      </c>
      <c r="CH426" s="127">
        <f t="shared" ref="CH426" si="7441">Z426/Z436</f>
        <v>6.5524987040912322E-2</v>
      </c>
      <c r="CI426" s="125">
        <f t="shared" ref="CI426" si="7442">AA426/AA436</f>
        <v>6.255556822067708E-2</v>
      </c>
      <c r="CJ426" s="131">
        <f t="shared" ref="CJ426" si="7443">AB426/AB436</f>
        <v>6.7672949051794412E-2</v>
      </c>
      <c r="CK426" s="132">
        <f t="shared" ref="CK426" si="7444">AC426/AC436</f>
        <v>5.5500031017155935E-2</v>
      </c>
    </row>
    <row r="427" spans="1:89">
      <c r="A427" s="133" t="s">
        <v>32</v>
      </c>
      <c r="B427" s="205">
        <v>2628</v>
      </c>
      <c r="C427" s="189">
        <v>3846</v>
      </c>
      <c r="D427" s="190">
        <v>1522</v>
      </c>
      <c r="E427" s="191">
        <v>1783</v>
      </c>
      <c r="F427" s="188">
        <v>782</v>
      </c>
      <c r="G427" s="192">
        <v>456</v>
      </c>
      <c r="H427" s="190">
        <v>2059</v>
      </c>
      <c r="I427" s="191">
        <v>3770</v>
      </c>
      <c r="J427" s="188">
        <v>569</v>
      </c>
      <c r="K427" s="189">
        <v>273</v>
      </c>
      <c r="L427" s="190">
        <v>1535</v>
      </c>
      <c r="M427" s="188">
        <v>1024</v>
      </c>
      <c r="N427" s="193">
        <v>1994</v>
      </c>
      <c r="O427" s="206">
        <v>1936</v>
      </c>
      <c r="P427" s="188">
        <v>1142</v>
      </c>
      <c r="Q427" s="189">
        <v>1370</v>
      </c>
      <c r="R427" s="190">
        <v>1338</v>
      </c>
      <c r="S427" s="191">
        <v>1748</v>
      </c>
      <c r="T427" s="188">
        <v>726</v>
      </c>
      <c r="U427" s="192">
        <v>323</v>
      </c>
      <c r="V427" s="190">
        <v>1706</v>
      </c>
      <c r="W427" s="207">
        <v>1227</v>
      </c>
      <c r="X427" s="188">
        <v>2112</v>
      </c>
      <c r="Y427" s="192">
        <v>703</v>
      </c>
      <c r="Z427" s="190">
        <v>3422</v>
      </c>
      <c r="AA427" s="188">
        <v>4036</v>
      </c>
      <c r="AB427" s="168">
        <f t="shared" si="7144"/>
        <v>21535</v>
      </c>
      <c r="AC427" s="169">
        <f t="shared" si="7061"/>
        <v>22495</v>
      </c>
      <c r="BI427" s="133" t="s">
        <v>32</v>
      </c>
      <c r="BJ427" s="125">
        <f>B427/B436</f>
        <v>4.8672074674963886E-2</v>
      </c>
      <c r="BK427" s="126">
        <f t="shared" ref="BK427" si="7445">C427/C436</f>
        <v>0.12421277008041856</v>
      </c>
      <c r="BL427" s="127">
        <f t="shared" ref="BL427" si="7446">D427/D436</f>
        <v>7.1724787935909515E-2</v>
      </c>
      <c r="BM427" s="128">
        <f t="shared" ref="BM427" si="7447">E427/E436</f>
        <v>9.8139586085424918E-2</v>
      </c>
      <c r="BN427" s="125">
        <f t="shared" ref="BN427" si="7448">F427/F436</f>
        <v>8.0098330431219916E-2</v>
      </c>
      <c r="BO427" s="126">
        <f t="shared" ref="BO427" si="7449">G427/G436</f>
        <v>6.5114950735399121E-2</v>
      </c>
      <c r="BP427" s="127">
        <f t="shared" ref="BP427" si="7450">H427/H436</f>
        <v>7.3815157381515742E-2</v>
      </c>
      <c r="BQ427" s="128">
        <f t="shared" ref="BQ427" si="7451">I427/I436</f>
        <v>0.10450740145256972</v>
      </c>
      <c r="BR427" s="125">
        <f t="shared" ref="BR427" si="7452">J427/J436</f>
        <v>0.10511731017919823</v>
      </c>
      <c r="BS427" s="126">
        <f t="shared" ref="BS427" si="7453">K427/K436</f>
        <v>4.0229885057471264E-2</v>
      </c>
      <c r="BT427" s="127">
        <f t="shared" ref="BT427" si="7454">L427/L436</f>
        <v>0.13911546130143193</v>
      </c>
      <c r="BU427" s="125">
        <f t="shared" ref="BU427" si="7455">M427/M436</f>
        <v>5.2181002853648593E-2</v>
      </c>
      <c r="BV427" s="129">
        <f t="shared" ref="BV427" si="7456">N427/N436</f>
        <v>8.2165815065106312E-2</v>
      </c>
      <c r="BW427" s="130">
        <f t="shared" ref="BW427" si="7457">O427/O436</f>
        <v>5.9395612824052771E-2</v>
      </c>
      <c r="BX427" s="125">
        <f t="shared" ref="BX427" si="7458">P427/P436</f>
        <v>7.6892001077295991E-2</v>
      </c>
      <c r="BY427" s="126">
        <f t="shared" ref="BY427" si="7459">Q427/Q436</f>
        <v>7.2463768115942032E-2</v>
      </c>
      <c r="BZ427" s="127">
        <f t="shared" ref="BZ427" si="7460">R427/R436</f>
        <v>7.0262038544347011E-2</v>
      </c>
      <c r="CA427" s="128">
        <f t="shared" ref="CA427" si="7461">S427/S436</f>
        <v>8.0675681912585964E-2</v>
      </c>
      <c r="CB427" s="125">
        <f t="shared" ref="CB427" si="7462">T427/T436</f>
        <v>9.3280226133881539E-2</v>
      </c>
      <c r="CC427" s="126">
        <f t="shared" ref="CC427" si="7463">U427/U436</f>
        <v>2.9671137240492376E-2</v>
      </c>
      <c r="CD427" s="127">
        <f t="shared" ref="CD427" si="7464">V427/V436</f>
        <v>7.7387162621909728E-2</v>
      </c>
      <c r="CE427" s="128">
        <f t="shared" ref="CE427" si="7465">W427/W436</f>
        <v>4.3859022018873317E-2</v>
      </c>
      <c r="CF427" s="125">
        <f t="shared" ref="CF427" si="7466">X427/X436</f>
        <v>9.9103749237482996E-2</v>
      </c>
      <c r="CG427" s="126">
        <f t="shared" ref="CG427" si="7467">Y427/Y436</f>
        <v>4.4922998274650135E-2</v>
      </c>
      <c r="CH427" s="127">
        <f t="shared" ref="CH427" si="7468">Z427/Z436</f>
        <v>6.5697774876648685E-2</v>
      </c>
      <c r="CI427" s="125">
        <f t="shared" ref="CI427" si="7469">AA427/AA436</f>
        <v>9.2009574831870514E-2</v>
      </c>
      <c r="CJ427" s="131">
        <f t="shared" ref="CJ427" si="7470">AB427/AB436</f>
        <v>7.4078023577003646E-2</v>
      </c>
      <c r="CK427" s="132">
        <f t="shared" ref="CK427" si="7471">AC427/AC436</f>
        <v>7.7525658080658394E-2</v>
      </c>
    </row>
    <row r="428" spans="1:89">
      <c r="A428" s="142" t="s">
        <v>34</v>
      </c>
      <c r="B428" s="202">
        <v>2363</v>
      </c>
      <c r="C428" s="196">
        <v>3763</v>
      </c>
      <c r="D428" s="197">
        <v>1010</v>
      </c>
      <c r="E428" s="198">
        <v>1421</v>
      </c>
      <c r="F428" s="195">
        <v>477</v>
      </c>
      <c r="G428" s="199">
        <v>387</v>
      </c>
      <c r="H428" s="197">
        <v>1963</v>
      </c>
      <c r="I428" s="198">
        <v>2348</v>
      </c>
      <c r="J428" s="195">
        <v>431</v>
      </c>
      <c r="K428" s="196">
        <v>196</v>
      </c>
      <c r="L428" s="197">
        <v>1150</v>
      </c>
      <c r="M428" s="195">
        <v>801</v>
      </c>
      <c r="N428" s="200">
        <v>1904</v>
      </c>
      <c r="O428" s="203">
        <v>1879</v>
      </c>
      <c r="P428" s="195">
        <v>1058</v>
      </c>
      <c r="Q428" s="196">
        <v>1462</v>
      </c>
      <c r="R428" s="197">
        <v>1009</v>
      </c>
      <c r="S428" s="198">
        <v>1587</v>
      </c>
      <c r="T428" s="195">
        <v>820</v>
      </c>
      <c r="U428" s="199">
        <v>426</v>
      </c>
      <c r="V428" s="197">
        <v>3375</v>
      </c>
      <c r="W428" s="204">
        <v>1539</v>
      </c>
      <c r="X428" s="195">
        <v>2020</v>
      </c>
      <c r="Y428" s="199">
        <v>941</v>
      </c>
      <c r="Z428" s="197">
        <v>2821</v>
      </c>
      <c r="AA428" s="195">
        <v>4144</v>
      </c>
      <c r="AB428" s="168">
        <f t="shared" si="7144"/>
        <v>20401</v>
      </c>
      <c r="AC428" s="169">
        <f t="shared" si="7061"/>
        <v>20894</v>
      </c>
      <c r="BI428" s="142" t="s">
        <v>34</v>
      </c>
      <c r="BJ428" s="125">
        <f>B428/B436</f>
        <v>4.3764121939474758E-2</v>
      </c>
      <c r="BK428" s="126">
        <f t="shared" ref="BK428" si="7472">C428/C436</f>
        <v>0.12153215127733101</v>
      </c>
      <c r="BL428" s="127">
        <f t="shared" ref="BL428" si="7473">D428/D436</f>
        <v>4.7596606974552307E-2</v>
      </c>
      <c r="BM428" s="128">
        <f t="shared" ref="BM428" si="7474">E428/E436</f>
        <v>7.821444297666226E-2</v>
      </c>
      <c r="BN428" s="125">
        <f t="shared" ref="BN428" si="7475">F428/F436</f>
        <v>4.8857933012393731E-2</v>
      </c>
      <c r="BO428" s="126">
        <f t="shared" ref="BO428" si="7476">G428/G436</f>
        <v>5.5262030558332141E-2</v>
      </c>
      <c r="BP428" s="127">
        <f t="shared" ref="BP428" si="7477">H428/H436</f>
        <v>7.0373557037355705E-2</v>
      </c>
      <c r="BQ428" s="128">
        <f t="shared" ref="BQ428" si="7478">I428/I436</f>
        <v>6.508842933969064E-2</v>
      </c>
      <c r="BR428" s="125">
        <f t="shared" ref="BR428" si="7479">J428/J436</f>
        <v>7.9623129503048215E-2</v>
      </c>
      <c r="BS428" s="126">
        <f t="shared" ref="BS428" si="7480">K428/K436</f>
        <v>2.8882994400235781E-2</v>
      </c>
      <c r="BT428" s="127">
        <f t="shared" ref="BT428" si="7481">L428/L436</f>
        <v>0.10422330976980243</v>
      </c>
      <c r="BU428" s="125">
        <f t="shared" ref="BU428" si="7482">M428/M436</f>
        <v>4.0817366490012233E-2</v>
      </c>
      <c r="BV428" s="129">
        <f t="shared" ref="BV428" si="7483">N428/N436</f>
        <v>7.8457227624855783E-2</v>
      </c>
      <c r="BW428" s="130">
        <f t="shared" ref="BW428" si="7484">O428/O436</f>
        <v>5.7646878355576012E-2</v>
      </c>
      <c r="BX428" s="125">
        <f t="shared" ref="BX428" si="7485">P428/P436</f>
        <v>7.1236197145165631E-2</v>
      </c>
      <c r="BY428" s="126">
        <f t="shared" ref="BY428" si="7486">Q428/Q436</f>
        <v>7.7329948164603826E-2</v>
      </c>
      <c r="BZ428" s="127">
        <f t="shared" ref="BZ428" si="7487">R428/R436</f>
        <v>5.2985348947119676E-2</v>
      </c>
      <c r="CA428" s="128">
        <f t="shared" ref="CA428" si="7488">S428/S436</f>
        <v>7.3245026999584628E-2</v>
      </c>
      <c r="CB428" s="125">
        <f t="shared" ref="CB428" si="7489">T428/T436</f>
        <v>0.10535783117049981</v>
      </c>
      <c r="CC428" s="126">
        <f t="shared" ref="CC428" si="7490">U428/U436</f>
        <v>3.913283115928716E-2</v>
      </c>
      <c r="CD428" s="127">
        <f t="shared" ref="CD428" si="7491">V428/V436</f>
        <v>0.15309594012247676</v>
      </c>
      <c r="CE428" s="128">
        <f t="shared" ref="CE428" si="7492">W428/W436</f>
        <v>5.5011438375750642E-2</v>
      </c>
      <c r="CF428" s="125">
        <f t="shared" ref="CF428" si="7493">X428/X436</f>
        <v>9.4786729857819899E-2</v>
      </c>
      <c r="CG428" s="126">
        <f t="shared" ref="CG428" si="7494">Y428/Y436</f>
        <v>6.0131637804332547E-2</v>
      </c>
      <c r="CH428" s="127">
        <f t="shared" ref="CH428" si="7495">Z428/Z436</f>
        <v>5.4159387179142586E-2</v>
      </c>
      <c r="CI428" s="125">
        <f t="shared" ref="CI428" si="7496">AA428/AA436</f>
        <v>9.4471674455716401E-2</v>
      </c>
      <c r="CJ428" s="131">
        <f t="shared" ref="CJ428" si="7497">AB428/AB436</f>
        <v>7.0177188715786001E-2</v>
      </c>
      <c r="CK428" s="132">
        <f t="shared" ref="CK428" si="7498">AC428/AC436</f>
        <v>7.2008050675140101E-2</v>
      </c>
    </row>
    <row r="429" spans="1:89">
      <c r="A429" s="133" t="s">
        <v>38</v>
      </c>
      <c r="B429" s="205">
        <v>2012</v>
      </c>
      <c r="C429" s="189">
        <v>3390</v>
      </c>
      <c r="D429" s="190">
        <v>802</v>
      </c>
      <c r="E429" s="191">
        <v>1923</v>
      </c>
      <c r="F429" s="188">
        <v>324</v>
      </c>
      <c r="G429" s="192">
        <v>530</v>
      </c>
      <c r="H429" s="190">
        <v>1383</v>
      </c>
      <c r="I429" s="191">
        <v>3949</v>
      </c>
      <c r="J429" s="188">
        <v>243</v>
      </c>
      <c r="K429" s="189">
        <v>222</v>
      </c>
      <c r="L429" s="190">
        <v>799</v>
      </c>
      <c r="M429" s="188">
        <v>736</v>
      </c>
      <c r="N429" s="193">
        <v>1452</v>
      </c>
      <c r="O429" s="206">
        <v>1821</v>
      </c>
      <c r="P429" s="188">
        <v>808</v>
      </c>
      <c r="Q429" s="189">
        <v>1352</v>
      </c>
      <c r="R429" s="190">
        <v>870</v>
      </c>
      <c r="S429" s="191">
        <v>1453</v>
      </c>
      <c r="T429" s="188">
        <v>573</v>
      </c>
      <c r="U429" s="192">
        <v>353</v>
      </c>
      <c r="V429" s="190">
        <v>2259</v>
      </c>
      <c r="W429" s="207">
        <v>1055</v>
      </c>
      <c r="X429" s="188">
        <v>1366</v>
      </c>
      <c r="Y429" s="192">
        <v>738</v>
      </c>
      <c r="Z429" s="190">
        <v>2318</v>
      </c>
      <c r="AA429" s="188">
        <v>2973</v>
      </c>
      <c r="AB429" s="168">
        <f t="shared" si="7144"/>
        <v>15209</v>
      </c>
      <c r="AC429" s="169">
        <f t="shared" si="7061"/>
        <v>20495</v>
      </c>
      <c r="BI429" s="133" t="s">
        <v>38</v>
      </c>
      <c r="BJ429" s="125">
        <f>B429/B436</f>
        <v>3.7263399636996701E-2</v>
      </c>
      <c r="BK429" s="126">
        <f t="shared" ref="BK429" si="7499">C429/C436</f>
        <v>0.1094855149694797</v>
      </c>
      <c r="BL429" s="127">
        <f t="shared" ref="BL429" si="7500">D429/D436</f>
        <v>3.779453345900094E-2</v>
      </c>
      <c r="BM429" s="128">
        <f t="shared" ref="BM429" si="7501">E429/E436</f>
        <v>0.10584544253632761</v>
      </c>
      <c r="BN429" s="125">
        <f t="shared" ref="BN429" si="7502">F429/F436</f>
        <v>3.318652053672027E-2</v>
      </c>
      <c r="BO429" s="126">
        <f t="shared" ref="BO429" si="7503">G429/G436</f>
        <v>7.5681850635441958E-2</v>
      </c>
      <c r="BP429" s="127">
        <f t="shared" ref="BP429" si="7504">H429/H436</f>
        <v>4.9580554958055495E-2</v>
      </c>
      <c r="BQ429" s="128">
        <f t="shared" ref="BQ429" si="7505">I429/I436</f>
        <v>0.10946942396185619</v>
      </c>
      <c r="BR429" s="125">
        <f t="shared" ref="BR429" si="7506">J429/J436</f>
        <v>4.4891926842785888E-2</v>
      </c>
      <c r="BS429" s="126">
        <f t="shared" ref="BS429" si="7507">K429/K436</f>
        <v>3.2714412024756855E-2</v>
      </c>
      <c r="BT429" s="127">
        <f t="shared" ref="BT429" si="7508">L429/L436</f>
        <v>7.2412543048758382E-2</v>
      </c>
      <c r="BU429" s="125">
        <f t="shared" ref="BU429" si="7509">M429/M436</f>
        <v>3.7505095801059929E-2</v>
      </c>
      <c r="BV429" s="129">
        <f t="shared" ref="BV429" si="7510">N429/N436</f>
        <v>5.9831877369375307E-2</v>
      </c>
      <c r="BW429" s="130">
        <f t="shared" ref="BW429" si="7511">O429/O436</f>
        <v>5.5867464335020711E-2</v>
      </c>
      <c r="BX429" s="125">
        <f t="shared" ref="BX429" si="7512">P429/P436</f>
        <v>5.4403447347158629E-2</v>
      </c>
      <c r="BY429" s="126">
        <f t="shared" ref="BY429" si="7513">Q429/Q436</f>
        <v>7.1511689410769075E-2</v>
      </c>
      <c r="BZ429" s="127">
        <f t="shared" ref="BZ429" si="7514">R429/R436</f>
        <v>4.5686078874126977E-2</v>
      </c>
      <c r="CA429" s="128">
        <f t="shared" ref="CA429" si="7515">S429/S436</f>
        <v>6.7060506761434435E-2</v>
      </c>
      <c r="CB429" s="125">
        <f t="shared" ref="CB429" si="7516">T429/T436</f>
        <v>7.3621996659385847E-2</v>
      </c>
      <c r="CC429" s="126">
        <f t="shared" ref="CC429" si="7517">U429/U436</f>
        <v>3.2426970420723865E-2</v>
      </c>
      <c r="CD429" s="127">
        <f t="shared" ref="CD429" si="7518">V429/V436</f>
        <v>0.10247221592197778</v>
      </c>
      <c r="CE429" s="128">
        <f t="shared" ref="CE429" si="7519">W429/W436</f>
        <v>3.7710895052902489E-2</v>
      </c>
      <c r="CF429" s="125">
        <f t="shared" ref="CF429" si="7520">X429/X436</f>
        <v>6.4098352963258415E-2</v>
      </c>
      <c r="CG429" s="126">
        <f t="shared" ref="CG429" si="7521">Y429/Y436</f>
        <v>4.7159562911368136E-2</v>
      </c>
      <c r="CH429" s="127">
        <f t="shared" ref="CH429" si="7522">Z429/Z436</f>
        <v>4.4502467026321345E-2</v>
      </c>
      <c r="CI429" s="125">
        <f t="shared" ref="CI429" si="7523">AA429/AA436</f>
        <v>6.7776131311979945E-2</v>
      </c>
      <c r="CJ429" s="131">
        <f t="shared" ref="CJ429" si="7524">AB429/AB436</f>
        <v>5.2317281661604292E-2</v>
      </c>
      <c r="CK429" s="132">
        <f t="shared" ref="CK429" si="7525">AC429/AC436</f>
        <v>7.0632956762084628E-2</v>
      </c>
    </row>
    <row r="430" spans="1:89">
      <c r="A430" s="142" t="s">
        <v>39</v>
      </c>
      <c r="B430" s="202">
        <v>313</v>
      </c>
      <c r="C430" s="196">
        <v>1630</v>
      </c>
      <c r="D430" s="197">
        <v>162</v>
      </c>
      <c r="E430" s="198">
        <v>798</v>
      </c>
      <c r="F430" s="195">
        <v>79</v>
      </c>
      <c r="G430" s="199">
        <v>289</v>
      </c>
      <c r="H430" s="197">
        <v>421</v>
      </c>
      <c r="I430" s="198">
        <v>1970</v>
      </c>
      <c r="J430" s="195">
        <v>104</v>
      </c>
      <c r="K430" s="196">
        <v>165</v>
      </c>
      <c r="L430" s="197">
        <v>358</v>
      </c>
      <c r="M430" s="195">
        <v>419</v>
      </c>
      <c r="N430" s="200">
        <v>820</v>
      </c>
      <c r="O430" s="203">
        <v>1187</v>
      </c>
      <c r="P430" s="195">
        <v>503</v>
      </c>
      <c r="Q430" s="196">
        <v>923</v>
      </c>
      <c r="R430" s="197">
        <v>623</v>
      </c>
      <c r="S430" s="198">
        <v>897</v>
      </c>
      <c r="T430" s="195">
        <v>415</v>
      </c>
      <c r="U430" s="199">
        <v>225</v>
      </c>
      <c r="V430" s="197">
        <v>1999</v>
      </c>
      <c r="W430" s="204">
        <v>948</v>
      </c>
      <c r="X430" s="195">
        <v>866</v>
      </c>
      <c r="Y430" s="199">
        <v>660</v>
      </c>
      <c r="Z430" s="197">
        <v>1411</v>
      </c>
      <c r="AA430" s="195">
        <v>2592</v>
      </c>
      <c r="AB430" s="168">
        <f t="shared" si="7144"/>
        <v>8074</v>
      </c>
      <c r="AC430" s="169">
        <f t="shared" si="7061"/>
        <v>12703</v>
      </c>
      <c r="BI430" s="142" t="s">
        <v>39</v>
      </c>
      <c r="BJ430" s="125">
        <f>B430/B436</f>
        <v>5.7969404007852726E-3</v>
      </c>
      <c r="BK430" s="126">
        <f t="shared" ref="BK430" si="7526">C430/C436</f>
        <v>5.2643477699189353E-2</v>
      </c>
      <c r="BL430" s="127">
        <f t="shared" ref="BL430" si="7527">D430/D436</f>
        <v>7.6343072573044294E-3</v>
      </c>
      <c r="BM430" s="128">
        <f t="shared" ref="BM430" si="7528">E430/E436</f>
        <v>4.3923381770145313E-2</v>
      </c>
      <c r="BN430" s="125">
        <f t="shared" ref="BN430" si="7529">F430/F436</f>
        <v>8.0917750691385845E-3</v>
      </c>
      <c r="BO430" s="126">
        <f t="shared" ref="BO430" si="7530">G430/G436</f>
        <v>4.1268027988005142E-2</v>
      </c>
      <c r="BP430" s="127">
        <f t="shared" ref="BP430" si="7531">H430/H436</f>
        <v>1.5092851509285151E-2</v>
      </c>
      <c r="BQ430" s="128">
        <f t="shared" ref="BQ430" si="7532">I430/I436</f>
        <v>5.4609968398292401E-2</v>
      </c>
      <c r="BR430" s="125">
        <f t="shared" ref="BR430" si="7533">J430/J436</f>
        <v>1.9213005726953631E-2</v>
      </c>
      <c r="BS430" s="126">
        <f t="shared" ref="BS430" si="7534">K430/K436</f>
        <v>2.4314765694076038E-2</v>
      </c>
      <c r="BT430" s="127">
        <f t="shared" ref="BT430" si="7535">L430/L436</f>
        <v>3.2445169476164583E-2</v>
      </c>
      <c r="BU430" s="125">
        <f t="shared" ref="BU430" si="7536">M430/M436</f>
        <v>2.1351406441092541E-2</v>
      </c>
      <c r="BV430" s="129">
        <f t="shared" ref="BV430" si="7537">N430/N436</f>
        <v>3.3789352233393771E-2</v>
      </c>
      <c r="BW430" s="130">
        <f t="shared" ref="BW430" si="7538">O430/O436</f>
        <v>3.6416628317226571E-2</v>
      </c>
      <c r="BX430" s="125">
        <f t="shared" ref="BX430" si="7539">P430/P436</f>
        <v>3.3867492593590086E-2</v>
      </c>
      <c r="BY430" s="126">
        <f t="shared" ref="BY430" si="7540">Q430/Q436</f>
        <v>4.8820480270813496E-2</v>
      </c>
      <c r="BZ430" s="127">
        <f t="shared" ref="BZ430" si="7541">R430/R436</f>
        <v>3.2715433492621959E-2</v>
      </c>
      <c r="CA430" s="128">
        <f t="shared" ref="CA430" si="7542">S430/S436</f>
        <v>4.1399363086721742E-2</v>
      </c>
      <c r="CB430" s="125">
        <f t="shared" ref="CB430" si="7543">T430/T436</f>
        <v>5.3321341385070026E-2</v>
      </c>
      <c r="CC430" s="126">
        <f t="shared" ref="CC430" si="7544">U430/U436</f>
        <v>2.0668748851736175E-2</v>
      </c>
      <c r="CD430" s="127">
        <f t="shared" ref="CD430" si="7545">V430/V436</f>
        <v>9.0678158312542528E-2</v>
      </c>
      <c r="CE430" s="128">
        <f t="shared" ref="CE430" si="7546">W430/W436</f>
        <v>3.3886188161281097E-2</v>
      </c>
      <c r="CF430" s="125">
        <f t="shared" ref="CF430" si="7547">X430/X436</f>
        <v>4.0636291117263384E-2</v>
      </c>
      <c r="CG430" s="126">
        <f t="shared" ref="CG430" si="7548">Y430/Y436</f>
        <v>4.2175218863825165E-2</v>
      </c>
      <c r="CH430" s="127">
        <f t="shared" ref="CH430" si="7549">Z430/Z436</f>
        <v>2.7089292913778869E-2</v>
      </c>
      <c r="CI430" s="125">
        <f t="shared" ref="CI430" si="7550">AA430/AA436</f>
        <v>5.9090390972301378E-2</v>
      </c>
      <c r="CJ430" s="131">
        <f t="shared" ref="CJ430" si="7551">AB430/AB436</f>
        <v>2.7773669020697816E-2</v>
      </c>
      <c r="CK430" s="132">
        <f t="shared" ref="CK430" si="7552">AC430/AC436</f>
        <v>4.3778992424921254E-2</v>
      </c>
    </row>
    <row r="431" spans="1:89">
      <c r="A431" s="133" t="s">
        <v>40</v>
      </c>
      <c r="B431" s="205">
        <v>0</v>
      </c>
      <c r="C431" s="189">
        <v>1446</v>
      </c>
      <c r="D431" s="190">
        <v>3</v>
      </c>
      <c r="E431" s="191">
        <v>604</v>
      </c>
      <c r="F431" s="188">
        <v>5</v>
      </c>
      <c r="G431" s="192">
        <v>169</v>
      </c>
      <c r="H431" s="190">
        <v>19</v>
      </c>
      <c r="I431" s="191">
        <v>778</v>
      </c>
      <c r="J431" s="188">
        <v>18</v>
      </c>
      <c r="K431" s="189">
        <v>30</v>
      </c>
      <c r="L431" s="190">
        <v>42</v>
      </c>
      <c r="M431" s="188">
        <v>61</v>
      </c>
      <c r="N431" s="193">
        <v>94</v>
      </c>
      <c r="O431" s="206">
        <v>190</v>
      </c>
      <c r="P431" s="188">
        <v>111</v>
      </c>
      <c r="Q431" s="189">
        <v>133</v>
      </c>
      <c r="R431" s="190">
        <v>78</v>
      </c>
      <c r="S431" s="191">
        <v>70</v>
      </c>
      <c r="T431" s="188">
        <v>40</v>
      </c>
      <c r="U431" s="192">
        <v>12</v>
      </c>
      <c r="V431" s="190">
        <v>73</v>
      </c>
      <c r="W431" s="207">
        <v>17</v>
      </c>
      <c r="X431" s="188">
        <v>80</v>
      </c>
      <c r="Y431" s="192">
        <v>19</v>
      </c>
      <c r="Z431" s="190">
        <v>39</v>
      </c>
      <c r="AA431" s="188">
        <v>207</v>
      </c>
      <c r="AB431" s="168">
        <f t="shared" si="7144"/>
        <v>602</v>
      </c>
      <c r="AC431" s="169">
        <f t="shared" si="7061"/>
        <v>3736</v>
      </c>
      <c r="BI431" s="133" t="s">
        <v>40</v>
      </c>
      <c r="BJ431" s="125">
        <f>B431/B436</f>
        <v>0</v>
      </c>
      <c r="BK431" s="126">
        <f t="shared" ref="BK431" si="7553">C431/C436</f>
        <v>4.6700901075477183E-2</v>
      </c>
      <c r="BL431" s="127">
        <f t="shared" ref="BL431" si="7554">D431/D436</f>
        <v>1.4137606032045241E-4</v>
      </c>
      <c r="BM431" s="128">
        <f t="shared" ref="BM431" si="7555">E431/E436</f>
        <v>3.3245266402465876E-2</v>
      </c>
      <c r="BN431" s="125">
        <f t="shared" ref="BN431" si="7556">F431/F436</f>
        <v>5.1213766260370787E-4</v>
      </c>
      <c r="BO431" s="126">
        <f t="shared" ref="BO431" si="7557">G431/G436</f>
        <v>2.4132514636584321E-2</v>
      </c>
      <c r="BP431" s="127">
        <f t="shared" ref="BP431" si="7558">H431/H436</f>
        <v>6.8115006811500685E-4</v>
      </c>
      <c r="BQ431" s="128">
        <f t="shared" ref="BQ431" si="7559">I431/I436</f>
        <v>2.1566779397904308E-2</v>
      </c>
      <c r="BR431" s="125">
        <f t="shared" ref="BR431" si="7560">J431/J436</f>
        <v>3.325327914280436E-3</v>
      </c>
      <c r="BS431" s="126">
        <f t="shared" ref="BS431" si="7561">K431/K436</f>
        <v>4.4208664898320073E-3</v>
      </c>
      <c r="BT431" s="127">
        <f t="shared" ref="BT431" si="7562">L431/L436</f>
        <v>3.8064165307232192E-3</v>
      </c>
      <c r="BU431" s="125">
        <f t="shared" ref="BU431" si="7563">M431/M436</f>
        <v>3.1084386465552384E-3</v>
      </c>
      <c r="BV431" s="129">
        <f t="shared" ref="BV431" si="7564">N431/N436</f>
        <v>3.8734135487061149E-3</v>
      </c>
      <c r="BW431" s="130">
        <f t="shared" ref="BW431" si="7565">O431/O436</f>
        <v>5.8291148949225343E-3</v>
      </c>
      <c r="BX431" s="125">
        <f t="shared" ref="BX431" si="7566">P431/P436</f>
        <v>7.4737409103151093E-3</v>
      </c>
      <c r="BY431" s="126">
        <f t="shared" ref="BY431" si="7567">Q431/Q436</f>
        <v>7.0348037660002112E-3</v>
      </c>
      <c r="BZ431" s="127">
        <f t="shared" ref="BZ431" si="7568">R431/R436</f>
        <v>4.095993278370005E-3</v>
      </c>
      <c r="CA431" s="128">
        <f t="shared" ref="CA431" si="7569">S431/S436</f>
        <v>3.2307195273918862E-3</v>
      </c>
      <c r="CB431" s="125">
        <f t="shared" ref="CB431" si="7570">T431/T436</f>
        <v>5.1394063985609664E-3</v>
      </c>
      <c r="CC431" s="126">
        <f t="shared" ref="CC431" si="7571">U431/U436</f>
        <v>1.1023332720925959E-3</v>
      </c>
      <c r="CD431" s="127">
        <f t="shared" ref="CD431" si="7572">V431/V436</f>
        <v>3.3114084826491269E-3</v>
      </c>
      <c r="CE431" s="128">
        <f t="shared" ref="CE431" si="7573">W431/W436</f>
        <v>6.0766371175293105E-4</v>
      </c>
      <c r="CF431" s="125">
        <f t="shared" ref="CF431" si="7574">X431/X436</f>
        <v>3.7539298953592043E-3</v>
      </c>
      <c r="CG431" s="126">
        <f t="shared" ref="CG431" si="7575">Y431/Y436</f>
        <v>1.2141350885040577E-3</v>
      </c>
      <c r="CH431" s="127">
        <f t="shared" ref="CH431" si="7576">Z431/Z436</f>
        <v>7.4874728819091137E-4</v>
      </c>
      <c r="CI431" s="125">
        <f t="shared" ref="CI431" si="7577">AA431/AA436</f>
        <v>4.7190242790379573E-3</v>
      </c>
      <c r="CJ431" s="131">
        <f t="shared" ref="CJ431" si="7578">AB431/AB436</f>
        <v>2.0708135683007289E-3</v>
      </c>
      <c r="CK431" s="132">
        <f t="shared" ref="CK431" si="7579">AC431/AC436</f>
        <v>1.2875566063095787E-2</v>
      </c>
    </row>
    <row r="432" spans="1:89">
      <c r="A432" s="142" t="s">
        <v>41</v>
      </c>
      <c r="B432" s="202">
        <v>0</v>
      </c>
      <c r="C432" s="196">
        <v>64</v>
      </c>
      <c r="D432" s="197">
        <v>0</v>
      </c>
      <c r="E432" s="198">
        <v>7</v>
      </c>
      <c r="F432" s="195">
        <v>0</v>
      </c>
      <c r="G432" s="199">
        <v>0</v>
      </c>
      <c r="H432" s="197">
        <v>0</v>
      </c>
      <c r="I432" s="198">
        <v>0</v>
      </c>
      <c r="J432" s="195">
        <v>0</v>
      </c>
      <c r="K432" s="199">
        <v>0</v>
      </c>
      <c r="L432" s="197">
        <v>0</v>
      </c>
      <c r="M432" s="195">
        <v>0</v>
      </c>
      <c r="N432" s="200">
        <v>0</v>
      </c>
      <c r="O432" s="203">
        <v>0</v>
      </c>
      <c r="P432" s="195">
        <v>0</v>
      </c>
      <c r="Q432" s="199">
        <v>0</v>
      </c>
      <c r="R432" s="197">
        <v>0</v>
      </c>
      <c r="S432" s="198">
        <v>0</v>
      </c>
      <c r="T432" s="195">
        <v>0</v>
      </c>
      <c r="U432" s="199">
        <v>0</v>
      </c>
      <c r="V432" s="197">
        <v>0</v>
      </c>
      <c r="W432" s="198">
        <v>0</v>
      </c>
      <c r="X432" s="195">
        <v>0</v>
      </c>
      <c r="Y432" s="199">
        <v>0</v>
      </c>
      <c r="Z432" s="197">
        <v>0</v>
      </c>
      <c r="AA432" s="195">
        <v>0</v>
      </c>
      <c r="AB432" s="168">
        <f t="shared" si="7144"/>
        <v>0</v>
      </c>
      <c r="AC432" s="169">
        <f t="shared" si="7061"/>
        <v>71</v>
      </c>
      <c r="BI432" s="142" t="s">
        <v>41</v>
      </c>
      <c r="BJ432" s="125">
        <f>B432/B436</f>
        <v>0</v>
      </c>
      <c r="BK432" s="126">
        <f t="shared" ref="BK432" si="7580">C432/C436</f>
        <v>2.0669831734651035E-3</v>
      </c>
      <c r="BL432" s="127">
        <f t="shared" ref="BL432" si="7581">D432/D436</f>
        <v>0</v>
      </c>
      <c r="BM432" s="128">
        <f t="shared" ref="BM432" si="7582">E432/E436</f>
        <v>3.852928225451343E-4</v>
      </c>
      <c r="BN432" s="125">
        <f t="shared" ref="BN432" si="7583">F432/F436</f>
        <v>0</v>
      </c>
      <c r="BO432" s="126">
        <f t="shared" ref="BO432" si="7584">G432/G436</f>
        <v>0</v>
      </c>
      <c r="BP432" s="127">
        <f t="shared" ref="BP432" si="7585">H432/H436</f>
        <v>0</v>
      </c>
      <c r="BQ432" s="128">
        <f t="shared" ref="BQ432" si="7586">I432/I436</f>
        <v>0</v>
      </c>
      <c r="BR432" s="125">
        <f t="shared" ref="BR432" si="7587">J432/J436</f>
        <v>0</v>
      </c>
      <c r="BS432" s="126">
        <f t="shared" ref="BS432" si="7588">K432/K436</f>
        <v>0</v>
      </c>
      <c r="BT432" s="127">
        <f t="shared" ref="BT432" si="7589">L432/L436</f>
        <v>0</v>
      </c>
      <c r="BU432" s="125">
        <f t="shared" ref="BU432" si="7590">M432/M436</f>
        <v>0</v>
      </c>
      <c r="BV432" s="129">
        <f t="shared" ref="BV432" si="7591">N432/N436</f>
        <v>0</v>
      </c>
      <c r="BW432" s="130">
        <f t="shared" ref="BW432" si="7592">O432/O436</f>
        <v>0</v>
      </c>
      <c r="BX432" s="125">
        <f t="shared" ref="BX432" si="7593">P432/P436</f>
        <v>0</v>
      </c>
      <c r="BY432" s="126">
        <f t="shared" ref="BY432" si="7594">Q432/Q436</f>
        <v>0</v>
      </c>
      <c r="BZ432" s="127">
        <f t="shared" ref="BZ432" si="7595">R432/R436</f>
        <v>0</v>
      </c>
      <c r="CA432" s="128">
        <f t="shared" ref="CA432" si="7596">S432/S436</f>
        <v>0</v>
      </c>
      <c r="CB432" s="125">
        <f t="shared" ref="CB432" si="7597">T432/T436</f>
        <v>0</v>
      </c>
      <c r="CC432" s="126">
        <f t="shared" ref="CC432" si="7598">U432/U436</f>
        <v>0</v>
      </c>
      <c r="CD432" s="127">
        <f t="shared" ref="CD432" si="7599">V432/V436</f>
        <v>0</v>
      </c>
      <c r="CE432" s="128">
        <f t="shared" ref="CE432" si="7600">W432/W436</f>
        <v>0</v>
      </c>
      <c r="CF432" s="125">
        <f t="shared" ref="CF432" si="7601">X432/X436</f>
        <v>0</v>
      </c>
      <c r="CG432" s="126">
        <f t="shared" ref="CG432" si="7602">Y432/Y436</f>
        <v>0</v>
      </c>
      <c r="CH432" s="127">
        <f t="shared" ref="CH432" si="7603">Z432/Z436</f>
        <v>0</v>
      </c>
      <c r="CI432" s="125">
        <f t="shared" ref="CI432" si="7604">AA432/AA436</f>
        <v>0</v>
      </c>
      <c r="CJ432" s="131">
        <f t="shared" ref="CJ432" si="7605">AB432/AB436</f>
        <v>0</v>
      </c>
      <c r="CK432" s="132">
        <f t="shared" ref="CK432" si="7606">AC432/AC436</f>
        <v>2.4469089680936856E-4</v>
      </c>
    </row>
    <row r="433" spans="1:89">
      <c r="A433" s="133" t="s">
        <v>42</v>
      </c>
      <c r="B433" s="57">
        <v>0</v>
      </c>
      <c r="C433" s="58">
        <v>0</v>
      </c>
      <c r="D433" s="135">
        <v>0</v>
      </c>
      <c r="E433" s="136">
        <v>0</v>
      </c>
      <c r="F433" s="134">
        <v>0</v>
      </c>
      <c r="G433" s="137">
        <v>0</v>
      </c>
      <c r="H433" s="135">
        <v>0</v>
      </c>
      <c r="I433" s="136">
        <v>0</v>
      </c>
      <c r="J433" s="134">
        <v>0</v>
      </c>
      <c r="K433" s="137">
        <v>0</v>
      </c>
      <c r="L433" s="135">
        <v>0</v>
      </c>
      <c r="M433" s="134">
        <v>0</v>
      </c>
      <c r="N433" s="138">
        <v>1</v>
      </c>
      <c r="O433" s="139">
        <v>0</v>
      </c>
      <c r="P433" s="134">
        <v>0</v>
      </c>
      <c r="Q433" s="137">
        <v>0</v>
      </c>
      <c r="R433" s="135">
        <v>0</v>
      </c>
      <c r="S433" s="136">
        <v>0</v>
      </c>
      <c r="T433" s="134">
        <v>0</v>
      </c>
      <c r="U433" s="137">
        <v>0</v>
      </c>
      <c r="V433" s="135">
        <v>0</v>
      </c>
      <c r="W433" s="136">
        <v>0</v>
      </c>
      <c r="X433" s="134">
        <v>0</v>
      </c>
      <c r="Y433" s="137">
        <v>0</v>
      </c>
      <c r="Z433" s="140">
        <v>0</v>
      </c>
      <c r="AA433" s="141">
        <v>0</v>
      </c>
      <c r="AB433" s="168">
        <f t="shared" ref="AB433" si="7607">B433+D433+F433+H433+J433+L433+N433+P433+R433+T433+V433+X433+Z433</f>
        <v>1</v>
      </c>
      <c r="AC433" s="169">
        <f t="shared" ref="AC433" si="7608">C433+E433+G433+I433+K433+M433+O433+Q433+S433+U433+W433+Y433+AA433</f>
        <v>0</v>
      </c>
      <c r="BI433" s="133" t="s">
        <v>42</v>
      </c>
      <c r="BJ433" s="125">
        <f>B433/B436</f>
        <v>0</v>
      </c>
      <c r="BK433" s="126">
        <f t="shared" ref="BK433" si="7609">C433/C436</f>
        <v>0</v>
      </c>
      <c r="BL433" s="127">
        <f t="shared" ref="BL433" si="7610">D433/D436</f>
        <v>0</v>
      </c>
      <c r="BM433" s="128">
        <f t="shared" ref="BM433" si="7611">E433/E436</f>
        <v>0</v>
      </c>
      <c r="BN433" s="125">
        <f t="shared" ref="BN433" si="7612">F433/F436</f>
        <v>0</v>
      </c>
      <c r="BO433" s="126">
        <f t="shared" ref="BO433" si="7613">G433/G436</f>
        <v>0</v>
      </c>
      <c r="BP433" s="127">
        <f t="shared" ref="BP433" si="7614">H433/H436</f>
        <v>0</v>
      </c>
      <c r="BQ433" s="128">
        <f t="shared" ref="BQ433" si="7615">I433/I436</f>
        <v>0</v>
      </c>
      <c r="BR433" s="125">
        <f t="shared" ref="BR433" si="7616">J433/J436</f>
        <v>0</v>
      </c>
      <c r="BS433" s="126">
        <f t="shared" ref="BS433" si="7617">K433/K436</f>
        <v>0</v>
      </c>
      <c r="BT433" s="127">
        <f t="shared" ref="BT433" si="7618">L433/L436</f>
        <v>0</v>
      </c>
      <c r="BU433" s="125">
        <f t="shared" ref="BU433" si="7619">M433/M436</f>
        <v>0</v>
      </c>
      <c r="BV433" s="129">
        <f t="shared" ref="BV433" si="7620">N433/N436</f>
        <v>4.1206527113894842E-5</v>
      </c>
      <c r="BW433" s="130">
        <f t="shared" ref="BW433" si="7621">O433/O436</f>
        <v>0</v>
      </c>
      <c r="BX433" s="125">
        <f t="shared" ref="BX433" si="7622">P433/P436</f>
        <v>0</v>
      </c>
      <c r="BY433" s="126">
        <f t="shared" ref="BY433" si="7623">Q433/Q436</f>
        <v>0</v>
      </c>
      <c r="BZ433" s="127">
        <f t="shared" ref="BZ433" si="7624">R433/R436</f>
        <v>0</v>
      </c>
      <c r="CA433" s="128">
        <f t="shared" ref="CA433" si="7625">S433/S436</f>
        <v>0</v>
      </c>
      <c r="CB433" s="125">
        <f t="shared" ref="CB433" si="7626">T433/T436</f>
        <v>0</v>
      </c>
      <c r="CC433" s="126">
        <f t="shared" ref="CC433" si="7627">U433/U436</f>
        <v>0</v>
      </c>
      <c r="CD433" s="127">
        <f t="shared" ref="CD433" si="7628">V433/V436</f>
        <v>0</v>
      </c>
      <c r="CE433" s="128">
        <f t="shared" ref="CE433" si="7629">W433/W436</f>
        <v>0</v>
      </c>
      <c r="CF433" s="125">
        <f t="shared" ref="CF433" si="7630">X433/X436</f>
        <v>0</v>
      </c>
      <c r="CG433" s="126">
        <f t="shared" ref="CG433" si="7631">Y433/Y436</f>
        <v>0</v>
      </c>
      <c r="CH433" s="127">
        <f t="shared" ref="CH433" si="7632">Z433/Z436</f>
        <v>0</v>
      </c>
      <c r="CI433" s="125">
        <f t="shared" ref="CI433" si="7633">AA433/AA436</f>
        <v>0</v>
      </c>
      <c r="CJ433" s="131">
        <f t="shared" ref="CJ433" si="7634">AB433/AB436</f>
        <v>3.4398896483400812E-6</v>
      </c>
      <c r="CK433" s="132">
        <f t="shared" ref="CK433" si="7635">AC433/AC436</f>
        <v>0</v>
      </c>
    </row>
    <row r="434" spans="1:89">
      <c r="A434" s="142" t="s">
        <v>43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/>
      <c r="AC434" s="169"/>
      <c r="BI434" s="142" t="s">
        <v>43</v>
      </c>
      <c r="BJ434" s="125">
        <f>B434/B436</f>
        <v>0</v>
      </c>
      <c r="BK434" s="126">
        <f t="shared" ref="BK434" si="7636">C434/C436</f>
        <v>0</v>
      </c>
      <c r="BL434" s="127">
        <f t="shared" ref="BL434" si="7637">D434/D436</f>
        <v>0</v>
      </c>
      <c r="BM434" s="128">
        <f t="shared" ref="BM434" si="7638">E434/E436</f>
        <v>0</v>
      </c>
      <c r="BN434" s="125">
        <f t="shared" ref="BN434" si="7639">F434/F436</f>
        <v>0</v>
      </c>
      <c r="BO434" s="126">
        <f t="shared" ref="BO434" si="7640">G434/G436</f>
        <v>0</v>
      </c>
      <c r="BP434" s="127">
        <f t="shared" ref="BP434" si="7641">H434/H436</f>
        <v>0</v>
      </c>
      <c r="BQ434" s="128">
        <f t="shared" ref="BQ434" si="7642">I434/I436</f>
        <v>0</v>
      </c>
      <c r="BR434" s="125">
        <f t="shared" ref="BR434" si="7643">J434/J436</f>
        <v>0</v>
      </c>
      <c r="BS434" s="126">
        <f t="shared" ref="BS434" si="7644">K434/K436</f>
        <v>0</v>
      </c>
      <c r="BT434" s="127">
        <f t="shared" ref="BT434" si="7645">L434/L436</f>
        <v>0</v>
      </c>
      <c r="BU434" s="125">
        <f t="shared" ref="BU434" si="7646">M434/M436</f>
        <v>0</v>
      </c>
      <c r="BV434" s="129">
        <f t="shared" ref="BV434" si="7647">N434/N436</f>
        <v>0</v>
      </c>
      <c r="BW434" s="130">
        <f t="shared" ref="BW434" si="7648">O434/O436</f>
        <v>0</v>
      </c>
      <c r="BX434" s="125">
        <f t="shared" ref="BX434" si="7649">P434/P436</f>
        <v>0</v>
      </c>
      <c r="BY434" s="126">
        <f t="shared" ref="BY434" si="7650">Q434/Q436</f>
        <v>0</v>
      </c>
      <c r="BZ434" s="127">
        <f t="shared" ref="BZ434" si="7651">R434/R436</f>
        <v>0</v>
      </c>
      <c r="CA434" s="128">
        <f t="shared" ref="CA434" si="7652">S434/S436</f>
        <v>0</v>
      </c>
      <c r="CB434" s="125">
        <f t="shared" ref="CB434" si="7653">T434/T436</f>
        <v>0</v>
      </c>
      <c r="CC434" s="126">
        <f t="shared" ref="CC434" si="7654">U434/U436</f>
        <v>0</v>
      </c>
      <c r="CD434" s="127">
        <f t="shared" ref="CD434" si="7655">V434/V436</f>
        <v>0</v>
      </c>
      <c r="CE434" s="128">
        <f t="shared" ref="CE434" si="7656">W434/W436</f>
        <v>0</v>
      </c>
      <c r="CF434" s="125">
        <f t="shared" ref="CF434" si="7657">X434/X436</f>
        <v>0</v>
      </c>
      <c r="CG434" s="126">
        <f t="shared" ref="CG434" si="7658">Y434/Y436</f>
        <v>0</v>
      </c>
      <c r="CH434" s="127">
        <f t="shared" ref="CH434" si="7659">Z434/Z436</f>
        <v>0</v>
      </c>
      <c r="CI434" s="125">
        <f t="shared" ref="CI434" si="7660">AA434/AA436</f>
        <v>0</v>
      </c>
      <c r="CJ434" s="131">
        <f t="shared" ref="CJ434" si="7661">AB434/AB436</f>
        <v>0</v>
      </c>
      <c r="CK434" s="132">
        <f t="shared" ref="CK434" si="7662">AC434/AC436</f>
        <v>0</v>
      </c>
    </row>
    <row r="435" spans="1:89" ht="14.1" thickBot="1">
      <c r="A435" s="133" t="s">
        <v>44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/>
      <c r="AC435" s="169"/>
      <c r="BI435" s="133" t="s">
        <v>44</v>
      </c>
      <c r="BJ435" s="125">
        <f>B435/B436</f>
        <v>0</v>
      </c>
      <c r="BK435" s="126">
        <f t="shared" ref="BK435" si="7663">C435/C436</f>
        <v>0</v>
      </c>
      <c r="BL435" s="127">
        <f t="shared" ref="BL435" si="7664">D435/D436</f>
        <v>0</v>
      </c>
      <c r="BM435" s="128">
        <f t="shared" ref="BM435" si="7665">E435/E436</f>
        <v>0</v>
      </c>
      <c r="BN435" s="125">
        <f t="shared" ref="BN435" si="7666">F435/F436</f>
        <v>0</v>
      </c>
      <c r="BO435" s="126">
        <f t="shared" ref="BO435" si="7667">G435/G436</f>
        <v>0</v>
      </c>
      <c r="BP435" s="127">
        <f t="shared" ref="BP435" si="7668">H435/H436</f>
        <v>0</v>
      </c>
      <c r="BQ435" s="128">
        <f t="shared" ref="BQ435" si="7669">I435/I436</f>
        <v>0</v>
      </c>
      <c r="BR435" s="125">
        <f t="shared" ref="BR435" si="7670">J435/J436</f>
        <v>0</v>
      </c>
      <c r="BS435" s="126">
        <f t="shared" ref="BS435" si="7671">K435/K436</f>
        <v>0</v>
      </c>
      <c r="BT435" s="127">
        <f t="shared" ref="BT435" si="7672">L435/L436</f>
        <v>0</v>
      </c>
      <c r="BU435" s="125">
        <f t="shared" ref="BU435" si="7673">M435/M436</f>
        <v>0</v>
      </c>
      <c r="BV435" s="129">
        <f t="shared" ref="BV435" si="7674">N435/N436</f>
        <v>0</v>
      </c>
      <c r="BW435" s="130">
        <f t="shared" ref="BW435" si="7675">O435/O436</f>
        <v>0</v>
      </c>
      <c r="BX435" s="125">
        <f t="shared" ref="BX435" si="7676">P435/P436</f>
        <v>0</v>
      </c>
      <c r="BY435" s="126">
        <f t="shared" ref="BY435" si="7677">Q435/Q436</f>
        <v>0</v>
      </c>
      <c r="BZ435" s="127">
        <f t="shared" ref="BZ435" si="7678">R435/R436</f>
        <v>0</v>
      </c>
      <c r="CA435" s="128">
        <f t="shared" ref="CA435" si="7679">S435/S436</f>
        <v>0</v>
      </c>
      <c r="CB435" s="125">
        <f t="shared" ref="CB435" si="7680">T435/T436</f>
        <v>0</v>
      </c>
      <c r="CC435" s="126">
        <f t="shared" ref="CC435" si="7681">U435/U436</f>
        <v>0</v>
      </c>
      <c r="CD435" s="127">
        <f t="shared" ref="CD435" si="7682">V435/V436</f>
        <v>0</v>
      </c>
      <c r="CE435" s="128">
        <f t="shared" ref="CE435" si="7683">W435/W436</f>
        <v>0</v>
      </c>
      <c r="CF435" s="125">
        <f t="shared" ref="CF435" si="7684">X435/X436</f>
        <v>0</v>
      </c>
      <c r="CG435" s="126">
        <f t="shared" ref="CG435" si="7685">Y435/Y436</f>
        <v>0</v>
      </c>
      <c r="CH435" s="127">
        <f t="shared" ref="CH435" si="7686">Z435/Z436</f>
        <v>0</v>
      </c>
      <c r="CI435" s="125">
        <f t="shared" ref="CI435" si="7687">AA435/AA436</f>
        <v>0</v>
      </c>
      <c r="CJ435" s="131">
        <f t="shared" ref="CJ435" si="7688">AB435/AB436</f>
        <v>0</v>
      </c>
      <c r="CK435" s="132">
        <f t="shared" ref="CK435" si="7689">AC435/AC436</f>
        <v>0</v>
      </c>
    </row>
    <row r="436" spans="1:89" ht="15" thickTop="1" thickBot="1">
      <c r="A436" s="290" t="s">
        <v>26</v>
      </c>
      <c r="B436" s="17">
        <f t="shared" ref="B436" si="7690">SUM(B413:B435)</f>
        <v>53994</v>
      </c>
      <c r="C436" s="18">
        <f t="shared" ref="C436" si="7691">SUM(C413:C435)</f>
        <v>30963</v>
      </c>
      <c r="D436" s="17">
        <f t="shared" ref="D436" si="7692">SUM(D413:D435)</f>
        <v>21220</v>
      </c>
      <c r="E436" s="18">
        <f t="shared" ref="E436" si="7693">SUM(E413:E435)</f>
        <v>18168</v>
      </c>
      <c r="F436" s="17">
        <f t="shared" ref="F436" si="7694">SUM(F413:F435)</f>
        <v>9763</v>
      </c>
      <c r="G436" s="18">
        <f t="shared" ref="G436" si="7695">SUM(G413:G435)</f>
        <v>7003</v>
      </c>
      <c r="H436" s="17">
        <f t="shared" ref="H436" si="7696">SUM(H413:H435)</f>
        <v>27894</v>
      </c>
      <c r="I436" s="18">
        <f t="shared" ref="I436" si="7697">SUM(I413:I435)</f>
        <v>36074</v>
      </c>
      <c r="J436" s="17">
        <f t="shared" ref="J436" si="7698">SUM(J413:J435)</f>
        <v>5413</v>
      </c>
      <c r="K436" s="18">
        <f t="shared" ref="K436" si="7699">SUM(K413:K435)</f>
        <v>6786</v>
      </c>
      <c r="L436" s="17">
        <f t="shared" ref="L436" si="7700">SUM(L413:L435)</f>
        <v>11034</v>
      </c>
      <c r="M436" s="18">
        <f t="shared" ref="M436" si="7701">SUM(M413:M435)</f>
        <v>19624</v>
      </c>
      <c r="N436" s="17">
        <f t="shared" ref="N436" si="7702">SUM(N413:N435)</f>
        <v>24268</v>
      </c>
      <c r="O436" s="18">
        <f t="shared" ref="O436" si="7703">SUM(O413:O435)</f>
        <v>32595</v>
      </c>
      <c r="P436" s="17">
        <f t="shared" ref="P436" si="7704">SUM(P413:P435)</f>
        <v>14852</v>
      </c>
      <c r="Q436" s="18">
        <f t="shared" ref="Q436" si="7705">SUM(Q413:Q435)</f>
        <v>18906</v>
      </c>
      <c r="R436" s="17">
        <f t="shared" ref="R436" si="7706">SUM(R413:R435)</f>
        <v>19043</v>
      </c>
      <c r="S436" s="18">
        <f t="shared" ref="S436" si="7707">SUM(S413:S435)</f>
        <v>21667</v>
      </c>
      <c r="T436" s="17">
        <f t="shared" ref="T436" si="7708">SUM(T413:T435)</f>
        <v>7783</v>
      </c>
      <c r="U436" s="18">
        <f t="shared" ref="U436" si="7709">SUM(U413:U435)</f>
        <v>10886</v>
      </c>
      <c r="V436" s="17">
        <f t="shared" ref="V436" si="7710">SUM(V413:V435)</f>
        <v>22045</v>
      </c>
      <c r="W436" s="18">
        <f t="shared" ref="W436" si="7711">SUM(W413:W435)</f>
        <v>27976</v>
      </c>
      <c r="X436" s="17">
        <f t="shared" ref="X436" si="7712">SUM(X413:X435)</f>
        <v>21311</v>
      </c>
      <c r="Y436" s="18">
        <f t="shared" ref="Y436" si="7713">SUM(Y413:Y435)</f>
        <v>15649</v>
      </c>
      <c r="Z436" s="17">
        <f t="shared" ref="Z436" si="7714">SUM(Z413:Z435)</f>
        <v>52087</v>
      </c>
      <c r="AA436" s="18">
        <f t="shared" ref="AA436" si="7715">SUM(AA413:AA435)</f>
        <v>43865</v>
      </c>
      <c r="AB436" s="170">
        <f t="shared" ref="AB436:AC436" si="7716">SUM(AB412:AB435)</f>
        <v>290707</v>
      </c>
      <c r="AC436" s="171">
        <f t="shared" si="7716"/>
        <v>290162</v>
      </c>
      <c r="BI436" s="290" t="s">
        <v>26</v>
      </c>
      <c r="BJ436" s="151">
        <f>SUM(BJ412:BJ435)</f>
        <v>1.0000000000000002</v>
      </c>
      <c r="BK436" s="152">
        <f t="shared" ref="BK436:CK436" si="7717">SUM(BK412:BK435)</f>
        <v>0.99999999999999989</v>
      </c>
      <c r="BL436" s="151">
        <f t="shared" si="7717"/>
        <v>1</v>
      </c>
      <c r="BM436" s="152">
        <f t="shared" si="7717"/>
        <v>1</v>
      </c>
      <c r="BN436" s="151">
        <f t="shared" si="7717"/>
        <v>0.99999999999999989</v>
      </c>
      <c r="BO436" s="152">
        <f t="shared" si="7717"/>
        <v>1</v>
      </c>
      <c r="BP436" s="151">
        <f t="shared" si="7717"/>
        <v>1</v>
      </c>
      <c r="BQ436" s="152">
        <f t="shared" si="7717"/>
        <v>1</v>
      </c>
      <c r="BR436" s="151">
        <f t="shared" si="7717"/>
        <v>0.99999999999999989</v>
      </c>
      <c r="BS436" s="152">
        <f t="shared" si="7717"/>
        <v>1.0000000000000002</v>
      </c>
      <c r="BT436" s="151">
        <f t="shared" si="7717"/>
        <v>1</v>
      </c>
      <c r="BU436" s="152">
        <f t="shared" si="7717"/>
        <v>0.99999999999999967</v>
      </c>
      <c r="BV436" s="151">
        <f t="shared" si="7717"/>
        <v>0.99999999999999989</v>
      </c>
      <c r="BW436" s="152">
        <f t="shared" si="7717"/>
        <v>1</v>
      </c>
      <c r="BX436" s="151">
        <f t="shared" si="7717"/>
        <v>1</v>
      </c>
      <c r="BY436" s="152">
        <f t="shared" si="7717"/>
        <v>0.99999999999999989</v>
      </c>
      <c r="BZ436" s="151">
        <f t="shared" si="7717"/>
        <v>1</v>
      </c>
      <c r="CA436" s="152">
        <f t="shared" si="7717"/>
        <v>1.0000000000000002</v>
      </c>
      <c r="CB436" s="151">
        <f t="shared" si="7717"/>
        <v>1</v>
      </c>
      <c r="CC436" s="152">
        <f t="shared" si="7717"/>
        <v>1</v>
      </c>
      <c r="CD436" s="151">
        <f t="shared" si="7717"/>
        <v>0.99999999999999989</v>
      </c>
      <c r="CE436" s="152">
        <f t="shared" si="7717"/>
        <v>1</v>
      </c>
      <c r="CF436" s="151">
        <f t="shared" si="7717"/>
        <v>1</v>
      </c>
      <c r="CG436" s="152">
        <f t="shared" si="7717"/>
        <v>1</v>
      </c>
      <c r="CH436" s="151">
        <f t="shared" si="7717"/>
        <v>1</v>
      </c>
      <c r="CI436" s="152">
        <f t="shared" si="7717"/>
        <v>1.0000000000000002</v>
      </c>
      <c r="CJ436" s="151">
        <f t="shared" si="7717"/>
        <v>1</v>
      </c>
      <c r="CK436" s="152">
        <f t="shared" si="7717"/>
        <v>1.0000000000000002</v>
      </c>
    </row>
    <row r="437" spans="1:89" ht="14.1" thickTop="1">
      <c r="A437" s="186"/>
    </row>
    <row r="439" spans="1:89">
      <c r="A439" s="301">
        <f>+A408+1</f>
        <v>43600</v>
      </c>
      <c r="B439" s="301"/>
      <c r="C439" s="301"/>
      <c r="D439" s="301"/>
      <c r="BI439" s="298">
        <f>+BI408+1</f>
        <v>43600</v>
      </c>
      <c r="BJ439" s="298"/>
      <c r="BK439" s="298"/>
      <c r="BL439" s="298"/>
    </row>
    <row r="440" spans="1:89" ht="13.5" customHeight="1" thickBot="1">
      <c r="AE440" t="s">
        <v>1</v>
      </c>
    </row>
    <row r="441" spans="1:89" ht="15" thickTop="1" thickBot="1">
      <c r="A441" s="296" t="s">
        <v>2</v>
      </c>
      <c r="B441" s="292" t="s">
        <v>3</v>
      </c>
      <c r="C441" s="293"/>
      <c r="D441" s="292" t="s">
        <v>4</v>
      </c>
      <c r="E441" s="293"/>
      <c r="F441" s="292" t="s">
        <v>5</v>
      </c>
      <c r="G441" s="293"/>
      <c r="H441" s="292" t="s">
        <v>6</v>
      </c>
      <c r="I441" s="293"/>
      <c r="J441" s="292" t="s">
        <v>7</v>
      </c>
      <c r="K441" s="293"/>
      <c r="L441" s="292" t="s">
        <v>8</v>
      </c>
      <c r="M441" s="293"/>
      <c r="N441" s="292" t="s">
        <v>9</v>
      </c>
      <c r="O441" s="293"/>
      <c r="P441" s="292" t="s">
        <v>10</v>
      </c>
      <c r="Q441" s="293"/>
      <c r="R441" s="292" t="s">
        <v>11</v>
      </c>
      <c r="S441" s="293"/>
      <c r="T441" s="292" t="s">
        <v>12</v>
      </c>
      <c r="U441" s="293"/>
      <c r="V441" s="292" t="s">
        <v>13</v>
      </c>
      <c r="W441" s="293"/>
      <c r="X441" s="292" t="s">
        <v>14</v>
      </c>
      <c r="Y441" s="293"/>
      <c r="Z441" s="294" t="s">
        <v>15</v>
      </c>
      <c r="AA441" s="295"/>
      <c r="AB441" s="299" t="s">
        <v>16</v>
      </c>
      <c r="AC441" s="300"/>
      <c r="AE441" s="309" t="s">
        <v>2</v>
      </c>
      <c r="AF441" s="303" t="s">
        <v>3</v>
      </c>
      <c r="AG441" s="304"/>
      <c r="AH441" s="303" t="s">
        <v>4</v>
      </c>
      <c r="AI441" s="304"/>
      <c r="AJ441" s="303" t="s">
        <v>5</v>
      </c>
      <c r="AK441" s="304"/>
      <c r="AL441" s="303" t="s">
        <v>6</v>
      </c>
      <c r="AM441" s="304"/>
      <c r="AN441" s="303" t="s">
        <v>7</v>
      </c>
      <c r="AO441" s="304"/>
      <c r="AP441" s="303" t="s">
        <v>8</v>
      </c>
      <c r="AQ441" s="304"/>
      <c r="AR441" s="303" t="s">
        <v>9</v>
      </c>
      <c r="AS441" s="304"/>
      <c r="AT441" s="303" t="s">
        <v>10</v>
      </c>
      <c r="AU441" s="304"/>
      <c r="AV441" s="303" t="s">
        <v>11</v>
      </c>
      <c r="AW441" s="304"/>
      <c r="AX441" s="303" t="s">
        <v>12</v>
      </c>
      <c r="AY441" s="304"/>
      <c r="AZ441" s="303" t="s">
        <v>13</v>
      </c>
      <c r="BA441" s="304"/>
      <c r="BB441" s="303" t="s">
        <v>14</v>
      </c>
      <c r="BC441" s="304"/>
      <c r="BD441" s="305" t="s">
        <v>15</v>
      </c>
      <c r="BE441" s="306"/>
      <c r="BF441" s="307" t="s">
        <v>16</v>
      </c>
      <c r="BG441" s="308"/>
      <c r="BH441" s="281"/>
      <c r="BI441" s="296" t="s">
        <v>2</v>
      </c>
      <c r="BJ441" s="292" t="s">
        <v>3</v>
      </c>
      <c r="BK441" s="293"/>
      <c r="BL441" s="292" t="s">
        <v>4</v>
      </c>
      <c r="BM441" s="293"/>
      <c r="BN441" s="292" t="s">
        <v>5</v>
      </c>
      <c r="BO441" s="293"/>
      <c r="BP441" s="292" t="s">
        <v>6</v>
      </c>
      <c r="BQ441" s="293"/>
      <c r="BR441" s="292" t="s">
        <v>7</v>
      </c>
      <c r="BS441" s="293"/>
      <c r="BT441" s="292" t="s">
        <v>8</v>
      </c>
      <c r="BU441" s="293"/>
      <c r="BV441" s="292" t="s">
        <v>9</v>
      </c>
      <c r="BW441" s="293"/>
      <c r="BX441" s="292" t="s">
        <v>10</v>
      </c>
      <c r="BY441" s="293"/>
      <c r="BZ441" s="292" t="s">
        <v>11</v>
      </c>
      <c r="CA441" s="293"/>
      <c r="CB441" s="292" t="s">
        <v>12</v>
      </c>
      <c r="CC441" s="293"/>
      <c r="CD441" s="292" t="s">
        <v>13</v>
      </c>
      <c r="CE441" s="293"/>
      <c r="CF441" s="292" t="s">
        <v>14</v>
      </c>
      <c r="CG441" s="293"/>
      <c r="CH441" s="294" t="s">
        <v>15</v>
      </c>
      <c r="CI441" s="295"/>
      <c r="CJ441" s="292" t="s">
        <v>16</v>
      </c>
      <c r="CK441" s="293"/>
    </row>
    <row r="442" spans="1:89" ht="15" thickTop="1" thickBot="1">
      <c r="A442" s="297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5" t="s">
        <v>17</v>
      </c>
      <c r="AA442" s="118" t="s">
        <v>18</v>
      </c>
      <c r="AB442" s="172" t="s">
        <v>17</v>
      </c>
      <c r="AC442" s="173" t="s">
        <v>18</v>
      </c>
      <c r="AE442" s="310"/>
      <c r="AF442" s="242" t="s">
        <v>17</v>
      </c>
      <c r="AG442" s="243" t="s">
        <v>18</v>
      </c>
      <c r="AH442" s="244" t="s">
        <v>17</v>
      </c>
      <c r="AI442" s="245" t="s">
        <v>18</v>
      </c>
      <c r="AJ442" s="242" t="s">
        <v>17</v>
      </c>
      <c r="AK442" s="243" t="s">
        <v>18</v>
      </c>
      <c r="AL442" s="244" t="s">
        <v>17</v>
      </c>
      <c r="AM442" s="245" t="s">
        <v>18</v>
      </c>
      <c r="AN442" s="242" t="s">
        <v>17</v>
      </c>
      <c r="AO442" s="243" t="s">
        <v>18</v>
      </c>
      <c r="AP442" s="244" t="s">
        <v>17</v>
      </c>
      <c r="AQ442" s="242" t="s">
        <v>18</v>
      </c>
      <c r="AR442" s="246" t="s">
        <v>17</v>
      </c>
      <c r="AS442" s="247" t="s">
        <v>18</v>
      </c>
      <c r="AT442" s="242" t="s">
        <v>17</v>
      </c>
      <c r="AU442" s="243" t="s">
        <v>18</v>
      </c>
      <c r="AV442" s="244" t="s">
        <v>17</v>
      </c>
      <c r="AW442" s="245" t="s">
        <v>18</v>
      </c>
      <c r="AX442" s="242" t="s">
        <v>17</v>
      </c>
      <c r="AY442" s="243" t="s">
        <v>18</v>
      </c>
      <c r="AZ442" s="244" t="s">
        <v>17</v>
      </c>
      <c r="BA442" s="245" t="s">
        <v>18</v>
      </c>
      <c r="BB442" s="242" t="s">
        <v>17</v>
      </c>
      <c r="BC442" s="243" t="s">
        <v>18</v>
      </c>
      <c r="BD442" s="248" t="s">
        <v>17</v>
      </c>
      <c r="BE442" s="249" t="s">
        <v>18</v>
      </c>
      <c r="BF442" s="250" t="s">
        <v>17</v>
      </c>
      <c r="BG442" s="251" t="s">
        <v>18</v>
      </c>
      <c r="BH442" s="282"/>
      <c r="BI442" s="297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5" t="s">
        <v>17</v>
      </c>
      <c r="CI442" s="118" t="s">
        <v>18</v>
      </c>
      <c r="CJ442" s="116" t="s">
        <v>17</v>
      </c>
      <c r="CK442" s="117" t="s">
        <v>18</v>
      </c>
    </row>
    <row r="443" spans="1:89" ht="14.1" thickTop="1">
      <c r="A443" s="121" t="s">
        <v>19</v>
      </c>
      <c r="B443" s="122"/>
      <c r="C443" s="185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2"/>
      <c r="AA443" s="183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52" t="str">
        <f>$AE$9</f>
        <v>07:00 - 07:59</v>
      </c>
      <c r="AF443" s="253">
        <f>SUMIF($A$9:$A$32,$AE443,B$443:B$466)</f>
        <v>5664</v>
      </c>
      <c r="AG443" s="254">
        <f t="shared" ref="AG443:AV445" si="7718">SUMIF($A$9:$A$32,$AE443,C$443:C$466)</f>
        <v>983</v>
      </c>
      <c r="AH443" s="255">
        <f t="shared" si="7718"/>
        <v>1728</v>
      </c>
      <c r="AI443" s="256">
        <f t="shared" si="7718"/>
        <v>962</v>
      </c>
      <c r="AJ443" s="253">
        <f t="shared" si="7718"/>
        <v>813</v>
      </c>
      <c r="AK443" s="257">
        <f t="shared" si="7718"/>
        <v>517</v>
      </c>
      <c r="AL443" s="255">
        <f t="shared" si="7718"/>
        <v>1645</v>
      </c>
      <c r="AM443" s="256">
        <f t="shared" si="7718"/>
        <v>1377</v>
      </c>
      <c r="AN443" s="253">
        <f t="shared" si="7718"/>
        <v>363</v>
      </c>
      <c r="AO443" s="257">
        <f t="shared" si="7718"/>
        <v>827</v>
      </c>
      <c r="AP443" s="255">
        <f t="shared" si="7718"/>
        <v>490</v>
      </c>
      <c r="AQ443" s="253">
        <f t="shared" si="7718"/>
        <v>1832</v>
      </c>
      <c r="AR443" s="258">
        <f t="shared" si="7718"/>
        <v>1766</v>
      </c>
      <c r="AS443" s="259">
        <f t="shared" si="7718"/>
        <v>2657</v>
      </c>
      <c r="AT443" s="253">
        <f t="shared" si="7718"/>
        <v>1349</v>
      </c>
      <c r="AU443" s="257">
        <f t="shared" si="7718"/>
        <v>1386</v>
      </c>
      <c r="AV443" s="255">
        <f t="shared" si="7718"/>
        <v>1576</v>
      </c>
      <c r="AW443" s="256">
        <f t="shared" ref="AW443:BE445" si="7719">SUMIF($A$9:$A$32,$AE443,S$443:S$466)</f>
        <v>1677</v>
      </c>
      <c r="AX443" s="253">
        <f t="shared" si="7719"/>
        <v>322</v>
      </c>
      <c r="AY443" s="257">
        <f t="shared" si="7719"/>
        <v>1689</v>
      </c>
      <c r="AZ443" s="255">
        <f t="shared" si="7719"/>
        <v>956</v>
      </c>
      <c r="BA443" s="256">
        <f t="shared" si="7719"/>
        <v>2713</v>
      </c>
      <c r="BB443" s="253">
        <f t="shared" si="7719"/>
        <v>1391</v>
      </c>
      <c r="BC443" s="257">
        <f t="shared" si="7719"/>
        <v>1753</v>
      </c>
      <c r="BD443" s="20">
        <f t="shared" si="7719"/>
        <v>4717</v>
      </c>
      <c r="BE443" s="260">
        <f t="shared" si="7719"/>
        <v>2331</v>
      </c>
      <c r="BF443" s="261">
        <f>AF443+AH443+AJ443+AL443+AN443+AP443+AR443+AT443+AV443+AX443+AZ443+BB443+BD443</f>
        <v>22780</v>
      </c>
      <c r="BG443" s="262">
        <f>AG443+AI443+AK443+AM443+AO443+AQ443+AS443+AU443+AW443+AY443+BA443+BC443+BE443</f>
        <v>20704</v>
      </c>
      <c r="BH443" s="283"/>
      <c r="BI443" s="121" t="s">
        <v>19</v>
      </c>
      <c r="BJ443" s="125">
        <f>B443/B467</f>
        <v>0</v>
      </c>
      <c r="BK443" s="126">
        <f t="shared" ref="BK443" si="7720">C443/C467</f>
        <v>0</v>
      </c>
      <c r="BL443" s="127">
        <f t="shared" ref="BL443" si="7721">D443/D467</f>
        <v>0</v>
      </c>
      <c r="BM443" s="128">
        <f t="shared" ref="BM443" si="7722">E443/E467</f>
        <v>0</v>
      </c>
      <c r="BN443" s="125">
        <f t="shared" ref="BN443" si="7723">F443/F467</f>
        <v>0</v>
      </c>
      <c r="BO443" s="126">
        <f t="shared" ref="BO443" si="7724">G443/G467</f>
        <v>0</v>
      </c>
      <c r="BP443" s="127">
        <f t="shared" ref="BP443" si="7725">H443/H467</f>
        <v>0</v>
      </c>
      <c r="BQ443" s="128">
        <f t="shared" ref="BQ443" si="7726">I443/I467</f>
        <v>0</v>
      </c>
      <c r="BR443" s="125">
        <f t="shared" ref="BR443" si="7727">J443/J467</f>
        <v>0</v>
      </c>
      <c r="BS443" s="126">
        <f t="shared" ref="BS443" si="7728">K443/K467</f>
        <v>0</v>
      </c>
      <c r="BT443" s="127">
        <f t="shared" ref="BT443" si="7729">L443/L467</f>
        <v>0</v>
      </c>
      <c r="BU443" s="125">
        <f t="shared" ref="BU443" si="7730">M443/M467</f>
        <v>0</v>
      </c>
      <c r="BV443" s="129">
        <f t="shared" ref="BV443" si="7731">N443/N467</f>
        <v>0</v>
      </c>
      <c r="BW443" s="130">
        <f t="shared" ref="BW443" si="7732">O443/O467</f>
        <v>0</v>
      </c>
      <c r="BX443" s="125">
        <f t="shared" ref="BX443" si="7733">P443/P467</f>
        <v>0</v>
      </c>
      <c r="BY443" s="126">
        <f t="shared" ref="BY443" si="7734">Q443/Q467</f>
        <v>0</v>
      </c>
      <c r="BZ443" s="127">
        <f t="shared" ref="BZ443" si="7735">R443/R467</f>
        <v>0</v>
      </c>
      <c r="CA443" s="128">
        <f t="shared" ref="CA443" si="7736">S443/S467</f>
        <v>0</v>
      </c>
      <c r="CB443" s="125">
        <f t="shared" ref="CB443" si="7737">T443/T467</f>
        <v>0</v>
      </c>
      <c r="CC443" s="126">
        <f t="shared" ref="CC443" si="7738">U443/U467</f>
        <v>0</v>
      </c>
      <c r="CD443" s="127">
        <f t="shared" ref="CD443" si="7739">V443/V467</f>
        <v>0</v>
      </c>
      <c r="CE443" s="128">
        <f t="shared" ref="CE443" si="7740">W443/W467</f>
        <v>0</v>
      </c>
      <c r="CF443" s="125">
        <f t="shared" ref="CF443" si="7741">X443/X467</f>
        <v>0</v>
      </c>
      <c r="CG443" s="126">
        <f t="shared" ref="CG443" si="7742">Y443/Y467</f>
        <v>0</v>
      </c>
      <c r="CH443" s="127">
        <f t="shared" ref="CH443" si="7743">Z443/Z467</f>
        <v>0</v>
      </c>
      <c r="CI443" s="125">
        <f t="shared" ref="CI443" si="7744">AA443/AA467</f>
        <v>0</v>
      </c>
      <c r="CJ443" s="131">
        <f t="shared" ref="CJ443" si="7745">AB443/AB467</f>
        <v>0</v>
      </c>
      <c r="CK443" s="132">
        <f t="shared" ref="CK443" si="7746">AC443/AC467</f>
        <v>0</v>
      </c>
    </row>
    <row r="444" spans="1:89">
      <c r="A444" s="133" t="s">
        <v>21</v>
      </c>
      <c r="B444" s="188">
        <v>578</v>
      </c>
      <c r="C444" s="189">
        <v>0</v>
      </c>
      <c r="D444" s="190">
        <v>173</v>
      </c>
      <c r="E444" s="191">
        <v>0</v>
      </c>
      <c r="F444" s="188">
        <v>54</v>
      </c>
      <c r="G444" s="192">
        <v>2</v>
      </c>
      <c r="H444" s="190">
        <v>274</v>
      </c>
      <c r="I444" s="191">
        <v>11</v>
      </c>
      <c r="J444" s="188">
        <v>10</v>
      </c>
      <c r="K444" s="192">
        <v>6</v>
      </c>
      <c r="L444" s="190">
        <v>5</v>
      </c>
      <c r="M444" s="188">
        <v>18</v>
      </c>
      <c r="N444" s="193">
        <v>54</v>
      </c>
      <c r="O444" s="194">
        <v>16</v>
      </c>
      <c r="P444" s="188">
        <v>21</v>
      </c>
      <c r="Q444" s="192">
        <v>0</v>
      </c>
      <c r="R444" s="190">
        <v>13</v>
      </c>
      <c r="S444" s="191">
        <v>0</v>
      </c>
      <c r="T444" s="188">
        <v>0</v>
      </c>
      <c r="U444" s="192">
        <v>0</v>
      </c>
      <c r="V444" s="190">
        <v>0</v>
      </c>
      <c r="W444" s="191">
        <v>0</v>
      </c>
      <c r="X444" s="188">
        <v>0</v>
      </c>
      <c r="Y444" s="192">
        <v>0</v>
      </c>
      <c r="Z444" s="190">
        <v>0</v>
      </c>
      <c r="AA444" s="188">
        <v>0</v>
      </c>
      <c r="AB444" s="168">
        <f t="shared" ref="AB444:AB445" si="7747">B444+D444+F444+H444+J444+L444+N444+P444+R444+T444+V444+X444+Z444</f>
        <v>1182</v>
      </c>
      <c r="AC444" s="169">
        <f t="shared" ref="AC444:AC463" si="7748">C444+E444+G444+I444+K444+M444+O444+Q444+S444+U444+W444+Y444+AA444</f>
        <v>53</v>
      </c>
      <c r="AE444" s="263" t="str">
        <f>$AE$10</f>
        <v>08:00 - 08:59</v>
      </c>
      <c r="AF444" s="253">
        <f>SUMIF($A$9:$A$32,$AE444,B$443:B$466)</f>
        <v>4822</v>
      </c>
      <c r="AG444" s="264">
        <f t="shared" si="7718"/>
        <v>1287</v>
      </c>
      <c r="AH444" s="265">
        <f t="shared" si="7718"/>
        <v>1798</v>
      </c>
      <c r="AI444" s="266">
        <f t="shared" si="7718"/>
        <v>1631</v>
      </c>
      <c r="AJ444" s="267">
        <f t="shared" si="7718"/>
        <v>657</v>
      </c>
      <c r="AK444" s="268">
        <f t="shared" si="7718"/>
        <v>694</v>
      </c>
      <c r="AL444" s="265">
        <f t="shared" si="7718"/>
        <v>1636</v>
      </c>
      <c r="AM444" s="266">
        <f t="shared" si="7718"/>
        <v>1886</v>
      </c>
      <c r="AN444" s="267">
        <f t="shared" si="7718"/>
        <v>353</v>
      </c>
      <c r="AO444" s="268">
        <f t="shared" si="7718"/>
        <v>1029</v>
      </c>
      <c r="AP444" s="265">
        <f t="shared" si="7718"/>
        <v>427</v>
      </c>
      <c r="AQ444" s="267">
        <f t="shared" si="7718"/>
        <v>2701</v>
      </c>
      <c r="AR444" s="269">
        <f t="shared" si="7718"/>
        <v>1460</v>
      </c>
      <c r="AS444" s="270">
        <f t="shared" si="7718"/>
        <v>3238</v>
      </c>
      <c r="AT444" s="267">
        <f t="shared" si="7718"/>
        <v>1229</v>
      </c>
      <c r="AU444" s="268">
        <f t="shared" si="7718"/>
        <v>1709</v>
      </c>
      <c r="AV444" s="265">
        <f t="shared" si="7718"/>
        <v>1677</v>
      </c>
      <c r="AW444" s="266">
        <f t="shared" si="7719"/>
        <v>1390</v>
      </c>
      <c r="AX444" s="267">
        <f t="shared" si="7719"/>
        <v>313</v>
      </c>
      <c r="AY444" s="268">
        <f t="shared" si="7719"/>
        <v>1644</v>
      </c>
      <c r="AZ444" s="265">
        <f t="shared" si="7719"/>
        <v>813</v>
      </c>
      <c r="BA444" s="266">
        <f t="shared" si="7719"/>
        <v>2746</v>
      </c>
      <c r="BB444" s="267">
        <f t="shared" si="7719"/>
        <v>1196</v>
      </c>
      <c r="BC444" s="268">
        <f t="shared" si="7719"/>
        <v>1651</v>
      </c>
      <c r="BD444" s="265">
        <f t="shared" si="7719"/>
        <v>4219</v>
      </c>
      <c r="BE444" s="267">
        <f t="shared" si="7719"/>
        <v>2244</v>
      </c>
      <c r="BF444" s="271">
        <f>SUM(AF444,AH444,AJ444,AL444,AN444,AP444,AR444,AT444,AV444,AX444,AZ444,BB444,BD444)</f>
        <v>20600</v>
      </c>
      <c r="BG444" s="16">
        <f>SUM(AG444,AI444,AK444,AM444,AO444,AQ444,AS444,AU444,AW444,AY444,BA444,BC444,BE444)</f>
        <v>23850</v>
      </c>
      <c r="BH444" s="284"/>
      <c r="BI444" s="133" t="s">
        <v>21</v>
      </c>
      <c r="BJ444" s="125">
        <f>B444/B467</f>
        <v>1.0649862731008052E-2</v>
      </c>
      <c r="BK444" s="126">
        <f t="shared" ref="BK444" si="7749">C444/C467</f>
        <v>0</v>
      </c>
      <c r="BL444" s="127">
        <f t="shared" ref="BL444" si="7750">D444/D467</f>
        <v>7.7875309475579566E-3</v>
      </c>
      <c r="BM444" s="128">
        <f t="shared" ref="BM444" si="7751">E444/E467</f>
        <v>0</v>
      </c>
      <c r="BN444" s="125">
        <f t="shared" ref="BN444" si="7752">F444/F467</f>
        <v>5.2837573385518593E-3</v>
      </c>
      <c r="BO444" s="126">
        <f t="shared" ref="BO444" si="7753">G444/G467</f>
        <v>2.6921523758244715E-4</v>
      </c>
      <c r="BP444" s="127">
        <f t="shared" ref="BP444" si="7754">H444/H467</f>
        <v>9.0629444646578242E-3</v>
      </c>
      <c r="BQ444" s="128">
        <f t="shared" ref="BQ444" si="7755">I444/I467</f>
        <v>2.6546963992663382E-4</v>
      </c>
      <c r="BR444" s="125">
        <f t="shared" ref="BR444" si="7756">J444/J467</f>
        <v>1.5738117721120553E-3</v>
      </c>
      <c r="BS444" s="126">
        <f t="shared" ref="BS444" si="7757">K444/K467</f>
        <v>8.0666845926324286E-4</v>
      </c>
      <c r="BT444" s="127">
        <f t="shared" ref="BT444" si="7758">L444/L467</f>
        <v>4.051863857374392E-4</v>
      </c>
      <c r="BU444" s="125">
        <f t="shared" ref="BU444" si="7759">M444/M467</f>
        <v>8.5380893653353568E-4</v>
      </c>
      <c r="BV444" s="129">
        <f t="shared" ref="BV444" si="7760">N444/N467</f>
        <v>2.0392749244712992E-3</v>
      </c>
      <c r="BW444" s="130">
        <f t="shared" ref="BW444" si="7761">O444/O467</f>
        <v>4.6162723600692439E-4</v>
      </c>
      <c r="BX444" s="125">
        <f t="shared" ref="BX444" si="7762">P444/P467</f>
        <v>1.2567324955116697E-3</v>
      </c>
      <c r="BY444" s="126">
        <f t="shared" ref="BY444" si="7763">Q444/Q467</f>
        <v>0</v>
      </c>
      <c r="BZ444" s="127">
        <f t="shared" ref="BZ444" si="7764">R444/R467</f>
        <v>6.2123673898499478E-4</v>
      </c>
      <c r="CA444" s="128">
        <f t="shared" ref="CA444" si="7765">S444/S467</f>
        <v>0</v>
      </c>
      <c r="CB444" s="125">
        <f t="shared" ref="CB444" si="7766">T444/T467</f>
        <v>0</v>
      </c>
      <c r="CC444" s="126">
        <f t="shared" ref="CC444" si="7767">U444/U467</f>
        <v>0</v>
      </c>
      <c r="CD444" s="127">
        <f t="shared" ref="CD444" si="7768">V444/V467</f>
        <v>0</v>
      </c>
      <c r="CE444" s="128">
        <f t="shared" ref="CE444" si="7769">W444/W467</f>
        <v>0</v>
      </c>
      <c r="CF444" s="125">
        <f t="shared" ref="CF444" si="7770">X444/X467</f>
        <v>0</v>
      </c>
      <c r="CG444" s="126">
        <f t="shared" ref="CG444" si="7771">Y444/Y467</f>
        <v>0</v>
      </c>
      <c r="CH444" s="127">
        <f t="shared" ref="CH444" si="7772">Z444/Z467</f>
        <v>0</v>
      </c>
      <c r="CI444" s="125">
        <f t="shared" ref="CI444" si="7773">AA444/AA467</f>
        <v>0</v>
      </c>
      <c r="CJ444" s="131">
        <f t="shared" ref="CJ444" si="7774">AB444/AB467</f>
        <v>3.7495717494194824E-3</v>
      </c>
      <c r="CK444" s="132">
        <f t="shared" ref="CK444" si="7775">AC444/AC467</f>
        <v>1.6839616946373763E-4</v>
      </c>
    </row>
    <row r="445" spans="1:89" ht="14.1" thickBot="1">
      <c r="A445" s="142" t="s">
        <v>23</v>
      </c>
      <c r="B445" s="195">
        <v>3123</v>
      </c>
      <c r="C445" s="196">
        <v>0</v>
      </c>
      <c r="D445" s="197">
        <v>1173</v>
      </c>
      <c r="E445" s="198">
        <v>2</v>
      </c>
      <c r="F445" s="195">
        <v>353</v>
      </c>
      <c r="G445" s="199">
        <v>0</v>
      </c>
      <c r="H445" s="197">
        <v>1460</v>
      </c>
      <c r="I445" s="198">
        <v>243</v>
      </c>
      <c r="J445" s="195">
        <v>81</v>
      </c>
      <c r="K445" s="199">
        <v>63</v>
      </c>
      <c r="L445" s="197">
        <v>91</v>
      </c>
      <c r="M445" s="195">
        <v>380</v>
      </c>
      <c r="N445" s="200">
        <v>513</v>
      </c>
      <c r="O445" s="201">
        <v>693</v>
      </c>
      <c r="P445" s="195">
        <v>361</v>
      </c>
      <c r="Q445" s="199">
        <v>442</v>
      </c>
      <c r="R445" s="197">
        <v>474</v>
      </c>
      <c r="S445" s="198">
        <v>441</v>
      </c>
      <c r="T445" s="195">
        <v>118</v>
      </c>
      <c r="U445" s="199">
        <v>313</v>
      </c>
      <c r="V445" s="197">
        <v>341</v>
      </c>
      <c r="W445" s="198">
        <v>728</v>
      </c>
      <c r="X445" s="195">
        <v>514</v>
      </c>
      <c r="Y445" s="199">
        <v>488</v>
      </c>
      <c r="Z445" s="197">
        <v>1333</v>
      </c>
      <c r="AA445" s="195">
        <v>783</v>
      </c>
      <c r="AB445" s="168">
        <f t="shared" si="7747"/>
        <v>9935</v>
      </c>
      <c r="AC445" s="169">
        <f t="shared" si="7748"/>
        <v>4576</v>
      </c>
      <c r="AE445" s="252" t="str">
        <f>$AE$11</f>
        <v>09:00 - 09:59</v>
      </c>
      <c r="AF445" s="253">
        <f>SUMIF($A$9:$A$32,$AE445,B$443:B$466)</f>
        <v>4331</v>
      </c>
      <c r="AG445" s="272">
        <f t="shared" si="7718"/>
        <v>1257</v>
      </c>
      <c r="AH445" s="273">
        <f t="shared" si="7718"/>
        <v>1452</v>
      </c>
      <c r="AI445" s="274">
        <f t="shared" si="7718"/>
        <v>1076</v>
      </c>
      <c r="AJ445" s="275">
        <f t="shared" si="7718"/>
        <v>603</v>
      </c>
      <c r="AK445" s="276">
        <f t="shared" si="7718"/>
        <v>445</v>
      </c>
      <c r="AL445" s="273">
        <f t="shared" si="7718"/>
        <v>1633</v>
      </c>
      <c r="AM445" s="274">
        <f t="shared" si="7718"/>
        <v>1821</v>
      </c>
      <c r="AN445" s="275">
        <f t="shared" si="7718"/>
        <v>310</v>
      </c>
      <c r="AO445" s="276">
        <f t="shared" si="7718"/>
        <v>774</v>
      </c>
      <c r="AP445" s="273">
        <f t="shared" si="7718"/>
        <v>426</v>
      </c>
      <c r="AQ445" s="275">
        <f t="shared" si="7718"/>
        <v>2052</v>
      </c>
      <c r="AR445" s="277">
        <f t="shared" si="7718"/>
        <v>1328</v>
      </c>
      <c r="AS445" s="278">
        <f t="shared" si="7718"/>
        <v>2659</v>
      </c>
      <c r="AT445" s="275">
        <f t="shared" si="7718"/>
        <v>909</v>
      </c>
      <c r="AU445" s="276">
        <f t="shared" si="7718"/>
        <v>1384</v>
      </c>
      <c r="AV445" s="273">
        <f t="shared" si="7718"/>
        <v>1545</v>
      </c>
      <c r="AW445" s="274">
        <f t="shared" si="7719"/>
        <v>1273</v>
      </c>
      <c r="AX445" s="275">
        <f t="shared" si="7719"/>
        <v>306</v>
      </c>
      <c r="AY445" s="276">
        <f t="shared" si="7719"/>
        <v>878</v>
      </c>
      <c r="AZ445" s="273">
        <f t="shared" si="7719"/>
        <v>713</v>
      </c>
      <c r="BA445" s="274">
        <f t="shared" si="7719"/>
        <v>2486</v>
      </c>
      <c r="BB445" s="275">
        <f t="shared" si="7719"/>
        <v>1098</v>
      </c>
      <c r="BC445" s="276">
        <f t="shared" si="7719"/>
        <v>1208</v>
      </c>
      <c r="BD445" s="273">
        <f t="shared" si="7719"/>
        <v>3848</v>
      </c>
      <c r="BE445" s="275">
        <f t="shared" si="7719"/>
        <v>2588</v>
      </c>
      <c r="BF445" s="271">
        <f>SUM(AF445,AH445,AJ445,AL445,AN445,AP445,AR445,AT445,AV445,AX445,AZ445,BB445,BD445)</f>
        <v>18502</v>
      </c>
      <c r="BG445" s="16">
        <f>SUM(AG445,AI445,AK445,AM445,AO445,AQ445,AS445,AU445,AW445,AY445,BA445,BC445,BE445)</f>
        <v>19901</v>
      </c>
      <c r="BH445" s="285"/>
      <c r="BI445" s="142" t="s">
        <v>23</v>
      </c>
      <c r="BJ445" s="125">
        <f>B445/B467</f>
        <v>5.7542424409927587E-2</v>
      </c>
      <c r="BK445" s="126">
        <f t="shared" ref="BK445" si="7776">C445/C467</f>
        <v>0</v>
      </c>
      <c r="BL445" s="127">
        <f t="shared" ref="BL445" si="7777">D445/D467</f>
        <v>5.2802160702228221E-2</v>
      </c>
      <c r="BM445" s="128">
        <f t="shared" ref="BM445" si="7778">E445/E467</f>
        <v>1.0104582428131157E-4</v>
      </c>
      <c r="BN445" s="125">
        <f t="shared" ref="BN445" si="7779">F445/F467</f>
        <v>3.4540117416829746E-2</v>
      </c>
      <c r="BO445" s="126">
        <f t="shared" ref="BO445" si="7780">G445/G467</f>
        <v>0</v>
      </c>
      <c r="BP445" s="127">
        <f t="shared" ref="BP445" si="7781">H445/H467</f>
        <v>4.8291601891972347E-2</v>
      </c>
      <c r="BQ445" s="128">
        <f t="shared" ref="BQ445" si="7782">I445/I467</f>
        <v>5.8644656820156385E-3</v>
      </c>
      <c r="BR445" s="125">
        <f t="shared" ref="BR445" si="7783">J445/J467</f>
        <v>1.2747875354107648E-2</v>
      </c>
      <c r="BS445" s="126">
        <f t="shared" ref="BS445" si="7784">K445/K467</f>
        <v>8.4700188222640495E-3</v>
      </c>
      <c r="BT445" s="127">
        <f t="shared" ref="BT445" si="7785">L445/L467</f>
        <v>7.3743922204213943E-3</v>
      </c>
      <c r="BU445" s="125">
        <f t="shared" ref="BU445" si="7786">M445/M467</f>
        <v>1.8024855326819089E-2</v>
      </c>
      <c r="BV445" s="129">
        <f t="shared" ref="BV445" si="7787">N445/N467</f>
        <v>1.9373111782477342E-2</v>
      </c>
      <c r="BW445" s="130">
        <f t="shared" ref="BW445" si="7788">O445/O467</f>
        <v>1.9994229659549913E-2</v>
      </c>
      <c r="BX445" s="125">
        <f t="shared" ref="BX445" si="7789">P445/P467</f>
        <v>2.1603830041891082E-2</v>
      </c>
      <c r="BY445" s="126">
        <f t="shared" ref="BY445" si="7790">Q445/Q467</f>
        <v>2.1836865767501604E-2</v>
      </c>
      <c r="BZ445" s="127">
        <f t="shared" ref="BZ445" si="7791">R445/R467</f>
        <v>2.2651247252222118E-2</v>
      </c>
      <c r="CA445" s="128">
        <f t="shared" ref="CA445" si="7792">S445/S467</f>
        <v>1.9119878603945373E-2</v>
      </c>
      <c r="CB445" s="125">
        <f t="shared" ref="CB445" si="7793">T445/T467</f>
        <v>1.2601452370781717E-2</v>
      </c>
      <c r="CC445" s="126">
        <f t="shared" ref="CC445" si="7794">U445/U467</f>
        <v>2.8763095019297923E-2</v>
      </c>
      <c r="CD445" s="127">
        <f t="shared" ref="CD445" si="7795">V445/V467</f>
        <v>1.276006585840443E-2</v>
      </c>
      <c r="CE445" s="128">
        <f t="shared" ref="CE445" si="7796">W445/W467</f>
        <v>2.4627875507442491E-2</v>
      </c>
      <c r="CF445" s="125">
        <f t="shared" ref="CF445" si="7797">X445/X467</f>
        <v>2.1435422661495476E-2</v>
      </c>
      <c r="CG445" s="126">
        <f t="shared" ref="CG445" si="7798">Y445/Y467</f>
        <v>3.1779109143005989E-2</v>
      </c>
      <c r="CH445" s="127">
        <f t="shared" ref="CH445" si="7799">Z445/Z467</f>
        <v>2.4053556606156844E-2</v>
      </c>
      <c r="CI445" s="125">
        <f t="shared" ref="CI445" si="7800">AA445/AA467</f>
        <v>1.5922077393903653E-2</v>
      </c>
      <c r="CJ445" s="131">
        <f t="shared" ref="CJ445" si="7801">AB445/AB467</f>
        <v>3.1516070499562232E-2</v>
      </c>
      <c r="CK445" s="132">
        <f t="shared" ref="CK445" si="7802">AC445/AC467</f>
        <v>1.4539261725774782E-2</v>
      </c>
    </row>
    <row r="446" spans="1:89" ht="15" thickTop="1" thickBot="1">
      <c r="A446" s="133" t="s">
        <v>25</v>
      </c>
      <c r="B446" s="188">
        <v>5503</v>
      </c>
      <c r="C446" s="189">
        <v>534</v>
      </c>
      <c r="D446" s="190">
        <v>1890</v>
      </c>
      <c r="E446" s="191">
        <v>860</v>
      </c>
      <c r="F446" s="188">
        <v>774</v>
      </c>
      <c r="G446" s="192">
        <v>410</v>
      </c>
      <c r="H446" s="190">
        <v>1056</v>
      </c>
      <c r="I446" s="191">
        <v>1212</v>
      </c>
      <c r="J446" s="188">
        <v>228</v>
      </c>
      <c r="K446" s="192">
        <v>392</v>
      </c>
      <c r="L446" s="190">
        <v>350</v>
      </c>
      <c r="M446" s="188">
        <v>1210</v>
      </c>
      <c r="N446" s="193">
        <v>1266</v>
      </c>
      <c r="O446" s="194">
        <v>1768</v>
      </c>
      <c r="P446" s="188">
        <v>991</v>
      </c>
      <c r="Q446" s="192">
        <v>889</v>
      </c>
      <c r="R446" s="190">
        <v>1330</v>
      </c>
      <c r="S446" s="191">
        <v>1019</v>
      </c>
      <c r="T446" s="188">
        <v>275</v>
      </c>
      <c r="U446" s="192">
        <v>815</v>
      </c>
      <c r="V446" s="190">
        <v>792</v>
      </c>
      <c r="W446" s="191">
        <v>1590</v>
      </c>
      <c r="X446" s="188">
        <v>1141</v>
      </c>
      <c r="Y446" s="192">
        <v>1071</v>
      </c>
      <c r="Z446" s="190">
        <v>3249</v>
      </c>
      <c r="AA446" s="188">
        <v>1966</v>
      </c>
      <c r="AB446" s="168">
        <f>B446+D446+F446+H446+J446+L446+N446+P446+R446+T446+V446+X446+Z446</f>
        <v>18845</v>
      </c>
      <c r="AC446" s="169">
        <f t="shared" si="7748"/>
        <v>13736</v>
      </c>
      <c r="AE446" s="288" t="s">
        <v>26</v>
      </c>
      <c r="AF446" s="12">
        <f t="shared" ref="AF446:BG446" si="7803">SUM(AF443:AF445)</f>
        <v>14817</v>
      </c>
      <c r="AG446" s="1">
        <f t="shared" si="7803"/>
        <v>3527</v>
      </c>
      <c r="AH446" s="12">
        <f t="shared" si="7803"/>
        <v>4978</v>
      </c>
      <c r="AI446" s="1">
        <f t="shared" si="7803"/>
        <v>3669</v>
      </c>
      <c r="AJ446" s="12">
        <f t="shared" si="7803"/>
        <v>2073</v>
      </c>
      <c r="AK446" s="1">
        <f t="shared" si="7803"/>
        <v>1656</v>
      </c>
      <c r="AL446" s="12">
        <f t="shared" si="7803"/>
        <v>4914</v>
      </c>
      <c r="AM446" s="1">
        <f t="shared" si="7803"/>
        <v>5084</v>
      </c>
      <c r="AN446" s="12">
        <f t="shared" si="7803"/>
        <v>1026</v>
      </c>
      <c r="AO446" s="1">
        <f t="shared" si="7803"/>
        <v>2630</v>
      </c>
      <c r="AP446" s="12">
        <f t="shared" si="7803"/>
        <v>1343</v>
      </c>
      <c r="AQ446" s="1">
        <f t="shared" si="7803"/>
        <v>6585</v>
      </c>
      <c r="AR446" s="12">
        <f t="shared" si="7803"/>
        <v>4554</v>
      </c>
      <c r="AS446" s="1">
        <f t="shared" si="7803"/>
        <v>8554</v>
      </c>
      <c r="AT446" s="12">
        <f t="shared" si="7803"/>
        <v>3487</v>
      </c>
      <c r="AU446" s="1">
        <f t="shared" si="7803"/>
        <v>4479</v>
      </c>
      <c r="AV446" s="12">
        <f t="shared" si="7803"/>
        <v>4798</v>
      </c>
      <c r="AW446" s="1">
        <f t="shared" si="7803"/>
        <v>4340</v>
      </c>
      <c r="AX446" s="12">
        <f t="shared" si="7803"/>
        <v>941</v>
      </c>
      <c r="AY446" s="1">
        <f t="shared" si="7803"/>
        <v>4211</v>
      </c>
      <c r="AZ446" s="12">
        <f t="shared" si="7803"/>
        <v>2482</v>
      </c>
      <c r="BA446" s="1">
        <f t="shared" si="7803"/>
        <v>7945</v>
      </c>
      <c r="BB446" s="12">
        <f t="shared" si="7803"/>
        <v>3685</v>
      </c>
      <c r="BC446" s="1">
        <f t="shared" si="7803"/>
        <v>4612</v>
      </c>
      <c r="BD446" s="12">
        <f t="shared" si="7803"/>
        <v>12784</v>
      </c>
      <c r="BE446" s="1">
        <f t="shared" si="7803"/>
        <v>7163</v>
      </c>
      <c r="BF446" s="51">
        <f t="shared" si="7803"/>
        <v>61882</v>
      </c>
      <c r="BG446" s="47">
        <f t="shared" si="7803"/>
        <v>64455</v>
      </c>
      <c r="BH446" s="284"/>
      <c r="BI446" s="133" t="s">
        <v>25</v>
      </c>
      <c r="BJ446" s="125">
        <f>B446/B467</f>
        <v>0.10139480036113721</v>
      </c>
      <c r="BK446" s="126">
        <f t="shared" ref="BK446" si="7804">C446/C467</f>
        <v>1.5426838075978623E-2</v>
      </c>
      <c r="BL446" s="127">
        <f t="shared" ref="BL446" si="7805">D446/D467</f>
        <v>8.507765023632681E-2</v>
      </c>
      <c r="BM446" s="128">
        <f t="shared" ref="BM446" si="7806">E446/E467</f>
        <v>4.3449704440963979E-2</v>
      </c>
      <c r="BN446" s="125">
        <f t="shared" ref="BN446" si="7807">F446/F467</f>
        <v>7.5733855185909985E-2</v>
      </c>
      <c r="BO446" s="126">
        <f t="shared" ref="BO446" si="7808">G446/G467</f>
        <v>5.5189123704401669E-2</v>
      </c>
      <c r="BP446" s="127">
        <f t="shared" ref="BP446" si="7809">H446/H467</f>
        <v>3.4928720272549861E-2</v>
      </c>
      <c r="BQ446" s="128">
        <f t="shared" ref="BQ446" si="7810">I446/I467</f>
        <v>2.924992759918911E-2</v>
      </c>
      <c r="BR446" s="125">
        <f t="shared" ref="BR446" si="7811">J446/J467</f>
        <v>3.588290840415486E-2</v>
      </c>
      <c r="BS446" s="126">
        <f t="shared" ref="BS446" si="7812">K446/K467</f>
        <v>5.2702339338531863E-2</v>
      </c>
      <c r="BT446" s="127">
        <f t="shared" ref="BT446" si="7813">L446/L467</f>
        <v>2.8363047001620744E-2</v>
      </c>
      <c r="BU446" s="125">
        <f t="shared" ref="BU446" si="7814">M446/M467</f>
        <v>5.7394934066976565E-2</v>
      </c>
      <c r="BV446" s="129">
        <f t="shared" ref="BV446" si="7815">N446/N467</f>
        <v>4.7809667673716014E-2</v>
      </c>
      <c r="BW446" s="130">
        <f t="shared" ref="BW446" si="7816">O446/O467</f>
        <v>5.100980957876515E-2</v>
      </c>
      <c r="BX446" s="125">
        <f t="shared" ref="BX446" si="7817">P446/P467</f>
        <v>5.9305804907241175E-2</v>
      </c>
      <c r="BY446" s="126">
        <f t="shared" ref="BY446" si="7818">Q446/Q467</f>
        <v>4.3920754903413864E-2</v>
      </c>
      <c r="BZ446" s="127">
        <f t="shared" ref="BZ446" si="7819">R446/R467</f>
        <v>6.3557297142310995E-2</v>
      </c>
      <c r="CA446" s="128">
        <f t="shared" ref="CA446" si="7820">S446/S467</f>
        <v>4.4179492737914591E-2</v>
      </c>
      <c r="CB446" s="125">
        <f t="shared" ref="CB446" si="7821">T446/T467</f>
        <v>2.9367791542076038E-2</v>
      </c>
      <c r="CC446" s="126">
        <f t="shared" ref="CC446" si="7822">U446/U467</f>
        <v>7.4894320896893948E-2</v>
      </c>
      <c r="CD446" s="127">
        <f t="shared" ref="CD446" si="7823">V446/V467</f>
        <v>2.9636281993713515E-2</v>
      </c>
      <c r="CE446" s="128">
        <f t="shared" ref="CE446" si="7824">W446/W467</f>
        <v>5.378890392422192E-2</v>
      </c>
      <c r="CF446" s="125">
        <f t="shared" ref="CF446" si="7825">X446/X467</f>
        <v>4.7583302055965636E-2</v>
      </c>
      <c r="CG446" s="126">
        <f t="shared" ref="CG446" si="7826">Y446/Y467</f>
        <v>6.9744725188851261E-2</v>
      </c>
      <c r="CH446" s="127">
        <f t="shared" ref="CH446" si="7827">Z446/Z467</f>
        <v>5.8627160850265259E-2</v>
      </c>
      <c r="CI446" s="125">
        <f t="shared" ref="CI446" si="7828">AA446/AA467</f>
        <v>3.997803851393944E-2</v>
      </c>
      <c r="CJ446" s="131">
        <f t="shared" ref="CJ446" si="7829">AB446/AB467</f>
        <v>5.9780608813714171E-2</v>
      </c>
      <c r="CK446" s="132">
        <f t="shared" ref="CK446" si="7830">AC446/AC467</f>
        <v>4.364320346705472E-2</v>
      </c>
    </row>
    <row r="447" spans="1:89" ht="14.1" thickTop="1">
      <c r="A447" s="142" t="s">
        <v>20</v>
      </c>
      <c r="B447" s="195">
        <v>5664</v>
      </c>
      <c r="C447" s="196">
        <v>983</v>
      </c>
      <c r="D447" s="197">
        <v>1728</v>
      </c>
      <c r="E447" s="198">
        <v>962</v>
      </c>
      <c r="F447" s="195">
        <v>813</v>
      </c>
      <c r="G447" s="199">
        <v>517</v>
      </c>
      <c r="H447" s="197">
        <v>1645</v>
      </c>
      <c r="I447" s="198">
        <v>1377</v>
      </c>
      <c r="J447" s="195">
        <v>363</v>
      </c>
      <c r="K447" s="199">
        <v>827</v>
      </c>
      <c r="L447" s="197">
        <v>490</v>
      </c>
      <c r="M447" s="195">
        <v>1832</v>
      </c>
      <c r="N447" s="200">
        <v>1766</v>
      </c>
      <c r="O447" s="201">
        <v>2657</v>
      </c>
      <c r="P447" s="195">
        <v>1349</v>
      </c>
      <c r="Q447" s="199">
        <v>1386</v>
      </c>
      <c r="R447" s="197">
        <v>1576</v>
      </c>
      <c r="S447" s="198">
        <v>1677</v>
      </c>
      <c r="T447" s="195">
        <v>322</v>
      </c>
      <c r="U447" s="199">
        <v>1689</v>
      </c>
      <c r="V447" s="197">
        <v>956</v>
      </c>
      <c r="W447" s="198">
        <v>2713</v>
      </c>
      <c r="X447" s="195">
        <v>1391</v>
      </c>
      <c r="Y447" s="199">
        <v>1753</v>
      </c>
      <c r="Z447" s="197">
        <v>4717</v>
      </c>
      <c r="AA447" s="195">
        <v>2331</v>
      </c>
      <c r="AB447" s="168">
        <f t="shared" ref="AB447:AB463" si="7831">B447+D447+F447+H447+J447+L447+N447+P447+R447+T447+V447+X447+Z447</f>
        <v>22780</v>
      </c>
      <c r="AC447" s="169">
        <f t="shared" si="7748"/>
        <v>20704</v>
      </c>
      <c r="BI447" s="142" t="s">
        <v>20</v>
      </c>
      <c r="BJ447" s="125">
        <f>B447/B467</f>
        <v>0.10436128461666022</v>
      </c>
      <c r="BK447" s="126">
        <f t="shared" ref="BK447" si="7832">C447/C467</f>
        <v>2.8398093312147914E-2</v>
      </c>
      <c r="BL447" s="127">
        <f t="shared" ref="BL447" si="7833">D447/D467</f>
        <v>7.7785280216070229E-2</v>
      </c>
      <c r="BM447" s="128">
        <f t="shared" ref="BM447" si="7834">E447/E467</f>
        <v>4.8603041479310868E-2</v>
      </c>
      <c r="BN447" s="125">
        <f t="shared" ref="BN447" si="7835">F447/F467</f>
        <v>7.9549902152641877E-2</v>
      </c>
      <c r="BO447" s="126">
        <f t="shared" ref="BO447" si="7836">G447/G467</f>
        <v>6.9592138915062593E-2</v>
      </c>
      <c r="BP447" s="127">
        <f t="shared" ref="BP447" si="7837">H447/H467</f>
        <v>5.4410743227598979E-2</v>
      </c>
      <c r="BQ447" s="128">
        <f t="shared" ref="BQ447" si="7838">I447/I467</f>
        <v>3.323197219808862E-2</v>
      </c>
      <c r="BR447" s="125">
        <f t="shared" ref="BR447" si="7839">J447/J467</f>
        <v>5.7129367327667609E-2</v>
      </c>
      <c r="BS447" s="126">
        <f t="shared" ref="BS447" si="7840">K447/K467</f>
        <v>0.11118580263511697</v>
      </c>
      <c r="BT447" s="127">
        <f t="shared" ref="BT447" si="7841">L447/L467</f>
        <v>3.9708265802269042E-2</v>
      </c>
      <c r="BU447" s="125">
        <f t="shared" ref="BU447" si="7842">M447/M467</f>
        <v>8.689877620719097E-2</v>
      </c>
      <c r="BV447" s="129">
        <f t="shared" ref="BV447" si="7843">N447/N467</f>
        <v>6.6691842900302112E-2</v>
      </c>
      <c r="BW447" s="130">
        <f t="shared" ref="BW447" si="7844">O447/O467</f>
        <v>7.6658972879399878E-2</v>
      </c>
      <c r="BX447" s="125">
        <f t="shared" ref="BX447" si="7845">P447/P467</f>
        <v>8.0730101735487739E-2</v>
      </c>
      <c r="BY447" s="126">
        <f t="shared" ref="BY447" si="7846">Q447/Q467</f>
        <v>6.8474877723432637E-2</v>
      </c>
      <c r="BZ447" s="127">
        <f t="shared" ref="BZ447" si="7847">R447/R467</f>
        <v>7.5313007741565519E-2</v>
      </c>
      <c r="CA447" s="128">
        <f t="shared" ref="CA447" si="7848">S447/S467</f>
        <v>7.2707565575547362E-2</v>
      </c>
      <c r="CB447" s="125">
        <f t="shared" ref="CB447" si="7849">T447/T467</f>
        <v>3.4387014096539943E-2</v>
      </c>
      <c r="CC447" s="126">
        <f t="shared" ref="CC447" si="7850">U447/U467</f>
        <v>0.15521043925748942</v>
      </c>
      <c r="CD447" s="127">
        <f t="shared" ref="CD447" si="7851">V447/V467</f>
        <v>3.5773087861098639E-2</v>
      </c>
      <c r="CE447" s="128">
        <f t="shared" ref="CE447" si="7852">W447/W467</f>
        <v>9.1779431664411368E-2</v>
      </c>
      <c r="CF447" s="125">
        <f t="shared" ref="CF447" si="7853">X447/X467</f>
        <v>5.8009091288210517E-2</v>
      </c>
      <c r="CG447" s="126">
        <f t="shared" ref="CG447" si="7854">Y447/Y467</f>
        <v>0.114157332638708</v>
      </c>
      <c r="CH447" s="127">
        <f t="shared" ref="CH447" si="7855">Z447/Z467</f>
        <v>8.5116749070699049E-2</v>
      </c>
      <c r="CI447" s="125">
        <f t="shared" ref="CI447" si="7856">AA447/AA467</f>
        <v>4.7400207414035014E-2</v>
      </c>
      <c r="CJ447" s="131">
        <f t="shared" ref="CJ447" si="7857">AB447/AB467</f>
        <v>7.2263320179167354E-2</v>
      </c>
      <c r="CK447" s="132">
        <f t="shared" ref="CK447" si="7858">AC447/AC467</f>
        <v>6.5782533822211775E-2</v>
      </c>
    </row>
    <row r="448" spans="1:89" ht="14.1" thickBot="1">
      <c r="A448" s="133" t="s">
        <v>22</v>
      </c>
      <c r="B448" s="188">
        <v>4822</v>
      </c>
      <c r="C448" s="189">
        <v>1287</v>
      </c>
      <c r="D448" s="190">
        <v>1798</v>
      </c>
      <c r="E448" s="191">
        <v>1631</v>
      </c>
      <c r="F448" s="188">
        <v>657</v>
      </c>
      <c r="G448" s="192">
        <v>694</v>
      </c>
      <c r="H448" s="190">
        <v>1636</v>
      </c>
      <c r="I448" s="191">
        <v>1886</v>
      </c>
      <c r="J448" s="188">
        <v>353</v>
      </c>
      <c r="K448" s="192">
        <v>1029</v>
      </c>
      <c r="L448" s="190">
        <v>427</v>
      </c>
      <c r="M448" s="188">
        <v>2701</v>
      </c>
      <c r="N448" s="193">
        <v>1460</v>
      </c>
      <c r="O448" s="194">
        <v>3238</v>
      </c>
      <c r="P448" s="188">
        <v>1229</v>
      </c>
      <c r="Q448" s="192">
        <v>1709</v>
      </c>
      <c r="R448" s="190">
        <v>1677</v>
      </c>
      <c r="S448" s="191">
        <v>1390</v>
      </c>
      <c r="T448" s="188">
        <v>313</v>
      </c>
      <c r="U448" s="192">
        <v>1644</v>
      </c>
      <c r="V448" s="190">
        <v>813</v>
      </c>
      <c r="W448" s="191">
        <v>2746</v>
      </c>
      <c r="X448" s="188">
        <v>1196</v>
      </c>
      <c r="Y448" s="192">
        <v>1651</v>
      </c>
      <c r="Z448" s="190">
        <v>4219</v>
      </c>
      <c r="AA448" s="188">
        <v>2244</v>
      </c>
      <c r="AB448" s="168">
        <f t="shared" si="7831"/>
        <v>20600</v>
      </c>
      <c r="AC448" s="169">
        <f t="shared" si="7748"/>
        <v>23850</v>
      </c>
      <c r="AE448" t="s">
        <v>27</v>
      </c>
      <c r="BI448" s="133" t="s">
        <v>22</v>
      </c>
      <c r="BJ448" s="125">
        <f>B448/B467</f>
        <v>8.8847124721316312E-2</v>
      </c>
      <c r="BK448" s="126">
        <f t="shared" ref="BK448" si="7859">C448/C467</f>
        <v>3.7180413115701284E-2</v>
      </c>
      <c r="BL448" s="127">
        <f t="shared" ref="BL448" si="7860">D448/D467</f>
        <v>8.0936304298897144E-2</v>
      </c>
      <c r="BM448" s="128">
        <f t="shared" ref="BM448" si="7861">E448/E467</f>
        <v>8.2402869701409587E-2</v>
      </c>
      <c r="BN448" s="125">
        <f t="shared" ref="BN448" si="7862">F448/F467</f>
        <v>6.4285714285714279E-2</v>
      </c>
      <c r="BO448" s="126">
        <f t="shared" ref="BO448" si="7863">G448/G467</f>
        <v>9.3417687441109162E-2</v>
      </c>
      <c r="BP448" s="127">
        <f t="shared" ref="BP448" si="7864">H448/H467</f>
        <v>5.411305527073066E-2</v>
      </c>
      <c r="BQ448" s="128">
        <f t="shared" ref="BQ448" si="7865">I448/I467</f>
        <v>4.551597644560286E-2</v>
      </c>
      <c r="BR448" s="125">
        <f t="shared" ref="BR448" si="7866">J448/J467</f>
        <v>5.5555555555555552E-2</v>
      </c>
      <c r="BS448" s="126">
        <f t="shared" ref="BS448" si="7867">K448/K467</f>
        <v>0.13834364076364614</v>
      </c>
      <c r="BT448" s="127">
        <f t="shared" ref="BT448" si="7868">L448/L467</f>
        <v>3.4602917341977311E-2</v>
      </c>
      <c r="BU448" s="125">
        <f t="shared" ref="BU448" si="7869">M448/M467</f>
        <v>0.12811877430983779</v>
      </c>
      <c r="BV448" s="129">
        <f t="shared" ref="BV448" si="7870">N448/N467</f>
        <v>5.5135951661631419E-2</v>
      </c>
      <c r="BW448" s="130">
        <f t="shared" ref="BW448" si="7871">O448/O467</f>
        <v>9.3421811886901324E-2</v>
      </c>
      <c r="BX448" s="125">
        <f t="shared" ref="BX448" si="7872">P448/P467</f>
        <v>7.3548773189706762E-2</v>
      </c>
      <c r="BY448" s="126">
        <f t="shared" ref="BY448" si="7873">Q448/Q467</f>
        <v>8.4432587322760738E-2</v>
      </c>
      <c r="BZ448" s="127">
        <f t="shared" ref="BZ448" si="7874">R448/R467</f>
        <v>8.0139539329064327E-2</v>
      </c>
      <c r="CA448" s="128">
        <f t="shared" ref="CA448" si="7875">S448/S467</f>
        <v>6.0264469976154346E-2</v>
      </c>
      <c r="CB448" s="125">
        <f t="shared" ref="CB448" si="7876">T448/T467</f>
        <v>3.3425886373344725E-2</v>
      </c>
      <c r="CC448" s="126">
        <f t="shared" ref="CC448" si="7877">U448/U467</f>
        <v>0.15107517000551368</v>
      </c>
      <c r="CD448" s="127">
        <f t="shared" ref="CD448" si="7878">V448/V467</f>
        <v>3.0422092501122586E-2</v>
      </c>
      <c r="CE448" s="128">
        <f t="shared" ref="CE448" si="7879">W448/W467</f>
        <v>9.2895805142083898E-2</v>
      </c>
      <c r="CF448" s="125">
        <f t="shared" ref="CF448" si="7880">X448/X467</f>
        <v>4.987697568705951E-2</v>
      </c>
      <c r="CG448" s="126">
        <f t="shared" ref="CG448" si="7881">Y448/Y467</f>
        <v>0.1075149778588174</v>
      </c>
      <c r="CH448" s="127">
        <f t="shared" ref="CH448" si="7882">Z448/Z467</f>
        <v>7.6130499115810754E-2</v>
      </c>
      <c r="CI448" s="125">
        <f t="shared" ref="CI448" si="7883">AA448/AA467</f>
        <v>4.5631087703601275E-2</v>
      </c>
      <c r="CJ448" s="131">
        <f t="shared" ref="CJ448" si="7884">AB448/AB467</f>
        <v>6.534786636044107E-2</v>
      </c>
      <c r="CK448" s="132">
        <f t="shared" ref="CK448" si="7885">AC448/AC467</f>
        <v>7.5778276258681929E-2</v>
      </c>
    </row>
    <row r="449" spans="1:89" ht="15" thickTop="1" thickBot="1">
      <c r="A449" s="142" t="s">
        <v>24</v>
      </c>
      <c r="B449" s="195">
        <v>4331</v>
      </c>
      <c r="C449" s="196">
        <v>1257</v>
      </c>
      <c r="D449" s="197">
        <v>1452</v>
      </c>
      <c r="E449" s="198">
        <v>1076</v>
      </c>
      <c r="F449" s="195">
        <v>603</v>
      </c>
      <c r="G449" s="199">
        <v>445</v>
      </c>
      <c r="H449" s="197">
        <v>1633</v>
      </c>
      <c r="I449" s="198">
        <v>1821</v>
      </c>
      <c r="J449" s="195">
        <v>310</v>
      </c>
      <c r="K449" s="199">
        <v>774</v>
      </c>
      <c r="L449" s="197">
        <v>426</v>
      </c>
      <c r="M449" s="195">
        <v>2052</v>
      </c>
      <c r="N449" s="200">
        <v>1328</v>
      </c>
      <c r="O449" s="201">
        <v>2659</v>
      </c>
      <c r="P449" s="195">
        <v>909</v>
      </c>
      <c r="Q449" s="199">
        <v>1384</v>
      </c>
      <c r="R449" s="197">
        <v>1545</v>
      </c>
      <c r="S449" s="198">
        <v>1273</v>
      </c>
      <c r="T449" s="195">
        <v>306</v>
      </c>
      <c r="U449" s="199">
        <v>878</v>
      </c>
      <c r="V449" s="197">
        <v>713</v>
      </c>
      <c r="W449" s="198">
        <v>2486</v>
      </c>
      <c r="X449" s="195">
        <v>1098</v>
      </c>
      <c r="Y449" s="199">
        <v>1208</v>
      </c>
      <c r="Z449" s="197">
        <v>3848</v>
      </c>
      <c r="AA449" s="195">
        <v>2588</v>
      </c>
      <c r="AB449" s="168">
        <f t="shared" si="7831"/>
        <v>18502</v>
      </c>
      <c r="AC449" s="169">
        <f t="shared" si="7748"/>
        <v>19901</v>
      </c>
      <c r="AE449" s="309" t="s">
        <v>2</v>
      </c>
      <c r="AF449" s="303" t="s">
        <v>3</v>
      </c>
      <c r="AG449" s="304"/>
      <c r="AH449" s="303" t="s">
        <v>4</v>
      </c>
      <c r="AI449" s="304"/>
      <c r="AJ449" s="303" t="s">
        <v>5</v>
      </c>
      <c r="AK449" s="304"/>
      <c r="AL449" s="303" t="s">
        <v>6</v>
      </c>
      <c r="AM449" s="304"/>
      <c r="AN449" s="303" t="s">
        <v>7</v>
      </c>
      <c r="AO449" s="304"/>
      <c r="AP449" s="303" t="s">
        <v>8</v>
      </c>
      <c r="AQ449" s="304"/>
      <c r="AR449" s="303" t="s">
        <v>9</v>
      </c>
      <c r="AS449" s="304"/>
      <c r="AT449" s="303" t="s">
        <v>10</v>
      </c>
      <c r="AU449" s="304"/>
      <c r="AV449" s="303" t="s">
        <v>11</v>
      </c>
      <c r="AW449" s="304"/>
      <c r="AX449" s="303" t="s">
        <v>12</v>
      </c>
      <c r="AY449" s="304"/>
      <c r="AZ449" s="303" t="s">
        <v>13</v>
      </c>
      <c r="BA449" s="304"/>
      <c r="BB449" s="303" t="s">
        <v>14</v>
      </c>
      <c r="BC449" s="304"/>
      <c r="BD449" s="305" t="s">
        <v>15</v>
      </c>
      <c r="BE449" s="306"/>
      <c r="BF449" s="307" t="s">
        <v>16</v>
      </c>
      <c r="BG449" s="308"/>
      <c r="BH449" s="286"/>
      <c r="BI449" s="142" t="s">
        <v>24</v>
      </c>
      <c r="BJ449" s="125">
        <f>B449/B467</f>
        <v>7.9800269010373487E-2</v>
      </c>
      <c r="BK449" s="126">
        <f t="shared" ref="BK449" si="7886">C449/C467</f>
        <v>3.631373681929799E-2</v>
      </c>
      <c r="BL449" s="127">
        <f t="shared" ref="BL449" si="7887">D449/D467</f>
        <v>6.5361242403781231E-2</v>
      </c>
      <c r="BM449" s="128">
        <f t="shared" ref="BM449" si="7888">E449/E467</f>
        <v>5.436265346334563E-2</v>
      </c>
      <c r="BN449" s="125">
        <f t="shared" ref="BN449" si="7889">F449/F467</f>
        <v>5.9001956947162426E-2</v>
      </c>
      <c r="BO449" s="126">
        <f t="shared" ref="BO449" si="7890">G449/G467</f>
        <v>5.9900390362094491E-2</v>
      </c>
      <c r="BP449" s="127">
        <f t="shared" ref="BP449" si="7891">H449/H467</f>
        <v>5.4013825951774549E-2</v>
      </c>
      <c r="BQ449" s="128">
        <f t="shared" ref="BQ449" si="7892">I449/I467</f>
        <v>4.394729220967275E-2</v>
      </c>
      <c r="BR449" s="125">
        <f t="shared" ref="BR449" si="7893">J449/J467</f>
        <v>4.8788164935473714E-2</v>
      </c>
      <c r="BS449" s="126">
        <f t="shared" ref="BS449" si="7894">K449/K467</f>
        <v>0.10406023124495832</v>
      </c>
      <c r="BT449" s="127">
        <f t="shared" ref="BT449" si="7895">L449/L467</f>
        <v>3.452188006482982E-2</v>
      </c>
      <c r="BU449" s="125">
        <f t="shared" ref="BU449" si="7896">M449/M467</f>
        <v>9.7334218764823066E-2</v>
      </c>
      <c r="BV449" s="129">
        <f t="shared" ref="BV449" si="7897">N449/N467</f>
        <v>5.0151057401812686E-2</v>
      </c>
      <c r="BW449" s="130">
        <f t="shared" ref="BW449" si="7898">O449/O467</f>
        <v>7.6716676283900748E-2</v>
      </c>
      <c r="BX449" s="125">
        <f t="shared" ref="BX449" si="7899">P449/P467</f>
        <v>5.439856373429084E-2</v>
      </c>
      <c r="BY449" s="126">
        <f t="shared" ref="BY449" si="7900">Q449/Q467</f>
        <v>6.8376068376068383E-2</v>
      </c>
      <c r="BZ449" s="127">
        <f t="shared" ref="BZ449" si="7901">R449/R467</f>
        <v>7.3831597056293607E-2</v>
      </c>
      <c r="CA449" s="128">
        <f t="shared" ref="CA449" si="7902">S449/S467</f>
        <v>5.5191849122046388E-2</v>
      </c>
      <c r="CB449" s="125">
        <f t="shared" ref="CB449" si="7903">T449/T467</f>
        <v>3.2678342588637332E-2</v>
      </c>
      <c r="CC449" s="126">
        <f t="shared" ref="CC449" si="7904">U449/U467</f>
        <v>8.0683697849659994E-2</v>
      </c>
      <c r="CD449" s="127">
        <f t="shared" ref="CD449" si="7905">V449/V467</f>
        <v>2.6680137703936537E-2</v>
      </c>
      <c r="CE449" s="128">
        <f t="shared" ref="CE449" si="7906">W449/W467</f>
        <v>8.4100135317997288E-2</v>
      </c>
      <c r="CF449" s="125">
        <f t="shared" ref="CF449" si="7907">X449/X467</f>
        <v>4.5790066308019517E-2</v>
      </c>
      <c r="CG449" s="126">
        <f t="shared" ref="CG449" si="7908">Y449/Y467</f>
        <v>7.866631935399844E-2</v>
      </c>
      <c r="CH449" s="127">
        <f t="shared" ref="CH449" si="7909">Z449/Z467</f>
        <v>6.94359233462052E-2</v>
      </c>
      <c r="CI449" s="125">
        <f t="shared" ref="CI449" si="7910">AA449/AA467</f>
        <v>5.2626227708074916E-2</v>
      </c>
      <c r="CJ449" s="131">
        <f t="shared" ref="CJ449" si="7911">AB449/AB467</f>
        <v>5.8692535116547602E-2</v>
      </c>
      <c r="CK449" s="132">
        <f t="shared" ref="CK449" si="7912">AC449/AC467</f>
        <v>6.3231172990525331E-2</v>
      </c>
    </row>
    <row r="450" spans="1:89" ht="15" thickTop="1" thickBot="1">
      <c r="A450" s="133" t="s">
        <v>28</v>
      </c>
      <c r="B450" s="188">
        <v>3850</v>
      </c>
      <c r="C450" s="189">
        <v>1100</v>
      </c>
      <c r="D450" s="190">
        <v>1215</v>
      </c>
      <c r="E450" s="191">
        <v>813</v>
      </c>
      <c r="F450" s="188">
        <v>655</v>
      </c>
      <c r="G450" s="192">
        <v>445</v>
      </c>
      <c r="H450" s="190">
        <v>1909</v>
      </c>
      <c r="I450" s="191">
        <v>1762</v>
      </c>
      <c r="J450" s="188">
        <v>309</v>
      </c>
      <c r="K450" s="192">
        <v>788</v>
      </c>
      <c r="L450" s="190">
        <v>456</v>
      </c>
      <c r="M450" s="188">
        <v>1625</v>
      </c>
      <c r="N450" s="193">
        <v>1392</v>
      </c>
      <c r="O450" s="194">
        <v>2501</v>
      </c>
      <c r="P450" s="188">
        <v>921</v>
      </c>
      <c r="Q450" s="192">
        <v>1145</v>
      </c>
      <c r="R450" s="190">
        <v>1351</v>
      </c>
      <c r="S450" s="191">
        <v>1253</v>
      </c>
      <c r="T450" s="188">
        <v>377</v>
      </c>
      <c r="U450" s="192">
        <v>806</v>
      </c>
      <c r="V450" s="190">
        <v>708</v>
      </c>
      <c r="W450" s="191">
        <v>2285</v>
      </c>
      <c r="X450" s="188">
        <v>1055</v>
      </c>
      <c r="Y450" s="192">
        <v>1025</v>
      </c>
      <c r="Z450" s="190">
        <v>3204</v>
      </c>
      <c r="AA450" s="188">
        <v>2405</v>
      </c>
      <c r="AB450" s="168">
        <f t="shared" si="7831"/>
        <v>17402</v>
      </c>
      <c r="AC450" s="169">
        <f t="shared" si="7748"/>
        <v>17953</v>
      </c>
      <c r="AE450" s="310"/>
      <c r="AF450" s="242" t="s">
        <v>17</v>
      </c>
      <c r="AG450" s="243" t="s">
        <v>18</v>
      </c>
      <c r="AH450" s="244" t="s">
        <v>17</v>
      </c>
      <c r="AI450" s="245" t="s">
        <v>18</v>
      </c>
      <c r="AJ450" s="242" t="s">
        <v>17</v>
      </c>
      <c r="AK450" s="243" t="s">
        <v>18</v>
      </c>
      <c r="AL450" s="244" t="s">
        <v>17</v>
      </c>
      <c r="AM450" s="245" t="s">
        <v>18</v>
      </c>
      <c r="AN450" s="242" t="s">
        <v>17</v>
      </c>
      <c r="AO450" s="243" t="s">
        <v>18</v>
      </c>
      <c r="AP450" s="244" t="s">
        <v>17</v>
      </c>
      <c r="AQ450" s="242" t="s">
        <v>18</v>
      </c>
      <c r="AR450" s="246" t="s">
        <v>17</v>
      </c>
      <c r="AS450" s="247" t="s">
        <v>18</v>
      </c>
      <c r="AT450" s="242" t="s">
        <v>17</v>
      </c>
      <c r="AU450" s="243" t="s">
        <v>18</v>
      </c>
      <c r="AV450" s="244" t="s">
        <v>17</v>
      </c>
      <c r="AW450" s="245" t="s">
        <v>18</v>
      </c>
      <c r="AX450" s="242" t="s">
        <v>17</v>
      </c>
      <c r="AY450" s="243" t="s">
        <v>18</v>
      </c>
      <c r="AZ450" s="244" t="s">
        <v>17</v>
      </c>
      <c r="BA450" s="245" t="s">
        <v>18</v>
      </c>
      <c r="BB450" s="242" t="s">
        <v>17</v>
      </c>
      <c r="BC450" s="243" t="s">
        <v>18</v>
      </c>
      <c r="BD450" s="248" t="s">
        <v>17</v>
      </c>
      <c r="BE450" s="249" t="s">
        <v>18</v>
      </c>
      <c r="BF450" s="250" t="s">
        <v>17</v>
      </c>
      <c r="BG450" s="251" t="s">
        <v>18</v>
      </c>
      <c r="BH450" s="287"/>
      <c r="BI450" s="133" t="s">
        <v>28</v>
      </c>
      <c r="BJ450" s="125">
        <f>B450/B467</f>
        <v>7.0937666979897923E-2</v>
      </c>
      <c r="BK450" s="126">
        <f t="shared" ref="BK450" si="7913">C450/C467</f>
        <v>3.1778130868120757E-2</v>
      </c>
      <c r="BL450" s="127">
        <f t="shared" ref="BL450" si="7914">D450/D467</f>
        <v>5.4692775151924375E-2</v>
      </c>
      <c r="BM450" s="128">
        <f t="shared" ref="BM450" si="7915">E450/E467</f>
        <v>4.1075127570353157E-2</v>
      </c>
      <c r="BN450" s="125">
        <f t="shared" ref="BN450" si="7916">F450/F467</f>
        <v>6.4090019569471621E-2</v>
      </c>
      <c r="BO450" s="126">
        <f t="shared" ref="BO450" si="7917">G450/G467</f>
        <v>5.9900390362094491E-2</v>
      </c>
      <c r="BP450" s="127">
        <f t="shared" ref="BP450" si="7918">H450/H467</f>
        <v>6.3142923295736453E-2</v>
      </c>
      <c r="BQ450" s="128">
        <f t="shared" ref="BQ450" si="7919">I450/I467</f>
        <v>4.2523409595520804E-2</v>
      </c>
      <c r="BR450" s="125">
        <f t="shared" ref="BR450" si="7920">J450/J467</f>
        <v>4.8630783758262512E-2</v>
      </c>
      <c r="BS450" s="126">
        <f t="shared" ref="BS450" si="7921">K450/K467</f>
        <v>0.10594245764990588</v>
      </c>
      <c r="BT450" s="127">
        <f t="shared" ref="BT450" si="7922">L450/L467</f>
        <v>3.6952998379254455E-2</v>
      </c>
      <c r="BU450" s="125">
        <f t="shared" ref="BU450" si="7923">M450/M467</f>
        <v>7.7079973437055305E-2</v>
      </c>
      <c r="BV450" s="129">
        <f t="shared" ref="BV450" si="7924">N450/N467</f>
        <v>5.2567975830815711E-2</v>
      </c>
      <c r="BW450" s="130">
        <f t="shared" ref="BW450" si="7925">O450/O467</f>
        <v>7.2158107328332374E-2</v>
      </c>
      <c r="BX450" s="125">
        <f t="shared" ref="BX450" si="7926">P450/P467</f>
        <v>5.5116696588868939E-2</v>
      </c>
      <c r="BY450" s="126">
        <f t="shared" ref="BY450" si="7927">Q450/Q467</f>
        <v>5.656835136603923E-2</v>
      </c>
      <c r="BZ450" s="127">
        <f t="shared" ref="BZ450" si="7928">R450/R467</f>
        <v>6.4560833412979066E-2</v>
      </c>
      <c r="CA450" s="128">
        <f t="shared" ref="CA450" si="7929">S450/S467</f>
        <v>5.43247344461305E-2</v>
      </c>
      <c r="CB450" s="125">
        <f t="shared" ref="CB450" si="7930">T450/T467</f>
        <v>4.0260572404955147E-2</v>
      </c>
      <c r="CC450" s="126">
        <f t="shared" ref="CC450" si="7931">U450/U467</f>
        <v>7.4067267046498811E-2</v>
      </c>
      <c r="CD450" s="127">
        <f t="shared" ref="CD450" si="7932">V450/V467</f>
        <v>2.6493039964077234E-2</v>
      </c>
      <c r="CE450" s="128">
        <f t="shared" ref="CE450" si="7933">W450/W467</f>
        <v>7.7300405953991874E-2</v>
      </c>
      <c r="CF450" s="125">
        <f t="shared" ref="CF450" si="7934">X450/X467</f>
        <v>4.3996830560073398E-2</v>
      </c>
      <c r="CG450" s="126">
        <f t="shared" ref="CG450" si="7935">Y450/Y467</f>
        <v>6.6749153425371188E-2</v>
      </c>
      <c r="CH450" s="127">
        <f t="shared" ref="CH450" si="7936">Z450/Z467</f>
        <v>5.7815150312172943E-2</v>
      </c>
      <c r="CI450" s="125">
        <f t="shared" ref="CI450" si="7937">AA450/AA467</f>
        <v>4.8904975903369459E-2</v>
      </c>
      <c r="CJ450" s="131">
        <f t="shared" ref="CJ450" si="7938">AB450/AB467</f>
        <v>5.5203085941960946E-2</v>
      </c>
      <c r="CK450" s="132">
        <f t="shared" ref="CK450" si="7939">AC450/AC467</f>
        <v>5.70418194411789E-2</v>
      </c>
    </row>
    <row r="451" spans="1:89" ht="14.1" thickTop="1">
      <c r="A451" s="142" t="s">
        <v>29</v>
      </c>
      <c r="B451" s="202">
        <v>3340</v>
      </c>
      <c r="C451" s="196">
        <v>1363</v>
      </c>
      <c r="D451" s="197">
        <v>1275</v>
      </c>
      <c r="E451" s="198">
        <v>816</v>
      </c>
      <c r="F451" s="195">
        <v>643</v>
      </c>
      <c r="G451" s="199">
        <v>409</v>
      </c>
      <c r="H451" s="197">
        <v>1947</v>
      </c>
      <c r="I451" s="198">
        <v>1942</v>
      </c>
      <c r="J451" s="195">
        <v>373</v>
      </c>
      <c r="K451" s="199">
        <v>567</v>
      </c>
      <c r="L451" s="197">
        <v>497</v>
      </c>
      <c r="M451" s="195">
        <v>1539</v>
      </c>
      <c r="N451" s="200">
        <v>1342</v>
      </c>
      <c r="O451" s="203">
        <v>2270</v>
      </c>
      <c r="P451" s="195">
        <v>832</v>
      </c>
      <c r="Q451" s="199">
        <v>1071</v>
      </c>
      <c r="R451" s="197">
        <v>1189</v>
      </c>
      <c r="S451" s="198">
        <v>1286</v>
      </c>
      <c r="T451" s="195">
        <v>390</v>
      </c>
      <c r="U451" s="199">
        <v>649</v>
      </c>
      <c r="V451" s="197">
        <v>942</v>
      </c>
      <c r="W451" s="204">
        <v>2050</v>
      </c>
      <c r="X451" s="195">
        <v>906</v>
      </c>
      <c r="Y451" s="199">
        <v>889</v>
      </c>
      <c r="Z451" s="197">
        <v>3059</v>
      </c>
      <c r="AA451" s="195">
        <v>2755</v>
      </c>
      <c r="AB451" s="168">
        <f t="shared" si="7831"/>
        <v>16735</v>
      </c>
      <c r="AC451" s="169">
        <f t="shared" si="7748"/>
        <v>17606</v>
      </c>
      <c r="AE451" s="252" t="str">
        <f>$AE$17</f>
        <v>17:00 - 17:59</v>
      </c>
      <c r="AF451" s="253">
        <f t="shared" ref="AF451:AU453" si="7940">SUMIF($A$9:$A$32,$AE451,B$443:B$466)</f>
        <v>2443</v>
      </c>
      <c r="AG451" s="254">
        <f t="shared" si="7940"/>
        <v>4304</v>
      </c>
      <c r="AH451" s="255">
        <f t="shared" si="7940"/>
        <v>1740</v>
      </c>
      <c r="AI451" s="256">
        <f t="shared" si="7940"/>
        <v>1771</v>
      </c>
      <c r="AJ451" s="253">
        <f t="shared" si="7940"/>
        <v>989</v>
      </c>
      <c r="AK451" s="257">
        <f t="shared" si="7940"/>
        <v>513</v>
      </c>
      <c r="AL451" s="255">
        <f t="shared" si="7940"/>
        <v>2147</v>
      </c>
      <c r="AM451" s="256">
        <f t="shared" si="7940"/>
        <v>3855</v>
      </c>
      <c r="AN451" s="253">
        <f t="shared" si="7940"/>
        <v>727</v>
      </c>
      <c r="AO451" s="257">
        <f t="shared" si="7940"/>
        <v>250</v>
      </c>
      <c r="AP451" s="255">
        <f t="shared" si="7940"/>
        <v>1526</v>
      </c>
      <c r="AQ451" s="253">
        <f t="shared" si="7940"/>
        <v>919</v>
      </c>
      <c r="AR451" s="258">
        <f t="shared" si="7940"/>
        <v>2203</v>
      </c>
      <c r="AS451" s="259">
        <f t="shared" si="7940"/>
        <v>1938</v>
      </c>
      <c r="AT451" s="253">
        <f t="shared" si="7940"/>
        <v>1256</v>
      </c>
      <c r="AU451" s="257">
        <f t="shared" si="7940"/>
        <v>1144</v>
      </c>
      <c r="AV451" s="255">
        <f t="shared" ref="AP451:BE453" si="7941">SUMIF($A$9:$A$32,$AE451,R$443:R$466)</f>
        <v>1414</v>
      </c>
      <c r="AW451" s="256">
        <f t="shared" si="7941"/>
        <v>1662</v>
      </c>
      <c r="AX451" s="253">
        <f t="shared" si="7941"/>
        <v>1078</v>
      </c>
      <c r="AY451" s="257">
        <f t="shared" si="7941"/>
        <v>338</v>
      </c>
      <c r="AZ451" s="255">
        <f t="shared" si="7941"/>
        <v>2534</v>
      </c>
      <c r="BA451" s="256">
        <f t="shared" si="7941"/>
        <v>1418</v>
      </c>
      <c r="BB451" s="253">
        <f t="shared" si="7941"/>
        <v>2721</v>
      </c>
      <c r="BC451" s="257">
        <f t="shared" si="7941"/>
        <v>658</v>
      </c>
      <c r="BD451" s="20">
        <f t="shared" si="7941"/>
        <v>4050</v>
      </c>
      <c r="BE451" s="260">
        <f t="shared" si="7941"/>
        <v>3826</v>
      </c>
      <c r="BF451" s="261">
        <f>AF451+AH451+AJ451+AL451+AN451+AP451+AR451+AT451+AV451+AX451+AZ451+BB451+BD451</f>
        <v>24828</v>
      </c>
      <c r="BG451" s="262">
        <f>AG451+AI451+AK451+AM451+AO451+AQ451+AS451+AU451+AW451+AY451+BA451+BC451+BE451</f>
        <v>22596</v>
      </c>
      <c r="BH451" s="283"/>
      <c r="BI451" s="142" t="s">
        <v>29</v>
      </c>
      <c r="BJ451" s="125">
        <f>B451/B467</f>
        <v>6.1540729276067289E-2</v>
      </c>
      <c r="BK451" s="126">
        <f t="shared" ref="BK451" si="7942">C451/C467</f>
        <v>3.9375993066589628E-2</v>
      </c>
      <c r="BL451" s="127">
        <f t="shared" ref="BL451" si="7943">D451/D467</f>
        <v>5.7393652937204588E-2</v>
      </c>
      <c r="BM451" s="128">
        <f t="shared" ref="BM451" si="7944">E451/E467</f>
        <v>4.1226696306775119E-2</v>
      </c>
      <c r="BN451" s="125">
        <f t="shared" ref="BN451" si="7945">F451/F467</f>
        <v>6.2915851272015655E-2</v>
      </c>
      <c r="BO451" s="126">
        <f t="shared" ref="BO451" si="7946">G451/G467</f>
        <v>5.5054516085610447E-2</v>
      </c>
      <c r="BP451" s="127">
        <f t="shared" ref="BP451" si="7947">H451/H467</f>
        <v>6.4399828002513815E-2</v>
      </c>
      <c r="BQ451" s="128">
        <f t="shared" ref="BQ451" si="7948">I451/I467</f>
        <v>4.686745824886572E-2</v>
      </c>
      <c r="BR451" s="125">
        <f t="shared" ref="BR451" si="7949">J451/J467</f>
        <v>5.8703179099779665E-2</v>
      </c>
      <c r="BS451" s="126">
        <f t="shared" ref="BS451" si="7950">K451/K467</f>
        <v>7.6230169400376441E-2</v>
      </c>
      <c r="BT451" s="127">
        <f t="shared" ref="BT451" si="7951">L451/L467</f>
        <v>4.0275526742301455E-2</v>
      </c>
      <c r="BU451" s="125">
        <f t="shared" ref="BU451" si="7952">M451/M467</f>
        <v>7.30006640736173E-2</v>
      </c>
      <c r="BV451" s="129">
        <f t="shared" ref="BV451" si="7953">N451/N467</f>
        <v>5.0679758308157102E-2</v>
      </c>
      <c r="BW451" s="130">
        <f t="shared" ref="BW451" si="7954">O451/O467</f>
        <v>6.5493364108482402E-2</v>
      </c>
      <c r="BX451" s="125">
        <f t="shared" ref="BX451" si="7955">P451/P467</f>
        <v>4.9790544584081387E-2</v>
      </c>
      <c r="BY451" s="126">
        <f t="shared" ref="BY451" si="7956">Q451/Q467</f>
        <v>5.2912405513561585E-2</v>
      </c>
      <c r="BZ451" s="127">
        <f t="shared" ref="BZ451" si="7957">R451/R467</f>
        <v>5.6819267896396825E-2</v>
      </c>
      <c r="CA451" s="128">
        <f t="shared" ref="CA451" si="7958">S451/S467</f>
        <v>5.5755473661391719E-2</v>
      </c>
      <c r="CB451" s="125">
        <f t="shared" ref="CB451" si="7959">T451/T467</f>
        <v>4.1648868005126016E-2</v>
      </c>
      <c r="CC451" s="126">
        <f t="shared" ref="CC451" si="7960">U451/U467</f>
        <v>5.9639772100716783E-2</v>
      </c>
      <c r="CD451" s="127">
        <f t="shared" ref="CD451" si="7961">V451/V467</f>
        <v>3.5249214189492589E-2</v>
      </c>
      <c r="CE451" s="128">
        <f t="shared" ref="CE451" si="7962">W451/W467</f>
        <v>6.9350473612990529E-2</v>
      </c>
      <c r="CF451" s="125">
        <f t="shared" ref="CF451" si="7963">X451/X467</f>
        <v>3.7783060177655446E-2</v>
      </c>
      <c r="CG451" s="126">
        <f t="shared" ref="CG451" si="7964">Y451/Y467</f>
        <v>5.7892680385517065E-2</v>
      </c>
      <c r="CH451" s="127">
        <f t="shared" ref="CH451" si="7965">Z451/Z467</f>
        <v>5.5198671911653251E-2</v>
      </c>
      <c r="CI451" s="125">
        <f t="shared" ref="CI451" si="7966">AA451/AA467</f>
        <v>5.6022124163735081E-2</v>
      </c>
      <c r="CJ451" s="131">
        <f t="shared" ref="CJ451" si="7967">AB451/AB467</f>
        <v>5.3087210851552491E-2</v>
      </c>
      <c r="CK451" s="132">
        <f t="shared" ref="CK451" si="7968">AC451/AC467</f>
        <v>5.5939301124123861E-2</v>
      </c>
    </row>
    <row r="452" spans="1:89">
      <c r="A452" s="133" t="s">
        <v>31</v>
      </c>
      <c r="B452" s="205">
        <v>3447</v>
      </c>
      <c r="C452" s="189">
        <v>1439</v>
      </c>
      <c r="D452" s="190">
        <v>1405</v>
      </c>
      <c r="E452" s="191">
        <v>864</v>
      </c>
      <c r="F452" s="188">
        <v>623</v>
      </c>
      <c r="G452" s="192">
        <v>368</v>
      </c>
      <c r="H452" s="190">
        <v>2048</v>
      </c>
      <c r="I452" s="191">
        <v>2032</v>
      </c>
      <c r="J452" s="188">
        <v>320</v>
      </c>
      <c r="K452" s="189">
        <v>421</v>
      </c>
      <c r="L452" s="190">
        <v>536</v>
      </c>
      <c r="M452" s="188">
        <v>1495</v>
      </c>
      <c r="N452" s="193">
        <v>1386</v>
      </c>
      <c r="O452" s="206">
        <v>2205</v>
      </c>
      <c r="P452" s="188">
        <v>869</v>
      </c>
      <c r="Q452" s="189">
        <v>1062</v>
      </c>
      <c r="R452" s="190">
        <v>1261</v>
      </c>
      <c r="S452" s="191">
        <v>1156</v>
      </c>
      <c r="T452" s="197">
        <v>425</v>
      </c>
      <c r="U452" s="188">
        <v>533</v>
      </c>
      <c r="V452" s="190">
        <v>1046</v>
      </c>
      <c r="W452" s="207">
        <v>2051</v>
      </c>
      <c r="X452" s="188">
        <v>989</v>
      </c>
      <c r="Y452" s="192">
        <v>724</v>
      </c>
      <c r="Z452" s="190">
        <v>3077</v>
      </c>
      <c r="AA452" s="188">
        <v>2561</v>
      </c>
      <c r="AB452" s="168">
        <f t="shared" si="7831"/>
        <v>17432</v>
      </c>
      <c r="AC452" s="169">
        <f t="shared" si="7748"/>
        <v>16911</v>
      </c>
      <c r="AE452" s="263" t="str">
        <f>$AE$18</f>
        <v>18:00 - 18:59</v>
      </c>
      <c r="AF452" s="253">
        <f t="shared" si="7940"/>
        <v>2583</v>
      </c>
      <c r="AG452" s="264">
        <f t="shared" si="7940"/>
        <v>4627</v>
      </c>
      <c r="AH452" s="265">
        <f t="shared" si="7940"/>
        <v>1625</v>
      </c>
      <c r="AI452" s="266">
        <f t="shared" si="7940"/>
        <v>1709</v>
      </c>
      <c r="AJ452" s="267">
        <f t="shared" si="7940"/>
        <v>870</v>
      </c>
      <c r="AK452" s="268">
        <f t="shared" si="7940"/>
        <v>463</v>
      </c>
      <c r="AL452" s="265">
        <f t="shared" si="7940"/>
        <v>2302</v>
      </c>
      <c r="AM452" s="266">
        <f t="shared" si="7940"/>
        <v>4086</v>
      </c>
      <c r="AN452" s="267">
        <f t="shared" si="7940"/>
        <v>715</v>
      </c>
      <c r="AO452" s="268">
        <f t="shared" si="7940"/>
        <v>232</v>
      </c>
      <c r="AP452" s="265">
        <f t="shared" si="7941"/>
        <v>1677</v>
      </c>
      <c r="AQ452" s="267">
        <f t="shared" si="7941"/>
        <v>938</v>
      </c>
      <c r="AR452" s="269">
        <f t="shared" si="7941"/>
        <v>2371</v>
      </c>
      <c r="AS452" s="270">
        <f t="shared" si="7941"/>
        <v>2016</v>
      </c>
      <c r="AT452" s="267">
        <f t="shared" si="7941"/>
        <v>1379</v>
      </c>
      <c r="AU452" s="268">
        <f t="shared" si="7941"/>
        <v>1535</v>
      </c>
      <c r="AV452" s="265">
        <f t="shared" si="7941"/>
        <v>1418</v>
      </c>
      <c r="AW452" s="266">
        <f t="shared" si="7941"/>
        <v>1752</v>
      </c>
      <c r="AX452" s="267">
        <f t="shared" si="7941"/>
        <v>1140</v>
      </c>
      <c r="AY452" s="268">
        <f t="shared" si="7941"/>
        <v>408</v>
      </c>
      <c r="AZ452" s="265">
        <f t="shared" si="7941"/>
        <v>2780</v>
      </c>
      <c r="BA452" s="266">
        <f t="shared" si="7941"/>
        <v>1415</v>
      </c>
      <c r="BB452" s="267">
        <f t="shared" si="7941"/>
        <v>2591</v>
      </c>
      <c r="BC452" s="268">
        <f t="shared" si="7941"/>
        <v>809</v>
      </c>
      <c r="BD452" s="265">
        <f t="shared" si="7941"/>
        <v>3938</v>
      </c>
      <c r="BE452" s="267">
        <f t="shared" si="7941"/>
        <v>4102</v>
      </c>
      <c r="BF452" s="271">
        <f>SUM(AF452,AH452,AJ452,AL452,AN452,AP452,AR452,AT452,AV452,AX452,AZ452,BB452,BD452)</f>
        <v>25389</v>
      </c>
      <c r="BG452" s="16">
        <f>SUM(AG452,AI452,AK452,AM452,AO452,AQ452,AS452,AU452,AW452,AY452,BA452,BC452,BE452)</f>
        <v>24092</v>
      </c>
      <c r="BH452" s="284"/>
      <c r="BI452" s="133" t="s">
        <v>31</v>
      </c>
      <c r="BJ452" s="125">
        <f>B452/B467</f>
        <v>6.351224365706705E-2</v>
      </c>
      <c r="BK452" s="126">
        <f t="shared" ref="BK452" si="7969">C452/C467</f>
        <v>4.1571573017477971E-2</v>
      </c>
      <c r="BL452" s="127">
        <f t="shared" ref="BL452" si="7970">D452/D467</f>
        <v>6.3245554805311729E-2</v>
      </c>
      <c r="BM452" s="128">
        <f t="shared" ref="BM452" si="7971">E452/E467</f>
        <v>4.3651796089526601E-2</v>
      </c>
      <c r="BN452" s="125">
        <f t="shared" ref="BN452" si="7972">F452/F467</f>
        <v>6.095890410958904E-2</v>
      </c>
      <c r="BO452" s="126">
        <f t="shared" ref="BO452" si="7973">G452/G467</f>
        <v>4.9535603715170282E-2</v>
      </c>
      <c r="BP452" s="127">
        <f t="shared" ref="BP452" si="7974">H452/H467</f>
        <v>6.7740548407369428E-2</v>
      </c>
      <c r="BQ452" s="128">
        <f t="shared" ref="BQ452" si="7975">I452/I467</f>
        <v>4.9039482575538182E-2</v>
      </c>
      <c r="BR452" s="125">
        <f t="shared" ref="BR452" si="7976">J452/J467</f>
        <v>5.036197670758577E-2</v>
      </c>
      <c r="BS452" s="126">
        <f t="shared" ref="BS452" si="7977">K452/K467</f>
        <v>5.6601236891637534E-2</v>
      </c>
      <c r="BT452" s="127">
        <f t="shared" ref="BT452" si="7978">L452/L467</f>
        <v>4.3435980551053487E-2</v>
      </c>
      <c r="BU452" s="125">
        <f t="shared" ref="BU452" si="7979">M452/M467</f>
        <v>7.091357556209088E-2</v>
      </c>
      <c r="BV452" s="129">
        <f t="shared" ref="BV452" si="7980">N452/N467</f>
        <v>5.2341389728096675E-2</v>
      </c>
      <c r="BW452" s="130">
        <f t="shared" ref="BW452" si="7981">O452/O467</f>
        <v>6.3618003462204267E-2</v>
      </c>
      <c r="BX452" s="125">
        <f t="shared" ref="BX452" si="7982">P452/P467</f>
        <v>5.2004787552363853E-2</v>
      </c>
      <c r="BY452" s="126">
        <f t="shared" ref="BY452" si="7983">Q452/Q467</f>
        <v>5.2467763450422408E-2</v>
      </c>
      <c r="BZ452" s="127">
        <f t="shared" ref="BZ452" si="7984">R452/R467</f>
        <v>6.0259963681544487E-2</v>
      </c>
      <c r="CA452" s="128">
        <f t="shared" ref="CA452" si="7985">S452/S467</f>
        <v>5.0119228267938437E-2</v>
      </c>
      <c r="CB452" s="125">
        <f t="shared" ref="CB452" si="7986">T452/T467</f>
        <v>4.5386586928662966E-2</v>
      </c>
      <c r="CC452" s="126">
        <f t="shared" ref="CC452" si="7987">U452/U467</f>
        <v>4.8979966917845986E-2</v>
      </c>
      <c r="CD452" s="127">
        <f t="shared" ref="CD452" si="7988">V452/V467</f>
        <v>3.9140847178566085E-2</v>
      </c>
      <c r="CE452" s="128">
        <f t="shared" ref="CE452" si="7989">W452/W467</f>
        <v>6.9384303112313944E-2</v>
      </c>
      <c r="CF452" s="125">
        <f t="shared" ref="CF452" si="7990">X452/X467</f>
        <v>4.1244422202760748E-2</v>
      </c>
      <c r="CG452" s="126">
        <f t="shared" ref="CG452" si="7991">Y452/Y467</f>
        <v>4.7147694712164623E-2</v>
      </c>
      <c r="CH452" s="127">
        <f t="shared" ref="CH452" si="7992">Z452/Z467</f>
        <v>5.5523476126890181E-2</v>
      </c>
      <c r="CI452" s="125">
        <f t="shared" ref="CI452" si="7993">AA452/AA467</f>
        <v>5.2077190556560994E-2</v>
      </c>
      <c r="CJ452" s="131">
        <f t="shared" ref="CJ452" si="7994">AB452/AB467</f>
        <v>5.529825273763149E-2</v>
      </c>
      <c r="CK452" s="132">
        <f t="shared" ref="CK452" si="7995">AC452/AC467</f>
        <v>5.373108720379749E-2</v>
      </c>
    </row>
    <row r="453" spans="1:89" ht="14.1" thickBot="1">
      <c r="A453" s="142" t="s">
        <v>33</v>
      </c>
      <c r="B453" s="202">
        <v>2882</v>
      </c>
      <c r="C453" s="196">
        <v>1402</v>
      </c>
      <c r="D453" s="197">
        <v>1187</v>
      </c>
      <c r="E453" s="198">
        <v>948</v>
      </c>
      <c r="F453" s="195">
        <v>527</v>
      </c>
      <c r="G453" s="199">
        <v>398</v>
      </c>
      <c r="H453" s="197">
        <v>2107</v>
      </c>
      <c r="I453" s="198">
        <v>2254</v>
      </c>
      <c r="J453" s="195">
        <v>367</v>
      </c>
      <c r="K453" s="196">
        <v>448</v>
      </c>
      <c r="L453" s="197">
        <v>587</v>
      </c>
      <c r="M453" s="195">
        <v>1292</v>
      </c>
      <c r="N453" s="200">
        <v>1411</v>
      </c>
      <c r="O453" s="203">
        <v>1827</v>
      </c>
      <c r="P453" s="195">
        <v>854</v>
      </c>
      <c r="Q453" s="196">
        <v>1096</v>
      </c>
      <c r="R453" s="197">
        <v>1124</v>
      </c>
      <c r="S453" s="198">
        <v>1196</v>
      </c>
      <c r="T453" s="195">
        <v>397</v>
      </c>
      <c r="U453" s="199">
        <v>580</v>
      </c>
      <c r="V453" s="197">
        <v>1085</v>
      </c>
      <c r="W453" s="204">
        <v>1776</v>
      </c>
      <c r="X453" s="195">
        <v>990</v>
      </c>
      <c r="Y453" s="199">
        <v>765</v>
      </c>
      <c r="Z453" s="197">
        <v>3048</v>
      </c>
      <c r="AA453" s="195">
        <v>2875</v>
      </c>
      <c r="AB453" s="168">
        <f t="shared" si="7831"/>
        <v>16566</v>
      </c>
      <c r="AC453" s="169">
        <f t="shared" si="7748"/>
        <v>16857</v>
      </c>
      <c r="AE453" s="252" t="str">
        <f>$AE$19</f>
        <v>19:00 - 19:59</v>
      </c>
      <c r="AF453" s="253">
        <f t="shared" si="7940"/>
        <v>2539</v>
      </c>
      <c r="AG453" s="272">
        <f t="shared" si="7940"/>
        <v>3284</v>
      </c>
      <c r="AH453" s="273">
        <f t="shared" si="7940"/>
        <v>1156</v>
      </c>
      <c r="AI453" s="274">
        <f t="shared" si="7940"/>
        <v>1636</v>
      </c>
      <c r="AJ453" s="275">
        <f t="shared" si="7940"/>
        <v>456</v>
      </c>
      <c r="AK453" s="276">
        <f t="shared" si="7940"/>
        <v>459</v>
      </c>
      <c r="AL453" s="273">
        <f t="shared" si="7940"/>
        <v>1894</v>
      </c>
      <c r="AM453" s="274">
        <f t="shared" si="7940"/>
        <v>3839</v>
      </c>
      <c r="AN453" s="275">
        <f t="shared" si="7940"/>
        <v>395</v>
      </c>
      <c r="AO453" s="276">
        <f t="shared" si="7940"/>
        <v>204</v>
      </c>
      <c r="AP453" s="273">
        <f t="shared" si="7941"/>
        <v>1137</v>
      </c>
      <c r="AQ453" s="275">
        <f t="shared" si="7941"/>
        <v>872</v>
      </c>
      <c r="AR453" s="277">
        <f t="shared" si="7941"/>
        <v>1989</v>
      </c>
      <c r="AS453" s="278">
        <f t="shared" si="7941"/>
        <v>1917</v>
      </c>
      <c r="AT453" s="275">
        <f t="shared" si="7941"/>
        <v>1108</v>
      </c>
      <c r="AU453" s="276">
        <f t="shared" si="7941"/>
        <v>1595</v>
      </c>
      <c r="AV453" s="273">
        <f t="shared" si="7941"/>
        <v>1045</v>
      </c>
      <c r="AW453" s="274">
        <f t="shared" si="7941"/>
        <v>1863</v>
      </c>
      <c r="AX453" s="275">
        <f t="shared" si="7941"/>
        <v>786</v>
      </c>
      <c r="AY453" s="276">
        <f t="shared" si="7941"/>
        <v>423</v>
      </c>
      <c r="AZ453" s="273">
        <f t="shared" si="7941"/>
        <v>2707</v>
      </c>
      <c r="BA453" s="274">
        <f t="shared" si="7941"/>
        <v>1672</v>
      </c>
      <c r="BB453" s="275">
        <f t="shared" si="7941"/>
        <v>1902</v>
      </c>
      <c r="BC453" s="276">
        <f t="shared" si="7941"/>
        <v>924</v>
      </c>
      <c r="BD453" s="273">
        <f t="shared" si="7941"/>
        <v>3207</v>
      </c>
      <c r="BE453" s="275">
        <f t="shared" si="7941"/>
        <v>4669</v>
      </c>
      <c r="BF453" s="271">
        <f>SUM(AF453,AH453,AJ453,AL453,AN453,AP453,AR453,AT453,AV453,AX453,AZ453,BB453,BD453)</f>
        <v>20321</v>
      </c>
      <c r="BG453" s="16">
        <f>SUM(AG453,AI453,AK453,AM453,AO453,AQ453,AS453,AU453,AW453,AY453,BA453,BC453,BE453)</f>
        <v>23357</v>
      </c>
      <c r="BH453" s="285"/>
      <c r="BI453" s="142" t="s">
        <v>33</v>
      </c>
      <c r="BJ453" s="125">
        <f>B453/B467</f>
        <v>5.3101910710666445E-2</v>
      </c>
      <c r="BK453" s="126">
        <f t="shared" ref="BK453" si="7996">C453/C467</f>
        <v>4.050267225191391E-2</v>
      </c>
      <c r="BL453" s="127">
        <f t="shared" ref="BL453" si="7997">D453/D467</f>
        <v>5.3432365518793608E-2</v>
      </c>
      <c r="BM453" s="128">
        <f t="shared" ref="BM453" si="7998">E453/E467</f>
        <v>4.7895720709341685E-2</v>
      </c>
      <c r="BN453" s="125">
        <f t="shared" ref="BN453" si="7999">F453/F467</f>
        <v>5.1565557729941293E-2</v>
      </c>
      <c r="BO453" s="126">
        <f t="shared" ref="BO453" si="8000">G453/G467</f>
        <v>5.357383227890699E-2</v>
      </c>
      <c r="BP453" s="127">
        <f t="shared" ref="BP453" si="8001">H453/H467</f>
        <v>6.9692058346839544E-2</v>
      </c>
      <c r="BQ453" s="128">
        <f t="shared" ref="BQ453" si="8002">I453/I467</f>
        <v>5.4397142581330243E-2</v>
      </c>
      <c r="BR453" s="125">
        <f t="shared" ref="BR453" si="8003">J453/J467</f>
        <v>5.7758892036512431E-2</v>
      </c>
      <c r="BS453" s="126">
        <f t="shared" ref="BS453" si="8004">K453/K467</f>
        <v>6.0231244958322126E-2</v>
      </c>
      <c r="BT453" s="127">
        <f t="shared" ref="BT453" si="8005">L453/L467</f>
        <v>4.7568881685575368E-2</v>
      </c>
      <c r="BU453" s="125">
        <f t="shared" ref="BU453" si="8006">M453/M467</f>
        <v>6.1284508111184896E-2</v>
      </c>
      <c r="BV453" s="129">
        <f t="shared" ref="BV453" si="8007">N453/N467</f>
        <v>5.3285498489425979E-2</v>
      </c>
      <c r="BW453" s="130">
        <f t="shared" ref="BW453" si="8008">O453/O467</f>
        <v>5.2712060011540683E-2</v>
      </c>
      <c r="BX453" s="125">
        <f t="shared" ref="BX453" si="8009">P453/P467</f>
        <v>5.1107121484141232E-2</v>
      </c>
      <c r="BY453" s="126">
        <f t="shared" ref="BY453" si="8010">Q453/Q467</f>
        <v>5.414752235561484E-2</v>
      </c>
      <c r="BZ453" s="127">
        <f t="shared" ref="BZ453" si="8011">R453/R467</f>
        <v>5.3713084201471854E-2</v>
      </c>
      <c r="CA453" s="128">
        <f t="shared" ref="CA453" si="8012">S453/S467</f>
        <v>5.1853457619770213E-2</v>
      </c>
      <c r="CB453" s="125">
        <f t="shared" ref="CB453" si="8013">T453/T467</f>
        <v>4.2396411789833402E-2</v>
      </c>
      <c r="CC453" s="126">
        <f t="shared" ref="CC453" si="8014">U453/U467</f>
        <v>5.3299025914353981E-2</v>
      </c>
      <c r="CD453" s="127">
        <f t="shared" ref="CD453" si="8015">V453/V467</f>
        <v>4.0600209549468642E-2</v>
      </c>
      <c r="CE453" s="128">
        <f t="shared" ref="CE453" si="8016">W453/W467</f>
        <v>6.0081190798376184E-2</v>
      </c>
      <c r="CF453" s="125">
        <f t="shared" ref="CF453" si="8017">X453/X467</f>
        <v>4.1286125359689729E-2</v>
      </c>
      <c r="CG453" s="126">
        <f t="shared" ref="CG453" si="8018">Y453/Y467</f>
        <v>4.9817660849179476E-2</v>
      </c>
      <c r="CH453" s="127">
        <f t="shared" ref="CH453" si="8019">Z453/Z467</f>
        <v>5.5000180446786243E-2</v>
      </c>
      <c r="CI453" s="125">
        <f t="shared" ref="CI453" si="8020">AA453/AA467</f>
        <v>5.8462289281574722E-2</v>
      </c>
      <c r="CJ453" s="131">
        <f t="shared" ref="CJ453" si="8021">AB453/AB467</f>
        <v>5.255110456927508E-2</v>
      </c>
      <c r="CK453" s="132">
        <f t="shared" ref="CK453" si="8022">AC453/AC467</f>
        <v>5.355951374811746E-2</v>
      </c>
    </row>
    <row r="454" spans="1:89" ht="15" thickTop="1" thickBot="1">
      <c r="A454" s="133" t="s">
        <v>35</v>
      </c>
      <c r="B454" s="205">
        <v>2412</v>
      </c>
      <c r="C454" s="189">
        <v>1616</v>
      </c>
      <c r="D454" s="190">
        <v>972</v>
      </c>
      <c r="E454" s="191">
        <v>873</v>
      </c>
      <c r="F454" s="188">
        <v>497</v>
      </c>
      <c r="G454" s="192">
        <v>414</v>
      </c>
      <c r="H454" s="190">
        <v>2071</v>
      </c>
      <c r="I454" s="191">
        <v>2230</v>
      </c>
      <c r="J454" s="188">
        <v>386</v>
      </c>
      <c r="K454" s="189">
        <v>348</v>
      </c>
      <c r="L454" s="190">
        <v>644</v>
      </c>
      <c r="M454" s="188">
        <v>1020</v>
      </c>
      <c r="N454" s="193">
        <v>1490</v>
      </c>
      <c r="O454" s="206">
        <v>1789</v>
      </c>
      <c r="P454" s="188">
        <v>908</v>
      </c>
      <c r="Q454" s="189">
        <v>1008</v>
      </c>
      <c r="R454" s="190">
        <v>1109</v>
      </c>
      <c r="S454" s="191">
        <v>1424</v>
      </c>
      <c r="T454" s="188">
        <v>532</v>
      </c>
      <c r="U454" s="192">
        <v>439</v>
      </c>
      <c r="V454" s="190">
        <v>1224</v>
      </c>
      <c r="W454" s="207">
        <v>1725</v>
      </c>
      <c r="X454" s="188">
        <v>1093</v>
      </c>
      <c r="Y454" s="192">
        <v>595</v>
      </c>
      <c r="Z454" s="190">
        <v>2906</v>
      </c>
      <c r="AA454" s="188">
        <v>2896</v>
      </c>
      <c r="AB454" s="168">
        <f t="shared" si="7831"/>
        <v>16244</v>
      </c>
      <c r="AC454" s="169">
        <f t="shared" si="7748"/>
        <v>16377</v>
      </c>
      <c r="AE454" s="288" t="s">
        <v>26</v>
      </c>
      <c r="AF454" s="12">
        <f t="shared" ref="AF454:BG454" si="8023">SUM(AF451:AF453)</f>
        <v>7565</v>
      </c>
      <c r="AG454" s="1">
        <f t="shared" si="8023"/>
        <v>12215</v>
      </c>
      <c r="AH454" s="12">
        <f t="shared" si="8023"/>
        <v>4521</v>
      </c>
      <c r="AI454" s="1">
        <f t="shared" si="8023"/>
        <v>5116</v>
      </c>
      <c r="AJ454" s="12">
        <f t="shared" si="8023"/>
        <v>2315</v>
      </c>
      <c r="AK454" s="1">
        <f t="shared" si="8023"/>
        <v>1435</v>
      </c>
      <c r="AL454" s="12">
        <f t="shared" si="8023"/>
        <v>6343</v>
      </c>
      <c r="AM454" s="1">
        <f t="shared" si="8023"/>
        <v>11780</v>
      </c>
      <c r="AN454" s="12">
        <f t="shared" si="8023"/>
        <v>1837</v>
      </c>
      <c r="AO454" s="1">
        <f t="shared" si="8023"/>
        <v>686</v>
      </c>
      <c r="AP454" s="12">
        <f t="shared" si="8023"/>
        <v>4340</v>
      </c>
      <c r="AQ454" s="1">
        <f t="shared" si="8023"/>
        <v>2729</v>
      </c>
      <c r="AR454" s="12">
        <f t="shared" si="8023"/>
        <v>6563</v>
      </c>
      <c r="AS454" s="1">
        <f t="shared" si="8023"/>
        <v>5871</v>
      </c>
      <c r="AT454" s="12">
        <f t="shared" si="8023"/>
        <v>3743</v>
      </c>
      <c r="AU454" s="1">
        <f t="shared" si="8023"/>
        <v>4274</v>
      </c>
      <c r="AV454" s="12">
        <f t="shared" si="8023"/>
        <v>3877</v>
      </c>
      <c r="AW454" s="1">
        <f t="shared" si="8023"/>
        <v>5277</v>
      </c>
      <c r="AX454" s="12">
        <f t="shared" si="8023"/>
        <v>3004</v>
      </c>
      <c r="AY454" s="1">
        <f t="shared" si="8023"/>
        <v>1169</v>
      </c>
      <c r="AZ454" s="12">
        <f t="shared" si="8023"/>
        <v>8021</v>
      </c>
      <c r="BA454" s="1">
        <f t="shared" si="8023"/>
        <v>4505</v>
      </c>
      <c r="BB454" s="12">
        <f t="shared" si="8023"/>
        <v>7214</v>
      </c>
      <c r="BC454" s="1">
        <f t="shared" si="8023"/>
        <v>2391</v>
      </c>
      <c r="BD454" s="12">
        <f t="shared" si="8023"/>
        <v>11195</v>
      </c>
      <c r="BE454" s="1">
        <f t="shared" si="8023"/>
        <v>12597</v>
      </c>
      <c r="BF454" s="51">
        <f t="shared" si="8023"/>
        <v>70538</v>
      </c>
      <c r="BG454" s="47">
        <f t="shared" si="8023"/>
        <v>70045</v>
      </c>
      <c r="BH454" s="284"/>
      <c r="BI454" s="133" t="s">
        <v>35</v>
      </c>
      <c r="BJ454" s="125">
        <f>B454/B467</f>
        <v>4.4441987728704883E-2</v>
      </c>
      <c r="BK454" s="126">
        <f t="shared" ref="BK454" si="8024">C454/C467</f>
        <v>4.66849631662574E-2</v>
      </c>
      <c r="BL454" s="127">
        <f t="shared" ref="BL454" si="8025">D454/D467</f>
        <v>4.3754220121539497E-2</v>
      </c>
      <c r="BM454" s="128">
        <f t="shared" ref="BM454" si="8026">E454/E467</f>
        <v>4.4106502298792503E-2</v>
      </c>
      <c r="BN454" s="125">
        <f t="shared" ref="BN454" si="8027">F454/F467</f>
        <v>4.8630136986301371E-2</v>
      </c>
      <c r="BO454" s="126">
        <f t="shared" ref="BO454" si="8028">G454/G467</f>
        <v>5.5727554179566562E-2</v>
      </c>
      <c r="BP454" s="127">
        <f t="shared" ref="BP454" si="8029">H454/H467</f>
        <v>6.8501306519366256E-2</v>
      </c>
      <c r="BQ454" s="128">
        <f t="shared" ref="BQ454" si="8030">I454/I467</f>
        <v>5.3817936094217589E-2</v>
      </c>
      <c r="BR454" s="125">
        <f t="shared" ref="BR454" si="8031">J454/J467</f>
        <v>6.0749134403525341E-2</v>
      </c>
      <c r="BS454" s="126">
        <f t="shared" ref="BS454" si="8032">K454/K467</f>
        <v>4.6786770637268084E-2</v>
      </c>
      <c r="BT454" s="127">
        <f t="shared" ref="BT454" si="8033">L454/L467</f>
        <v>5.218800648298217E-2</v>
      </c>
      <c r="BU454" s="125">
        <f t="shared" ref="BU454" si="8034">M454/M467</f>
        <v>4.8382506403567026E-2</v>
      </c>
      <c r="BV454" s="129">
        <f t="shared" ref="BV454" si="8035">N454/N467</f>
        <v>5.6268882175226589E-2</v>
      </c>
      <c r="BW454" s="130">
        <f t="shared" ref="BW454" si="8036">O454/O467</f>
        <v>5.1615695326024238E-2</v>
      </c>
      <c r="BX454" s="125">
        <f t="shared" ref="BX454" si="8037">P454/P467</f>
        <v>5.4338719329742671E-2</v>
      </c>
      <c r="BY454" s="126">
        <f t="shared" ref="BY454" si="8038">Q454/Q467</f>
        <v>4.979991107158737E-2</v>
      </c>
      <c r="BZ454" s="127">
        <f t="shared" ref="BZ454" si="8039">R454/R467</f>
        <v>5.2996272579566087E-2</v>
      </c>
      <c r="CA454" s="128">
        <f t="shared" ref="CA454" si="8040">S454/S467</f>
        <v>6.1738564925211362E-2</v>
      </c>
      <c r="CB454" s="125">
        <f t="shared" ref="CB454" si="8041">T454/T467</f>
        <v>5.6813327637761639E-2</v>
      </c>
      <c r="CC454" s="126">
        <f t="shared" ref="CC454" si="8042">U454/U467</f>
        <v>4.0341848924829997E-2</v>
      </c>
      <c r="CD454" s="127">
        <f t="shared" ref="CD454" si="8043">V454/V467</f>
        <v>4.5801526717557252E-2</v>
      </c>
      <c r="CE454" s="128">
        <f t="shared" ref="CE454" si="8044">W454/W467</f>
        <v>5.8355886332882273E-2</v>
      </c>
      <c r="CF454" s="125">
        <f t="shared" ref="CF454" si="8045">X454/X467</f>
        <v>4.558155052337462E-2</v>
      </c>
      <c r="CG454" s="126">
        <f t="shared" ref="CG454" si="8046">Y454/Y467</f>
        <v>3.8747069549361815E-2</v>
      </c>
      <c r="CH454" s="127">
        <f t="shared" ref="CH454" si="8047">Z454/Z467</f>
        <v>5.243783608213938E-2</v>
      </c>
      <c r="CI454" s="125">
        <f t="shared" ref="CI454" si="8048">AA454/AA467</f>
        <v>5.8889318177196656E-2</v>
      </c>
      <c r="CJ454" s="131">
        <f t="shared" ref="CJ454" si="8049">AB454/AB467</f>
        <v>5.1529647629077899E-2</v>
      </c>
      <c r="CK454" s="132">
        <f t="shared" ref="CK454" si="8050">AC454/AC467</f>
        <v>5.2034416364294928E-2</v>
      </c>
    </row>
    <row r="455" spans="1:89" ht="14.1" thickTop="1">
      <c r="A455" s="142" t="s">
        <v>36</v>
      </c>
      <c r="B455" s="202">
        <v>2033</v>
      </c>
      <c r="C455" s="196">
        <v>2086</v>
      </c>
      <c r="D455" s="197">
        <v>1070</v>
      </c>
      <c r="E455" s="198">
        <v>1110</v>
      </c>
      <c r="F455" s="195">
        <v>515</v>
      </c>
      <c r="G455" s="199">
        <v>461</v>
      </c>
      <c r="H455" s="197">
        <v>1883</v>
      </c>
      <c r="I455" s="198">
        <v>2729</v>
      </c>
      <c r="J455" s="195">
        <v>376</v>
      </c>
      <c r="K455" s="196">
        <v>330</v>
      </c>
      <c r="L455" s="197">
        <v>898</v>
      </c>
      <c r="M455" s="195">
        <v>916</v>
      </c>
      <c r="N455" s="200">
        <v>1691</v>
      </c>
      <c r="O455" s="203">
        <v>1643</v>
      </c>
      <c r="P455" s="195">
        <v>978</v>
      </c>
      <c r="Q455" s="196">
        <v>987</v>
      </c>
      <c r="R455" s="197">
        <v>1190</v>
      </c>
      <c r="S455" s="198">
        <v>1239</v>
      </c>
      <c r="T455" s="195">
        <v>642</v>
      </c>
      <c r="U455" s="199">
        <v>336</v>
      </c>
      <c r="V455" s="197">
        <v>1924</v>
      </c>
      <c r="W455" s="204">
        <v>1304</v>
      </c>
      <c r="X455" s="195">
        <v>1321</v>
      </c>
      <c r="Y455" s="199">
        <v>564</v>
      </c>
      <c r="Z455" s="197">
        <v>2876</v>
      </c>
      <c r="AA455" s="195">
        <v>3222</v>
      </c>
      <c r="AB455" s="168">
        <f t="shared" si="7831"/>
        <v>17397</v>
      </c>
      <c r="AC455" s="169">
        <f t="shared" si="7748"/>
        <v>16927</v>
      </c>
      <c r="BI455" s="142" t="s">
        <v>36</v>
      </c>
      <c r="BJ455" s="125">
        <f>B455/B467</f>
        <v>3.7458773238995449E-2</v>
      </c>
      <c r="BK455" s="126">
        <f t="shared" ref="BK455" si="8051">C455/C467</f>
        <v>6.0262891809909E-2</v>
      </c>
      <c r="BL455" s="127">
        <f t="shared" ref="BL455" si="8052">D455/D467</f>
        <v>4.8165653837497185E-2</v>
      </c>
      <c r="BM455" s="128">
        <f t="shared" ref="BM455" si="8053">E455/E467</f>
        <v>5.6080432476127921E-2</v>
      </c>
      <c r="BN455" s="125">
        <f t="shared" ref="BN455" si="8054">F455/F467</f>
        <v>5.039138943248532E-2</v>
      </c>
      <c r="BO455" s="126">
        <f t="shared" ref="BO455" si="8055">G455/G467</f>
        <v>6.205411226275407E-2</v>
      </c>
      <c r="BP455" s="127">
        <f t="shared" ref="BP455" si="8056">H455/H467</f>
        <v>6.2282935864783513E-2</v>
      </c>
      <c r="BQ455" s="128">
        <f t="shared" ref="BQ455" si="8057">I455/I467</f>
        <v>6.5860604305434889E-2</v>
      </c>
      <c r="BR455" s="125">
        <f t="shared" ref="BR455" si="8058">J455/J467</f>
        <v>5.9175322631413285E-2</v>
      </c>
      <c r="BS455" s="126">
        <f t="shared" ref="BS455" si="8059">K455/K467</f>
        <v>4.4366765259478351E-2</v>
      </c>
      <c r="BT455" s="127">
        <f t="shared" ref="BT455" si="8060">L455/L467</f>
        <v>7.2771474878444084E-2</v>
      </c>
      <c r="BU455" s="125">
        <f t="shared" ref="BU455" si="8061">M455/M467</f>
        <v>4.3449388103595485E-2</v>
      </c>
      <c r="BV455" s="129">
        <f t="shared" ref="BV455" si="8062">N455/N467</f>
        <v>6.3859516616314199E-2</v>
      </c>
      <c r="BW455" s="130">
        <f t="shared" ref="BW455" si="8063">O455/O467</f>
        <v>4.7403346797461048E-2</v>
      </c>
      <c r="BX455" s="125">
        <f t="shared" ref="BX455" si="8064">P455/P467</f>
        <v>5.85278276481149E-2</v>
      </c>
      <c r="BY455" s="126">
        <f t="shared" ref="BY455" si="8065">Q455/Q467</f>
        <v>4.8762412924262637E-2</v>
      </c>
      <c r="BZ455" s="127">
        <f t="shared" ref="BZ455" si="8066">R455/R467</f>
        <v>5.6867055337857214E-2</v>
      </c>
      <c r="CA455" s="128">
        <f t="shared" ref="CA455" si="8067">S455/S467</f>
        <v>5.3717754172989379E-2</v>
      </c>
      <c r="CB455" s="125">
        <f t="shared" ref="CB455" si="8068">T455/T467</f>
        <v>6.8560444254592054E-2</v>
      </c>
      <c r="CC455" s="126">
        <f t="shared" ref="CC455" si="8069">U455/U467</f>
        <v>3.0876677081418856E-2</v>
      </c>
      <c r="CD455" s="127">
        <f t="shared" ref="CD455" si="8070">V455/V467</f>
        <v>7.1995210297859602E-2</v>
      </c>
      <c r="CE455" s="128">
        <f t="shared" ref="CE455" si="8071">W455/W467</f>
        <v>4.4113667117726657E-2</v>
      </c>
      <c r="CF455" s="125">
        <f t="shared" ref="CF455" si="8072">X455/X467</f>
        <v>5.5089870303181951E-2</v>
      </c>
      <c r="CG455" s="126">
        <f t="shared" ref="CG455" si="8073">Y455/Y467</f>
        <v>3.6728314665277415E-2</v>
      </c>
      <c r="CH455" s="127">
        <f t="shared" ref="CH455" si="8074">Z455/Z467</f>
        <v>5.1896495723411165E-2</v>
      </c>
      <c r="CI455" s="125">
        <f t="shared" ref="CI455" si="8075">AA455/AA467</f>
        <v>6.5518433413994354E-2</v>
      </c>
      <c r="CJ455" s="131">
        <f t="shared" ref="CJ455" si="8076">AB455/AB467</f>
        <v>5.5187224809349185E-2</v>
      </c>
      <c r="CK455" s="132">
        <f t="shared" ref="CK455" si="8077">AC455/AC467</f>
        <v>5.3781923783258245E-2</v>
      </c>
    </row>
    <row r="456" spans="1:89">
      <c r="A456" s="133" t="s">
        <v>37</v>
      </c>
      <c r="B456" s="205">
        <v>2021</v>
      </c>
      <c r="C456" s="189">
        <v>1986</v>
      </c>
      <c r="D456" s="190">
        <v>1262</v>
      </c>
      <c r="E456" s="191">
        <v>1186</v>
      </c>
      <c r="F456" s="188">
        <v>758</v>
      </c>
      <c r="G456" s="192">
        <v>313</v>
      </c>
      <c r="H456" s="190">
        <v>1889</v>
      </c>
      <c r="I456" s="191">
        <v>3168</v>
      </c>
      <c r="J456" s="188">
        <v>530</v>
      </c>
      <c r="K456" s="189">
        <v>312</v>
      </c>
      <c r="L456" s="190">
        <v>1062</v>
      </c>
      <c r="M456" s="188">
        <v>860</v>
      </c>
      <c r="N456" s="193">
        <v>1965</v>
      </c>
      <c r="O456" s="206">
        <v>1659</v>
      </c>
      <c r="P456" s="188">
        <v>1102</v>
      </c>
      <c r="Q456" s="189">
        <v>811</v>
      </c>
      <c r="R456" s="190">
        <v>1373</v>
      </c>
      <c r="S456" s="191">
        <v>1578</v>
      </c>
      <c r="T456" s="188">
        <v>838</v>
      </c>
      <c r="U456" s="192">
        <v>299</v>
      </c>
      <c r="V456" s="190">
        <v>2289</v>
      </c>
      <c r="W456" s="207">
        <v>1197</v>
      </c>
      <c r="X456" s="188">
        <v>1944</v>
      </c>
      <c r="Y456" s="192">
        <v>624</v>
      </c>
      <c r="Z456" s="190">
        <v>3495</v>
      </c>
      <c r="AA456" s="188">
        <v>3264</v>
      </c>
      <c r="AB456" s="168">
        <f t="shared" si="7831"/>
        <v>20528</v>
      </c>
      <c r="AC456" s="169">
        <f t="shared" si="7748"/>
        <v>17257</v>
      </c>
      <c r="BI456" s="133" t="s">
        <v>37</v>
      </c>
      <c r="BJ456" s="125">
        <f>B456/B467</f>
        <v>3.7237668822434726E-2</v>
      </c>
      <c r="BK456" s="126">
        <f t="shared" ref="BK456" si="8078">C456/C467</f>
        <v>5.7373970821898018E-2</v>
      </c>
      <c r="BL456" s="127">
        <f t="shared" ref="BL456" si="8079">D456/D467</f>
        <v>5.6808462750393876E-2</v>
      </c>
      <c r="BM456" s="128">
        <f t="shared" ref="BM456" si="8080">E456/E467</f>
        <v>5.9920173798817762E-2</v>
      </c>
      <c r="BN456" s="125">
        <f t="shared" ref="BN456" si="8081">F456/F467</f>
        <v>7.4168297455968688E-2</v>
      </c>
      <c r="BO456" s="126">
        <f t="shared" ref="BO456" si="8082">G456/G467</f>
        <v>4.213218468165298E-2</v>
      </c>
      <c r="BP456" s="127">
        <f t="shared" ref="BP456" si="8083">H456/H467</f>
        <v>6.2481394502695728E-2</v>
      </c>
      <c r="BQ456" s="128">
        <f t="shared" ref="BQ456" si="8084">I456/I467</f>
        <v>7.6455256298870553E-2</v>
      </c>
      <c r="BR456" s="125">
        <f t="shared" ref="BR456" si="8085">J456/J467</f>
        <v>8.341202392193893E-2</v>
      </c>
      <c r="BS456" s="126">
        <f t="shared" ref="BS456" si="8086">K456/K467</f>
        <v>4.1946759881688625E-2</v>
      </c>
      <c r="BT456" s="127">
        <f t="shared" ref="BT456" si="8087">L456/L467</f>
        <v>8.6061588330632086E-2</v>
      </c>
      <c r="BU456" s="125">
        <f t="shared" ref="BU456" si="8088">M456/M467</f>
        <v>4.0793093634380037E-2</v>
      </c>
      <c r="BV456" s="129">
        <f t="shared" ref="BV456" si="8089">N456/N467</f>
        <v>7.4206948640483383E-2</v>
      </c>
      <c r="BW456" s="130">
        <f t="shared" ref="BW456" si="8090">O456/O467</f>
        <v>4.7864974033467976E-2</v>
      </c>
      <c r="BX456" s="125">
        <f t="shared" ref="BX456" si="8091">P456/P467</f>
        <v>6.5948533812088567E-2</v>
      </c>
      <c r="BY456" s="126">
        <f t="shared" ref="BY456" si="8092">Q456/Q467</f>
        <v>4.0067190356207698E-2</v>
      </c>
      <c r="BZ456" s="127">
        <f t="shared" ref="BZ456" si="8093">R456/R467</f>
        <v>6.5612157125107526E-2</v>
      </c>
      <c r="CA456" s="128">
        <f t="shared" ref="CA456" si="8094">S456/S467</f>
        <v>6.8415347929763712E-2</v>
      </c>
      <c r="CB456" s="125">
        <f t="shared" ref="CB456" si="8095">T456/T467</f>
        <v>8.9491670226398978E-2</v>
      </c>
      <c r="CC456" s="126">
        <f t="shared" ref="CC456" si="8096">U456/U467</f>
        <v>2.7476566807572139E-2</v>
      </c>
      <c r="CD456" s="127">
        <f t="shared" ref="CD456" si="8097">V456/V467</f>
        <v>8.5653345307588682E-2</v>
      </c>
      <c r="CE456" s="128">
        <f t="shared" ref="CE456" si="8098">W456/W467</f>
        <v>4.0493910690121787E-2</v>
      </c>
      <c r="CF456" s="125">
        <f t="shared" ref="CF456" si="8099">X456/X467</f>
        <v>8.1070937069936191E-2</v>
      </c>
      <c r="CG456" s="126">
        <f t="shared" ref="CG456" si="8100">Y456/Y467</f>
        <v>4.0635582182860119E-2</v>
      </c>
      <c r="CH456" s="127">
        <f t="shared" ref="CH456" si="8101">Z456/Z467</f>
        <v>6.3066151791836583E-2</v>
      </c>
      <c r="CI456" s="125">
        <f t="shared" ref="CI456" si="8102">AA456/AA467</f>
        <v>6.6372491205238221E-2</v>
      </c>
      <c r="CJ456" s="131">
        <f t="shared" ref="CJ456" si="8103">AB456/AB467</f>
        <v>6.5119466050831756E-2</v>
      </c>
      <c r="CK456" s="132">
        <f t="shared" ref="CK456" si="8104">AC456/AC467</f>
        <v>5.4830428234636235E-2</v>
      </c>
    </row>
    <row r="457" spans="1:89">
      <c r="A457" s="142" t="s">
        <v>30</v>
      </c>
      <c r="B457" s="202">
        <v>2443</v>
      </c>
      <c r="C457" s="196">
        <v>4304</v>
      </c>
      <c r="D457" s="197">
        <v>1740</v>
      </c>
      <c r="E457" s="198">
        <v>1771</v>
      </c>
      <c r="F457" s="195">
        <v>989</v>
      </c>
      <c r="G457" s="199">
        <v>513</v>
      </c>
      <c r="H457" s="197">
        <v>2147</v>
      </c>
      <c r="I457" s="198">
        <v>3855</v>
      </c>
      <c r="J457" s="195">
        <v>727</v>
      </c>
      <c r="K457" s="196">
        <v>250</v>
      </c>
      <c r="L457" s="197">
        <v>1526</v>
      </c>
      <c r="M457" s="195">
        <v>919</v>
      </c>
      <c r="N457" s="200">
        <v>2203</v>
      </c>
      <c r="O457" s="203">
        <v>1938</v>
      </c>
      <c r="P457" s="195">
        <v>1256</v>
      </c>
      <c r="Q457" s="196">
        <v>1144</v>
      </c>
      <c r="R457" s="197">
        <v>1414</v>
      </c>
      <c r="S457" s="198">
        <v>1662</v>
      </c>
      <c r="T457" s="195">
        <v>1078</v>
      </c>
      <c r="U457" s="199">
        <v>338</v>
      </c>
      <c r="V457" s="197">
        <v>2534</v>
      </c>
      <c r="W457" s="204">
        <v>1418</v>
      </c>
      <c r="X457" s="195">
        <v>2721</v>
      </c>
      <c r="Y457" s="199">
        <v>658</v>
      </c>
      <c r="Z457" s="197">
        <v>4050</v>
      </c>
      <c r="AA457" s="195">
        <v>3826</v>
      </c>
      <c r="AB457" s="168">
        <f t="shared" si="7831"/>
        <v>24828</v>
      </c>
      <c r="AC457" s="169">
        <f t="shared" si="7748"/>
        <v>22596</v>
      </c>
      <c r="BI457" s="142" t="s">
        <v>30</v>
      </c>
      <c r="BJ457" s="125">
        <f>B457/B467</f>
        <v>4.5013174138153408E-2</v>
      </c>
      <c r="BK457" s="126">
        <f t="shared" ref="BK457" si="8105">C457/C467</f>
        <v>0.12433915932399249</v>
      </c>
      <c r="BL457" s="127">
        <f t="shared" ref="BL457" si="8106">D457/D467</f>
        <v>7.832545577312626E-2</v>
      </c>
      <c r="BM457" s="128">
        <f t="shared" ref="BM457" si="8107">E457/E467</f>
        <v>8.9476077401101403E-2</v>
      </c>
      <c r="BN457" s="125">
        <f t="shared" ref="BN457" si="8108">F457/F467</f>
        <v>9.6771037181996089E-2</v>
      </c>
      <c r="BO457" s="126">
        <f t="shared" ref="BO457" si="8109">G457/G467</f>
        <v>6.9053708439897693E-2</v>
      </c>
      <c r="BP457" s="127">
        <f t="shared" ref="BP457" si="8110">H457/H467</f>
        <v>7.101511593292098E-2</v>
      </c>
      <c r="BQ457" s="128">
        <f t="shared" ref="BQ457" si="8111">I457/I467</f>
        <v>9.3035041992470313E-2</v>
      </c>
      <c r="BR457" s="125">
        <f t="shared" ref="BR457" si="8112">J457/J467</f>
        <v>0.11441611583254643</v>
      </c>
      <c r="BS457" s="126">
        <f t="shared" ref="BS457" si="8113">K457/K467</f>
        <v>3.361118580263512E-2</v>
      </c>
      <c r="BT457" s="127">
        <f t="shared" ref="BT457" si="8114">L457/L467</f>
        <v>0.12366288492706645</v>
      </c>
      <c r="BU457" s="125">
        <f t="shared" ref="BU457" si="8115">M457/M467</f>
        <v>4.3591689593017742E-2</v>
      </c>
      <c r="BV457" s="129">
        <f t="shared" ref="BV457" si="8116">N457/N467</f>
        <v>8.3194864048338368E-2</v>
      </c>
      <c r="BW457" s="130">
        <f t="shared" ref="BW457" si="8117">O457/O467</f>
        <v>5.591459896133872E-2</v>
      </c>
      <c r="BX457" s="125">
        <f t="shared" ref="BX457" si="8118">P457/P467</f>
        <v>7.5164572112507474E-2</v>
      </c>
      <c r="BY457" s="126">
        <f t="shared" ref="BY457" si="8119">Q457/Q467</f>
        <v>5.6518946692357096E-2</v>
      </c>
      <c r="BZ457" s="127">
        <f t="shared" ref="BZ457" si="8120">R457/R467</f>
        <v>6.7571442224983277E-2</v>
      </c>
      <c r="CA457" s="128">
        <f t="shared" ref="CA457" si="8121">S457/S467</f>
        <v>7.2057229568610451E-2</v>
      </c>
      <c r="CB457" s="125">
        <f t="shared" ref="CB457" si="8122">T457/T467</f>
        <v>0.11512174284493806</v>
      </c>
      <c r="CC457" s="126">
        <f t="shared" ref="CC457" si="8123">U457/U467</f>
        <v>3.1060466825951111E-2</v>
      </c>
      <c r="CD457" s="127">
        <f t="shared" ref="CD457" si="8124">V457/V467</f>
        <v>9.4821134560694506E-2</v>
      </c>
      <c r="CE457" s="128">
        <f t="shared" ref="CE457" si="8125">W457/W467</f>
        <v>4.7970230040595398E-2</v>
      </c>
      <c r="CF457" s="125">
        <f t="shared" ref="CF457" si="8126">X457/X467</f>
        <v>0.11347429000375328</v>
      </c>
      <c r="CG457" s="126">
        <f t="shared" ref="CG457" si="8127">Y457/Y467</f>
        <v>4.284970044282365E-2</v>
      </c>
      <c r="CH457" s="127">
        <f t="shared" ref="CH457" si="8128">Z457/Z467</f>
        <v>7.3080948428308493E-2</v>
      </c>
      <c r="CI457" s="125">
        <f t="shared" ref="CI457" si="8129">AA457/AA467</f>
        <v>7.7800597840453872E-2</v>
      </c>
      <c r="CJ457" s="131">
        <f t="shared" ref="CJ457" si="8130">AB457/AB467</f>
        <v>7.8760040096943248E-2</v>
      </c>
      <c r="CK457" s="132">
        <f t="shared" ref="CK457" si="8131">AC457/AC467</f>
        <v>7.1793959343445582E-2</v>
      </c>
    </row>
    <row r="458" spans="1:89">
      <c r="A458" s="133" t="s">
        <v>32</v>
      </c>
      <c r="B458" s="205">
        <v>2583</v>
      </c>
      <c r="C458" s="189">
        <v>4627</v>
      </c>
      <c r="D458" s="190">
        <v>1625</v>
      </c>
      <c r="E458" s="191">
        <v>1709</v>
      </c>
      <c r="F458" s="188">
        <v>870</v>
      </c>
      <c r="G458" s="192">
        <v>463</v>
      </c>
      <c r="H458" s="190">
        <v>2302</v>
      </c>
      <c r="I458" s="191">
        <v>4086</v>
      </c>
      <c r="J458" s="188">
        <v>715</v>
      </c>
      <c r="K458" s="189">
        <v>232</v>
      </c>
      <c r="L458" s="190">
        <v>1677</v>
      </c>
      <c r="M458" s="188">
        <v>938</v>
      </c>
      <c r="N458" s="193">
        <v>2371</v>
      </c>
      <c r="O458" s="206">
        <v>2016</v>
      </c>
      <c r="P458" s="188">
        <v>1379</v>
      </c>
      <c r="Q458" s="189">
        <v>1535</v>
      </c>
      <c r="R458" s="190">
        <v>1418</v>
      </c>
      <c r="S458" s="191">
        <v>1752</v>
      </c>
      <c r="T458" s="188">
        <v>1140</v>
      </c>
      <c r="U458" s="192">
        <v>408</v>
      </c>
      <c r="V458" s="190">
        <v>2780</v>
      </c>
      <c r="W458" s="207">
        <v>1415</v>
      </c>
      <c r="X458" s="188">
        <v>2591</v>
      </c>
      <c r="Y458" s="192">
        <v>809</v>
      </c>
      <c r="Z458" s="190">
        <v>3938</v>
      </c>
      <c r="AA458" s="188">
        <v>4102</v>
      </c>
      <c r="AB458" s="168">
        <f t="shared" si="7831"/>
        <v>25389</v>
      </c>
      <c r="AC458" s="169">
        <f t="shared" si="7748"/>
        <v>24092</v>
      </c>
      <c r="BI458" s="133" t="s">
        <v>32</v>
      </c>
      <c r="BJ458" s="125">
        <f>B458/B467</f>
        <v>4.7592725664695155E-2</v>
      </c>
      <c r="BK458" s="126">
        <f t="shared" ref="BK458" si="8132">C458/C467</f>
        <v>0.13367037411526794</v>
      </c>
      <c r="BL458" s="127">
        <f t="shared" ref="BL458" si="8133">D458/D467</f>
        <v>7.314877335133918E-2</v>
      </c>
      <c r="BM458" s="128">
        <f t="shared" ref="BM458" si="8134">E458/E467</f>
        <v>8.6343656848380745E-2</v>
      </c>
      <c r="BN458" s="125">
        <f t="shared" ref="BN458" si="8135">F458/F467</f>
        <v>8.5127201565557725E-2</v>
      </c>
      <c r="BO458" s="126">
        <f t="shared" ref="BO458" si="8136">G458/G467</f>
        <v>6.232332750033652E-2</v>
      </c>
      <c r="BP458" s="127">
        <f t="shared" ref="BP458" si="8137">H458/H467</f>
        <v>7.6141964078986532E-2</v>
      </c>
      <c r="BQ458" s="128">
        <f t="shared" ref="BQ458" si="8138">I458/I467</f>
        <v>9.8609904430929624E-2</v>
      </c>
      <c r="BR458" s="125">
        <f t="shared" ref="BR458" si="8139">J458/J467</f>
        <v>0.11252754170601197</v>
      </c>
      <c r="BS458" s="126">
        <f t="shared" ref="BS458" si="8140">K458/K467</f>
        <v>3.1191180424845387E-2</v>
      </c>
      <c r="BT458" s="127">
        <f t="shared" ref="BT458" si="8141">L458/L467</f>
        <v>0.13589951377633711</v>
      </c>
      <c r="BU458" s="125">
        <f t="shared" ref="BU458" si="8142">M458/M467</f>
        <v>4.4492932359358695E-2</v>
      </c>
      <c r="BV458" s="129">
        <f t="shared" ref="BV458" si="8143">N458/N467</f>
        <v>8.9539274924471293E-2</v>
      </c>
      <c r="BW458" s="130">
        <f t="shared" ref="BW458" si="8144">O458/O467</f>
        <v>5.8165031736872479E-2</v>
      </c>
      <c r="BX458" s="125">
        <f t="shared" ref="BX458" si="8145">P458/P467</f>
        <v>8.2525433871932979E-2</v>
      </c>
      <c r="BY458" s="126">
        <f t="shared" ref="BY458" si="8146">Q458/Q467</f>
        <v>7.5836174102070053E-2</v>
      </c>
      <c r="BZ458" s="127">
        <f t="shared" ref="BZ458" si="8147">R458/R467</f>
        <v>6.7762591990824808E-2</v>
      </c>
      <c r="CA458" s="128">
        <f t="shared" ref="CA458" si="8148">S458/S467</f>
        <v>7.5959245610231957E-2</v>
      </c>
      <c r="CB458" s="125">
        <f t="shared" ref="CB458" si="8149">T458/T467</f>
        <v>0.12174284493806066</v>
      </c>
      <c r="CC458" s="126">
        <f t="shared" ref="CC458" si="8150">U458/U467</f>
        <v>3.7493107884580039E-2</v>
      </c>
      <c r="CD458" s="127">
        <f t="shared" ref="CD458" si="8151">V458/V467</f>
        <v>0.10402634336177219</v>
      </c>
      <c r="CE458" s="128">
        <f t="shared" ref="CE458" si="8152">W458/W467</f>
        <v>4.7868741542625166E-2</v>
      </c>
      <c r="CF458" s="125">
        <f t="shared" ref="CF458" si="8153">X458/X467</f>
        <v>0.10805287960298594</v>
      </c>
      <c r="CG458" s="126">
        <f t="shared" ref="CG458" si="8154">Y458/Y467</f>
        <v>5.2682990362073454E-2</v>
      </c>
      <c r="CH458" s="127">
        <f t="shared" ref="CH458" si="8155">Z458/Z467</f>
        <v>7.1059944422389831E-2</v>
      </c>
      <c r="CI458" s="125">
        <f t="shared" ref="CI458" si="8156">AA458/AA467</f>
        <v>8.3412977611485042E-2</v>
      </c>
      <c r="CJ458" s="131">
        <f t="shared" ref="CJ458" si="8157">AB458/AB467</f>
        <v>8.0539659175982437E-2</v>
      </c>
      <c r="CK458" s="132">
        <f t="shared" ref="CK458" si="8158">AC458/AC467</f>
        <v>7.6547179523025796E-2</v>
      </c>
    </row>
    <row r="459" spans="1:89">
      <c r="A459" s="142" t="s">
        <v>34</v>
      </c>
      <c r="B459" s="202">
        <v>2539</v>
      </c>
      <c r="C459" s="196">
        <v>3284</v>
      </c>
      <c r="D459" s="197">
        <v>1156</v>
      </c>
      <c r="E459" s="198">
        <v>1636</v>
      </c>
      <c r="F459" s="195">
        <v>456</v>
      </c>
      <c r="G459" s="199">
        <v>459</v>
      </c>
      <c r="H459" s="197">
        <v>1894</v>
      </c>
      <c r="I459" s="198">
        <v>3839</v>
      </c>
      <c r="J459" s="195">
        <v>395</v>
      </c>
      <c r="K459" s="196">
        <v>204</v>
      </c>
      <c r="L459" s="197">
        <v>1137</v>
      </c>
      <c r="M459" s="195">
        <v>872</v>
      </c>
      <c r="N459" s="200">
        <v>1989</v>
      </c>
      <c r="O459" s="203">
        <v>1917</v>
      </c>
      <c r="P459" s="195">
        <v>1108</v>
      </c>
      <c r="Q459" s="196">
        <v>1595</v>
      </c>
      <c r="R459" s="197">
        <v>1045</v>
      </c>
      <c r="S459" s="198">
        <v>1863</v>
      </c>
      <c r="T459" s="195">
        <v>786</v>
      </c>
      <c r="U459" s="199">
        <v>423</v>
      </c>
      <c r="V459" s="197">
        <v>2707</v>
      </c>
      <c r="W459" s="204">
        <v>1672</v>
      </c>
      <c r="X459" s="195">
        <v>1902</v>
      </c>
      <c r="Y459" s="199">
        <v>924</v>
      </c>
      <c r="Z459" s="197">
        <v>3207</v>
      </c>
      <c r="AA459" s="195">
        <v>4669</v>
      </c>
      <c r="AB459" s="168">
        <f t="shared" si="7831"/>
        <v>20321</v>
      </c>
      <c r="AC459" s="169">
        <f t="shared" si="7748"/>
        <v>23357</v>
      </c>
      <c r="BI459" s="142" t="s">
        <v>34</v>
      </c>
      <c r="BJ459" s="125">
        <f>B459/B467</f>
        <v>4.6782009470639173E-2</v>
      </c>
      <c r="BK459" s="126">
        <f t="shared" ref="BK459" si="8159">C459/C467</f>
        <v>9.4872165246280518E-2</v>
      </c>
      <c r="BL459" s="127">
        <f t="shared" ref="BL459" si="8160">D459/D467</f>
        <v>5.203691199639883E-2</v>
      </c>
      <c r="BM459" s="128">
        <f t="shared" ref="BM459" si="8161">E459/E467</f>
        <v>8.2655484262112874E-2</v>
      </c>
      <c r="BN459" s="125">
        <f t="shared" ref="BN459" si="8162">F459/F467</f>
        <v>4.4618395303326813E-2</v>
      </c>
      <c r="BO459" s="126">
        <f t="shared" ref="BO459" si="8163">G459/G467</f>
        <v>6.1784897025171627E-2</v>
      </c>
      <c r="BP459" s="127">
        <f t="shared" ref="BP459" si="8164">H459/H467</f>
        <v>6.2646776700955906E-2</v>
      </c>
      <c r="BQ459" s="128">
        <f t="shared" ref="BQ459" si="8165">I459/I467</f>
        <v>9.264890433439521E-2</v>
      </c>
      <c r="BR459" s="125">
        <f t="shared" ref="BR459" si="8166">J459/J467</f>
        <v>6.2165564998426188E-2</v>
      </c>
      <c r="BS459" s="126">
        <f t="shared" ref="BS459" si="8167">K459/K467</f>
        <v>2.7426727614950255E-2</v>
      </c>
      <c r="BT459" s="127">
        <f t="shared" ref="BT459" si="8168">L459/L467</f>
        <v>9.2139384116693673E-2</v>
      </c>
      <c r="BU459" s="125">
        <f t="shared" ref="BU459" si="8169">M459/M467</f>
        <v>4.1362299592069066E-2</v>
      </c>
      <c r="BV459" s="129">
        <f t="shared" ref="BV459" si="8170">N459/N467</f>
        <v>7.5113293051359512E-2</v>
      </c>
      <c r="BW459" s="130">
        <f t="shared" ref="BW459" si="8171">O459/O467</f>
        <v>5.5308713214079631E-2</v>
      </c>
      <c r="BX459" s="125">
        <f t="shared" ref="BX459" si="8172">P459/P467</f>
        <v>6.6307600239377623E-2</v>
      </c>
      <c r="BY459" s="126">
        <f t="shared" ref="BY459" si="8173">Q459/Q467</f>
        <v>7.8800454522997873E-2</v>
      </c>
      <c r="BZ459" s="127">
        <f t="shared" ref="BZ459" si="8174">R459/R467</f>
        <v>4.9937876326101499E-2</v>
      </c>
      <c r="CA459" s="128">
        <f t="shared" ref="CA459" si="8175">S459/S467</f>
        <v>8.0771732061565141E-2</v>
      </c>
      <c r="CB459" s="125">
        <f t="shared" ref="CB459" si="8176">T459/T467</f>
        <v>8.3938487825715502E-2</v>
      </c>
      <c r="CC459" s="126">
        <f t="shared" ref="CC459" si="8177">U459/U467</f>
        <v>3.8871530968571953E-2</v>
      </c>
      <c r="CD459" s="127">
        <f t="shared" ref="CD459" si="8178">V459/V467</f>
        <v>0.10129471635982637</v>
      </c>
      <c r="CE459" s="128">
        <f t="shared" ref="CE459" si="8179">W459/W467</f>
        <v>5.6562922868741546E-2</v>
      </c>
      <c r="CF459" s="125">
        <f t="shared" ref="CF459" si="8180">X459/X467</f>
        <v>7.9319404478919053E-2</v>
      </c>
      <c r="CG459" s="126">
        <f t="shared" ref="CG459" si="8181">Y459/Y467</f>
        <v>6.0171919770773637E-2</v>
      </c>
      <c r="CH459" s="127">
        <f t="shared" ref="CH459" si="8182">Z459/Z467</f>
        <v>5.7869284348045759E-2</v>
      </c>
      <c r="CI459" s="125">
        <f t="shared" ref="CI459" si="8183">AA459/AA467</f>
        <v>9.4942757793277349E-2</v>
      </c>
      <c r="CJ459" s="131">
        <f t="shared" ref="CJ459" si="8184">AB459/AB467</f>
        <v>6.4462815160704998E-2</v>
      </c>
      <c r="CK459" s="132">
        <f t="shared" ref="CK459" si="8185">AC459/AC467</f>
        <v>7.421187415404755E-2</v>
      </c>
    </row>
    <row r="460" spans="1:89">
      <c r="A460" s="133" t="s">
        <v>38</v>
      </c>
      <c r="B460" s="205">
        <v>2337</v>
      </c>
      <c r="C460" s="189">
        <v>3464</v>
      </c>
      <c r="D460" s="190">
        <v>882</v>
      </c>
      <c r="E460" s="191">
        <v>1651</v>
      </c>
      <c r="F460" s="188">
        <v>347</v>
      </c>
      <c r="G460" s="192">
        <v>498</v>
      </c>
      <c r="H460" s="190">
        <v>1779</v>
      </c>
      <c r="I460" s="191">
        <v>3512</v>
      </c>
      <c r="J460" s="188">
        <v>365</v>
      </c>
      <c r="K460" s="189">
        <v>202</v>
      </c>
      <c r="L460" s="190">
        <v>1050</v>
      </c>
      <c r="M460" s="188">
        <v>722</v>
      </c>
      <c r="N460" s="193">
        <v>1734</v>
      </c>
      <c r="O460" s="206">
        <v>2149</v>
      </c>
      <c r="P460" s="188">
        <v>924</v>
      </c>
      <c r="Q460" s="189">
        <v>1675</v>
      </c>
      <c r="R460" s="190">
        <v>1037</v>
      </c>
      <c r="S460" s="191">
        <v>1558</v>
      </c>
      <c r="T460" s="188">
        <v>871</v>
      </c>
      <c r="U460" s="192">
        <v>423</v>
      </c>
      <c r="V460" s="190">
        <v>3013</v>
      </c>
      <c r="W460" s="207">
        <v>1399</v>
      </c>
      <c r="X460" s="188">
        <v>1936</v>
      </c>
      <c r="Y460" s="192">
        <v>820</v>
      </c>
      <c r="Z460" s="190">
        <v>3128</v>
      </c>
      <c r="AA460" s="188">
        <v>3806</v>
      </c>
      <c r="AB460" s="168">
        <f t="shared" si="7831"/>
        <v>19403</v>
      </c>
      <c r="AC460" s="169">
        <f t="shared" si="7748"/>
        <v>21879</v>
      </c>
      <c r="BI460" s="133" t="s">
        <v>38</v>
      </c>
      <c r="BJ460" s="125">
        <f>B460/B467</f>
        <v>4.3060085125200376E-2</v>
      </c>
      <c r="BK460" s="126">
        <f t="shared" ref="BK460" si="8186">C460/C467</f>
        <v>0.10007222302470027</v>
      </c>
      <c r="BL460" s="127">
        <f t="shared" ref="BL460" si="8187">D460/D467</f>
        <v>3.9702903443619174E-2</v>
      </c>
      <c r="BM460" s="128">
        <f t="shared" ref="BM460" si="8188">E460/E467</f>
        <v>8.3413327944222709E-2</v>
      </c>
      <c r="BN460" s="125">
        <f t="shared" ref="BN460" si="8189">F460/F467</f>
        <v>3.3953033268101764E-2</v>
      </c>
      <c r="BO460" s="126">
        <f t="shared" ref="BO460" si="8190">G460/G467</f>
        <v>6.7034594158029343E-2</v>
      </c>
      <c r="BP460" s="127">
        <f t="shared" ref="BP460" si="8191">H460/H467</f>
        <v>5.8842986140971783E-2</v>
      </c>
      <c r="BQ460" s="128">
        <f t="shared" ref="BQ460" si="8192">I460/I467</f>
        <v>8.4757215947485282E-2</v>
      </c>
      <c r="BR460" s="125">
        <f t="shared" ref="BR460" si="8193">J460/J467</f>
        <v>5.744412968209002E-2</v>
      </c>
      <c r="BS460" s="126">
        <f t="shared" ref="BS460" si="8194">K460/K467</f>
        <v>2.7157838128529174E-2</v>
      </c>
      <c r="BT460" s="127">
        <f t="shared" ref="BT460" si="8195">L460/L467</f>
        <v>8.5089141004862243E-2</v>
      </c>
      <c r="BU460" s="125">
        <f t="shared" ref="BU460" si="8196">M460/M467</f>
        <v>3.4247225120956265E-2</v>
      </c>
      <c r="BV460" s="129">
        <f t="shared" ref="BV460" si="8197">N460/N467</f>
        <v>6.5483383685800603E-2</v>
      </c>
      <c r="BW460" s="130">
        <f t="shared" ref="BW460" si="8198">O460/O467</f>
        <v>6.2002308136180032E-2</v>
      </c>
      <c r="BX460" s="125">
        <f t="shared" ref="BX460" si="8199">P460/P467</f>
        <v>5.5296229802513468E-2</v>
      </c>
      <c r="BY460" s="126">
        <f t="shared" ref="BY460" si="8200">Q460/Q467</f>
        <v>8.27528284175683E-2</v>
      </c>
      <c r="BZ460" s="127">
        <f t="shared" ref="BZ460" si="8201">R460/R467</f>
        <v>4.9555576794418424E-2</v>
      </c>
      <c r="CA460" s="128">
        <f t="shared" ref="CA460" si="8202">S460/S467</f>
        <v>6.7548233253847817E-2</v>
      </c>
      <c r="CB460" s="125">
        <f t="shared" ref="CB460" si="8203">T460/T467</f>
        <v>9.3015805211448102E-2</v>
      </c>
      <c r="CC460" s="126">
        <f t="shared" ref="CC460" si="8204">U460/U467</f>
        <v>3.8871530968571953E-2</v>
      </c>
      <c r="CD460" s="127">
        <f t="shared" ref="CD460" si="8205">V460/V467</f>
        <v>0.11274509803921569</v>
      </c>
      <c r="CE460" s="128">
        <f t="shared" ref="CE460" si="8206">W460/W467</f>
        <v>4.7327469553450609E-2</v>
      </c>
      <c r="CF460" s="125">
        <f t="shared" ref="CF460" si="8207">X460/X467</f>
        <v>8.0737311814504359E-2</v>
      </c>
      <c r="CG460" s="126">
        <f t="shared" ref="CG460" si="8208">Y460/Y467</f>
        <v>5.3399322740296955E-2</v>
      </c>
      <c r="CH460" s="127">
        <f t="shared" ref="CH460" si="8209">Z460/Z467</f>
        <v>5.6443754736728136E-2</v>
      </c>
      <c r="CI460" s="125">
        <f t="shared" ref="CI460" si="8210">AA460/AA467</f>
        <v>7.7393903654147264E-2</v>
      </c>
      <c r="CJ460" s="131">
        <f t="shared" ref="CJ460" si="8211">AB460/AB467</f>
        <v>6.155071121318631E-2</v>
      </c>
      <c r="CK460" s="132">
        <f t="shared" ref="CK460" si="8212">AC460/AC467</f>
        <v>6.9515845126360679E-2</v>
      </c>
    </row>
    <row r="461" spans="1:89">
      <c r="A461" s="142" t="s">
        <v>39</v>
      </c>
      <c r="B461" s="202">
        <v>365</v>
      </c>
      <c r="C461" s="196">
        <v>2574</v>
      </c>
      <c r="D461" s="197">
        <v>212</v>
      </c>
      <c r="E461" s="198">
        <v>1217</v>
      </c>
      <c r="F461" s="195">
        <v>80</v>
      </c>
      <c r="G461" s="199">
        <v>402</v>
      </c>
      <c r="H461" s="197">
        <v>522</v>
      </c>
      <c r="I461" s="198">
        <v>2496</v>
      </c>
      <c r="J461" s="195">
        <v>135</v>
      </c>
      <c r="K461" s="196">
        <v>156</v>
      </c>
      <c r="L461" s="197">
        <v>435</v>
      </c>
      <c r="M461" s="195">
        <v>597</v>
      </c>
      <c r="N461" s="200">
        <v>1036</v>
      </c>
      <c r="O461" s="203">
        <v>1432</v>
      </c>
      <c r="P461" s="195">
        <v>581</v>
      </c>
      <c r="Q461" s="196">
        <v>1161</v>
      </c>
      <c r="R461" s="197">
        <v>707</v>
      </c>
      <c r="S461" s="198">
        <v>1223</v>
      </c>
      <c r="T461" s="195">
        <v>497</v>
      </c>
      <c r="U461" s="199">
        <v>300</v>
      </c>
      <c r="V461" s="197">
        <v>2778</v>
      </c>
      <c r="W461" s="204">
        <v>976</v>
      </c>
      <c r="X461" s="195">
        <v>1122</v>
      </c>
      <c r="Y461" s="199">
        <v>771</v>
      </c>
      <c r="Z461" s="197">
        <v>2041</v>
      </c>
      <c r="AA461" s="195">
        <v>2791</v>
      </c>
      <c r="AB461" s="168">
        <f t="shared" si="7831"/>
        <v>10511</v>
      </c>
      <c r="AC461" s="169">
        <f t="shared" si="7748"/>
        <v>16096</v>
      </c>
      <c r="BI461" s="142" t="s">
        <v>39</v>
      </c>
      <c r="BJ461" s="125">
        <f>B461/B467</f>
        <v>6.7252593370552578E-3</v>
      </c>
      <c r="BK461" s="126">
        <f t="shared" ref="BK461" si="8213">C461/C467</f>
        <v>7.4360826231402569E-2</v>
      </c>
      <c r="BL461" s="127">
        <f t="shared" ref="BL461" si="8214">D461/D467</f>
        <v>9.5431015079900962E-3</v>
      </c>
      <c r="BM461" s="128">
        <f t="shared" ref="BM461" si="8215">E461/E467</f>
        <v>6.1486384075178091E-2</v>
      </c>
      <c r="BN461" s="125">
        <f t="shared" ref="BN461" si="8216">F461/F467</f>
        <v>7.8277886497064575E-3</v>
      </c>
      <c r="BO461" s="126">
        <f t="shared" ref="BO461" si="8217">G461/G467</f>
        <v>5.4112262754071883E-2</v>
      </c>
      <c r="BP461" s="127">
        <f t="shared" ref="BP461" si="8218">H461/H467</f>
        <v>1.7265901498362716E-2</v>
      </c>
      <c r="BQ461" s="128">
        <f t="shared" ref="BQ461" si="8219">I461/I467</f>
        <v>6.0237474659716191E-2</v>
      </c>
      <c r="BR461" s="125">
        <f t="shared" ref="BR461" si="8220">J461/J467</f>
        <v>2.1246458923512748E-2</v>
      </c>
      <c r="BS461" s="126">
        <f t="shared" ref="BS461" si="8221">K461/K467</f>
        <v>2.0973379940844313E-2</v>
      </c>
      <c r="BT461" s="127">
        <f t="shared" ref="BT461" si="8222">L461/L467</f>
        <v>3.5251215559157209E-2</v>
      </c>
      <c r="BU461" s="125">
        <f t="shared" ref="BU461" si="8223">M461/M467</f>
        <v>2.8317996395028935E-2</v>
      </c>
      <c r="BV461" s="129">
        <f t="shared" ref="BV461" si="8224">N461/N467</f>
        <v>3.9123867069486402E-2</v>
      </c>
      <c r="BW461" s="130">
        <f t="shared" ref="BW461" si="8225">O461/O467</f>
        <v>4.1315637622619736E-2</v>
      </c>
      <c r="BX461" s="125">
        <f t="shared" ref="BX461" si="8226">P461/P467</f>
        <v>3.4769599042489524E-2</v>
      </c>
      <c r="BY461" s="126">
        <f t="shared" ref="BY461" si="8227">Q461/Q467</f>
        <v>5.7358826144953315E-2</v>
      </c>
      <c r="BZ461" s="127">
        <f t="shared" ref="BZ461" si="8228">R461/R467</f>
        <v>3.3785721112491639E-2</v>
      </c>
      <c r="CA461" s="128">
        <f t="shared" ref="CA461" si="8229">S461/S467</f>
        <v>5.3024062432256665E-2</v>
      </c>
      <c r="CB461" s="125">
        <f t="shared" ref="CB461" si="8230">T461/T467</f>
        <v>5.307560871422469E-2</v>
      </c>
      <c r="CC461" s="126">
        <f t="shared" ref="CC461" si="8231">U461/U467</f>
        <v>2.7568461679838265E-2</v>
      </c>
      <c r="CD461" s="127">
        <f t="shared" ref="CD461" si="8232">V461/V467</f>
        <v>0.10395150426582847</v>
      </c>
      <c r="CE461" s="128">
        <f t="shared" ref="CE461" si="8233">W461/W467</f>
        <v>3.3017591339648177E-2</v>
      </c>
      <c r="CF461" s="125">
        <f t="shared" ref="CF461" si="8234">X461/X467</f>
        <v>4.6790942074315028E-2</v>
      </c>
      <c r="CG461" s="126">
        <f t="shared" ref="CG461" si="8235">Y461/Y467</f>
        <v>5.0208387600937744E-2</v>
      </c>
      <c r="CH461" s="127">
        <f t="shared" ref="CH461" si="8236">Z461/Z467</f>
        <v>3.6829189072142623E-2</v>
      </c>
      <c r="CI461" s="125">
        <f t="shared" ref="CI461" si="8237">AA461/AA467</f>
        <v>5.6754173699086974E-2</v>
      </c>
      <c r="CJ461" s="131">
        <f t="shared" ref="CJ461" si="8238">AB461/AB467</f>
        <v>3.3343272976436703E-2</v>
      </c>
      <c r="CK461" s="132">
        <f t="shared" ref="CK461" si="8239">AC461/AC467</f>
        <v>5.1141598937515492E-2</v>
      </c>
    </row>
    <row r="462" spans="1:89">
      <c r="A462" s="133" t="s">
        <v>40</v>
      </c>
      <c r="B462" s="205">
        <v>0</v>
      </c>
      <c r="C462" s="189">
        <v>1309</v>
      </c>
      <c r="D462" s="190">
        <v>0</v>
      </c>
      <c r="E462" s="191">
        <v>668</v>
      </c>
      <c r="F462" s="188">
        <v>6</v>
      </c>
      <c r="G462" s="192">
        <v>214</v>
      </c>
      <c r="H462" s="190">
        <v>31</v>
      </c>
      <c r="I462" s="191">
        <v>981</v>
      </c>
      <c r="J462" s="188">
        <v>11</v>
      </c>
      <c r="K462" s="189">
        <v>89</v>
      </c>
      <c r="L462" s="190">
        <v>46</v>
      </c>
      <c r="M462" s="188">
        <v>94</v>
      </c>
      <c r="N462" s="193">
        <v>83</v>
      </c>
      <c r="O462" s="206">
        <v>283</v>
      </c>
      <c r="P462" s="188">
        <v>138</v>
      </c>
      <c r="Q462" s="189">
        <v>141</v>
      </c>
      <c r="R462" s="190">
        <v>93</v>
      </c>
      <c r="S462" s="191">
        <v>75</v>
      </c>
      <c r="T462" s="188">
        <v>57</v>
      </c>
      <c r="U462" s="192">
        <v>9</v>
      </c>
      <c r="V462" s="190">
        <v>79</v>
      </c>
      <c r="W462" s="207">
        <v>29</v>
      </c>
      <c r="X462" s="188">
        <v>69</v>
      </c>
      <c r="Y462" s="192">
        <v>17</v>
      </c>
      <c r="Z462" s="190">
        <v>23</v>
      </c>
      <c r="AA462" s="188">
        <v>93</v>
      </c>
      <c r="AB462" s="168">
        <f t="shared" si="7831"/>
        <v>636</v>
      </c>
      <c r="AC462" s="169">
        <f t="shared" si="7748"/>
        <v>4002</v>
      </c>
      <c r="BI462" s="133" t="s">
        <v>40</v>
      </c>
      <c r="BJ462" s="125">
        <f>B462/B467</f>
        <v>0</v>
      </c>
      <c r="BK462" s="126">
        <f t="shared" ref="BK462" si="8240">C462/C467</f>
        <v>3.7815975733063702E-2</v>
      </c>
      <c r="BL462" s="127">
        <f t="shared" ref="BL462" si="8241">D462/D467</f>
        <v>0</v>
      </c>
      <c r="BM462" s="128">
        <f t="shared" ref="BM462" si="8242">E462/E467</f>
        <v>3.3749305309958066E-2</v>
      </c>
      <c r="BN462" s="125">
        <f t="shared" ref="BN462" si="8243">F462/F467</f>
        <v>5.8708414872798433E-4</v>
      </c>
      <c r="BO462" s="126">
        <f t="shared" ref="BO462" si="8244">G462/G467</f>
        <v>2.8806030421321845E-2</v>
      </c>
      <c r="BP462" s="127">
        <f t="shared" ref="BP462" si="8245">H462/H467</f>
        <v>1.0253696292131115E-3</v>
      </c>
      <c r="BQ462" s="128">
        <f t="shared" ref="BQ462" si="8246">I462/I467</f>
        <v>2.36750651607298E-2</v>
      </c>
      <c r="BR462" s="125">
        <f t="shared" ref="BR462" si="8247">J462/J467</f>
        <v>1.7311929493232609E-3</v>
      </c>
      <c r="BS462" s="126">
        <f t="shared" ref="BS462" si="8248">K462/K467</f>
        <v>1.1965582145738101E-2</v>
      </c>
      <c r="BT462" s="127">
        <f t="shared" ref="BT462" si="8249">L462/L467</f>
        <v>3.7277147487844407E-3</v>
      </c>
      <c r="BU462" s="125">
        <f t="shared" ref="BU462" si="8250">M462/M467</f>
        <v>4.4587800018973528E-3</v>
      </c>
      <c r="BV462" s="129">
        <f t="shared" ref="BV462" si="8251">N462/N467</f>
        <v>3.1344410876132929E-3</v>
      </c>
      <c r="BW462" s="130">
        <f t="shared" ref="BW462" si="8252">O462/O467</f>
        <v>8.1650317368724759E-3</v>
      </c>
      <c r="BX462" s="125">
        <f t="shared" ref="BX462" si="8253">P462/P467</f>
        <v>8.2585278276481149E-3</v>
      </c>
      <c r="BY462" s="126">
        <f t="shared" ref="BY462" si="8254">Q462/Q467</f>
        <v>6.9660589891803763E-3</v>
      </c>
      <c r="BZ462" s="127">
        <f t="shared" ref="BZ462" si="8255">R462/R467</f>
        <v>4.4442320558157316E-3</v>
      </c>
      <c r="CA462" s="128">
        <f t="shared" ref="CA462" si="8256">S462/S467</f>
        <v>3.2516800346845871E-3</v>
      </c>
      <c r="CB462" s="125">
        <f t="shared" ref="CB462" si="8257">T462/T467</f>
        <v>6.087142246903033E-3</v>
      </c>
      <c r="CC462" s="126">
        <f t="shared" ref="CC462" si="8258">U462/U467</f>
        <v>8.2705385039514797E-4</v>
      </c>
      <c r="CD462" s="127">
        <f t="shared" ref="CD462" si="8259">V462/V467</f>
        <v>2.9561442897769793E-3</v>
      </c>
      <c r="CE462" s="128">
        <f t="shared" ref="CE462" si="8260">W462/W467</f>
        <v>9.810554803788903E-4</v>
      </c>
      <c r="CF462" s="125">
        <f t="shared" ref="CF462" si="8261">X462/X467</f>
        <v>2.8775178280995872E-3</v>
      </c>
      <c r="CG462" s="126">
        <f t="shared" ref="CG462" si="8262">Y462/Y467</f>
        <v>1.1070591299817661E-3</v>
      </c>
      <c r="CH462" s="127">
        <f t="shared" ref="CH462" si="8263">Z462/Z467</f>
        <v>4.1502760835829516E-4</v>
      </c>
      <c r="CI462" s="125">
        <f t="shared" ref="CI462" si="8264">AA462/AA467</f>
        <v>1.8911279663257213E-3</v>
      </c>
      <c r="CJ462" s="131">
        <f t="shared" ref="CJ462" si="8265">AB462/AB467</f>
        <v>2.017536068215559E-3</v>
      </c>
      <c r="CK462" s="132">
        <f t="shared" ref="CK462" si="8266">AC462/AC467</f>
        <v>1.2715499437620339E-2</v>
      </c>
    </row>
    <row r="463" spans="1:89">
      <c r="A463" s="142" t="s">
        <v>41</v>
      </c>
      <c r="B463" s="202">
        <v>0</v>
      </c>
      <c r="C463" s="196">
        <v>0</v>
      </c>
      <c r="D463" s="197">
        <v>0</v>
      </c>
      <c r="E463" s="198">
        <v>0</v>
      </c>
      <c r="F463" s="195">
        <v>0</v>
      </c>
      <c r="G463" s="199">
        <v>4</v>
      </c>
      <c r="H463" s="197">
        <v>0</v>
      </c>
      <c r="I463" s="198">
        <v>0</v>
      </c>
      <c r="J463" s="195">
        <v>0</v>
      </c>
      <c r="K463" s="199">
        <v>0</v>
      </c>
      <c r="L463" s="197">
        <v>0</v>
      </c>
      <c r="M463" s="195">
        <v>0</v>
      </c>
      <c r="N463" s="200">
        <v>0</v>
      </c>
      <c r="O463" s="203">
        <v>0</v>
      </c>
      <c r="P463" s="195">
        <v>0</v>
      </c>
      <c r="Q463" s="199">
        <v>0</v>
      </c>
      <c r="R463" s="197">
        <v>0</v>
      </c>
      <c r="S463" s="198">
        <v>0</v>
      </c>
      <c r="T463" s="195">
        <v>0</v>
      </c>
      <c r="U463" s="199">
        <v>0</v>
      </c>
      <c r="V463" s="197">
        <v>0</v>
      </c>
      <c r="W463" s="198">
        <v>0</v>
      </c>
      <c r="X463" s="195">
        <v>0</v>
      </c>
      <c r="Y463" s="199">
        <v>0</v>
      </c>
      <c r="Z463" s="197">
        <v>0</v>
      </c>
      <c r="AA463" s="195">
        <v>0</v>
      </c>
      <c r="AB463" s="168">
        <f t="shared" si="7831"/>
        <v>0</v>
      </c>
      <c r="AC463" s="169">
        <f t="shared" si="7748"/>
        <v>4</v>
      </c>
      <c r="BI463" s="142" t="s">
        <v>41</v>
      </c>
      <c r="BJ463" s="125">
        <f>B463/B467</f>
        <v>0</v>
      </c>
      <c r="BK463" s="126">
        <f t="shared" ref="BK463" si="8267">C463/C467</f>
        <v>0</v>
      </c>
      <c r="BL463" s="127">
        <f t="shared" ref="BL463" si="8268">D463/D467</f>
        <v>0</v>
      </c>
      <c r="BM463" s="128">
        <f t="shared" ref="BM463" si="8269">E463/E467</f>
        <v>0</v>
      </c>
      <c r="BN463" s="125">
        <f t="shared" ref="BN463" si="8270">F463/F467</f>
        <v>0</v>
      </c>
      <c r="BO463" s="126">
        <f t="shared" ref="BO463" si="8271">G463/G467</f>
        <v>5.3843047516489431E-4</v>
      </c>
      <c r="BP463" s="127">
        <f t="shared" ref="BP463" si="8272">H463/H467</f>
        <v>0</v>
      </c>
      <c r="BQ463" s="128">
        <f t="shared" ref="BQ463" si="8273">I463/I467</f>
        <v>0</v>
      </c>
      <c r="BR463" s="125">
        <f t="shared" ref="BR463" si="8274">J463/J467</f>
        <v>0</v>
      </c>
      <c r="BS463" s="126">
        <f t="shared" ref="BS463" si="8275">K463/K467</f>
        <v>0</v>
      </c>
      <c r="BT463" s="127">
        <f t="shared" ref="BT463" si="8276">L463/L467</f>
        <v>0</v>
      </c>
      <c r="BU463" s="125">
        <f t="shared" ref="BU463" si="8277">M463/M467</f>
        <v>0</v>
      </c>
      <c r="BV463" s="129">
        <f t="shared" ref="BV463" si="8278">N463/N467</f>
        <v>0</v>
      </c>
      <c r="BW463" s="130">
        <f t="shared" ref="BW463" si="8279">O463/O467</f>
        <v>0</v>
      </c>
      <c r="BX463" s="125">
        <f t="shared" ref="BX463" si="8280">P463/P467</f>
        <v>0</v>
      </c>
      <c r="BY463" s="126">
        <f t="shared" ref="BY463" si="8281">Q463/Q467</f>
        <v>0</v>
      </c>
      <c r="BZ463" s="127">
        <f t="shared" ref="BZ463" si="8282">R463/R467</f>
        <v>0</v>
      </c>
      <c r="CA463" s="128">
        <f t="shared" ref="CA463" si="8283">S463/S467</f>
        <v>0</v>
      </c>
      <c r="CB463" s="125">
        <f t="shared" ref="CB463" si="8284">T463/T467</f>
        <v>0</v>
      </c>
      <c r="CC463" s="126">
        <f t="shared" ref="CC463" si="8285">U463/U467</f>
        <v>0</v>
      </c>
      <c r="CD463" s="127">
        <f t="shared" ref="CD463" si="8286">V463/V467</f>
        <v>0</v>
      </c>
      <c r="CE463" s="128">
        <f t="shared" ref="CE463" si="8287">W463/W467</f>
        <v>0</v>
      </c>
      <c r="CF463" s="125">
        <f t="shared" ref="CF463" si="8288">X463/X467</f>
        <v>0</v>
      </c>
      <c r="CG463" s="126">
        <f t="shared" ref="CG463" si="8289">Y463/Y467</f>
        <v>0</v>
      </c>
      <c r="CH463" s="127">
        <f t="shared" ref="CH463" si="8290">Z463/Z467</f>
        <v>0</v>
      </c>
      <c r="CI463" s="125">
        <f t="shared" ref="CI463" si="8291">AA463/AA467</f>
        <v>0</v>
      </c>
      <c r="CJ463" s="131">
        <f t="shared" ref="CJ463" si="8292">AB463/AB467</f>
        <v>0</v>
      </c>
      <c r="CK463" s="132">
        <f t="shared" ref="CK463" si="8293">AC463/AC467</f>
        <v>1.2709144865187745E-5</v>
      </c>
    </row>
    <row r="464" spans="1:89">
      <c r="A464" s="133" t="s">
        <v>42</v>
      </c>
      <c r="B464" s="57">
        <v>0</v>
      </c>
      <c r="C464" s="58">
        <v>0</v>
      </c>
      <c r="D464" s="135">
        <v>0</v>
      </c>
      <c r="E464" s="136">
        <v>0</v>
      </c>
      <c r="F464" s="134">
        <v>0</v>
      </c>
      <c r="G464" s="137">
        <v>0</v>
      </c>
      <c r="H464" s="135">
        <v>0</v>
      </c>
      <c r="I464" s="136">
        <v>0</v>
      </c>
      <c r="J464" s="134">
        <v>0</v>
      </c>
      <c r="K464" s="137">
        <v>0</v>
      </c>
      <c r="L464" s="135">
        <v>0</v>
      </c>
      <c r="M464" s="134">
        <v>0</v>
      </c>
      <c r="N464" s="138">
        <v>0</v>
      </c>
      <c r="O464" s="139">
        <v>0</v>
      </c>
      <c r="P464" s="134">
        <v>0</v>
      </c>
      <c r="Q464" s="137">
        <v>0</v>
      </c>
      <c r="R464" s="135">
        <v>0</v>
      </c>
      <c r="S464" s="136">
        <v>0</v>
      </c>
      <c r="T464" s="134">
        <v>0</v>
      </c>
      <c r="U464" s="137">
        <v>0</v>
      </c>
      <c r="V464" s="135">
        <v>0</v>
      </c>
      <c r="W464" s="136">
        <v>0</v>
      </c>
      <c r="X464" s="134">
        <v>0</v>
      </c>
      <c r="Y464" s="137">
        <v>0</v>
      </c>
      <c r="Z464" s="140">
        <v>0</v>
      </c>
      <c r="AA464" s="141">
        <v>0</v>
      </c>
      <c r="AB464" s="168"/>
      <c r="AC464" s="169"/>
      <c r="BI464" s="133" t="s">
        <v>42</v>
      </c>
      <c r="BJ464" s="125">
        <f>B464/B467</f>
        <v>0</v>
      </c>
      <c r="BK464" s="126">
        <f t="shared" ref="BK464" si="8294">C464/C467</f>
        <v>0</v>
      </c>
      <c r="BL464" s="127">
        <f t="shared" ref="BL464" si="8295">D464/D467</f>
        <v>0</v>
      </c>
      <c r="BM464" s="128">
        <f t="shared" ref="BM464" si="8296">E464/E467</f>
        <v>0</v>
      </c>
      <c r="BN464" s="125">
        <f t="shared" ref="BN464" si="8297">F464/F467</f>
        <v>0</v>
      </c>
      <c r="BO464" s="126">
        <f t="shared" ref="BO464" si="8298">G464/G467</f>
        <v>0</v>
      </c>
      <c r="BP464" s="127">
        <f t="shared" ref="BP464" si="8299">H464/H467</f>
        <v>0</v>
      </c>
      <c r="BQ464" s="128">
        <f t="shared" ref="BQ464" si="8300">I464/I467</f>
        <v>0</v>
      </c>
      <c r="BR464" s="125">
        <f t="shared" ref="BR464" si="8301">J464/J467</f>
        <v>0</v>
      </c>
      <c r="BS464" s="126">
        <f t="shared" ref="BS464" si="8302">K464/K467</f>
        <v>0</v>
      </c>
      <c r="BT464" s="127">
        <f t="shared" ref="BT464" si="8303">L464/L467</f>
        <v>0</v>
      </c>
      <c r="BU464" s="125">
        <f t="shared" ref="BU464" si="8304">M464/M467</f>
        <v>0</v>
      </c>
      <c r="BV464" s="129">
        <f t="shared" ref="BV464" si="8305">N464/N467</f>
        <v>0</v>
      </c>
      <c r="BW464" s="130">
        <f t="shared" ref="BW464" si="8306">O464/O467</f>
        <v>0</v>
      </c>
      <c r="BX464" s="125">
        <f t="shared" ref="BX464" si="8307">P464/P467</f>
        <v>0</v>
      </c>
      <c r="BY464" s="126">
        <f t="shared" ref="BY464" si="8308">Q464/Q467</f>
        <v>0</v>
      </c>
      <c r="BZ464" s="127">
        <f t="shared" ref="BZ464" si="8309">R464/R467</f>
        <v>0</v>
      </c>
      <c r="CA464" s="128">
        <f t="shared" ref="CA464" si="8310">S464/S467</f>
        <v>0</v>
      </c>
      <c r="CB464" s="125">
        <f t="shared" ref="CB464" si="8311">T464/T467</f>
        <v>0</v>
      </c>
      <c r="CC464" s="126">
        <f t="shared" ref="CC464" si="8312">U464/U467</f>
        <v>0</v>
      </c>
      <c r="CD464" s="127">
        <f t="shared" ref="CD464" si="8313">V464/V467</f>
        <v>0</v>
      </c>
      <c r="CE464" s="128">
        <f t="shared" ref="CE464" si="8314">W464/W467</f>
        <v>0</v>
      </c>
      <c r="CF464" s="125">
        <f t="shared" ref="CF464" si="8315">X464/X467</f>
        <v>0</v>
      </c>
      <c r="CG464" s="126">
        <f t="shared" ref="CG464" si="8316">Y464/Y467</f>
        <v>0</v>
      </c>
      <c r="CH464" s="127">
        <f t="shared" ref="CH464" si="8317">Z464/Z467</f>
        <v>0</v>
      </c>
      <c r="CI464" s="125">
        <f t="shared" ref="CI464" si="8318">AA464/AA467</f>
        <v>0</v>
      </c>
      <c r="CJ464" s="131">
        <f t="shared" ref="CJ464" si="8319">AB464/AB467</f>
        <v>0</v>
      </c>
      <c r="CK464" s="132">
        <f t="shared" ref="CK464" si="8320">AC464/AC467</f>
        <v>0</v>
      </c>
    </row>
    <row r="465" spans="1:89">
      <c r="A465" s="142" t="s">
        <v>43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8"/>
      <c r="AC465" s="169"/>
      <c r="BI465" s="142" t="s">
        <v>43</v>
      </c>
      <c r="BJ465" s="125">
        <f>B465/B467</f>
        <v>0</v>
      </c>
      <c r="BK465" s="126">
        <f t="shared" ref="BK465" si="8321">C465/C467</f>
        <v>0</v>
      </c>
      <c r="BL465" s="127">
        <f t="shared" ref="BL465" si="8322">D465/D467</f>
        <v>0</v>
      </c>
      <c r="BM465" s="128">
        <f t="shared" ref="BM465" si="8323">E465/E467</f>
        <v>0</v>
      </c>
      <c r="BN465" s="125">
        <f t="shared" ref="BN465" si="8324">F465/F467</f>
        <v>0</v>
      </c>
      <c r="BO465" s="126">
        <f t="shared" ref="BO465" si="8325">G465/G467</f>
        <v>0</v>
      </c>
      <c r="BP465" s="127">
        <f t="shared" ref="BP465" si="8326">H465/H467</f>
        <v>0</v>
      </c>
      <c r="BQ465" s="128">
        <f t="shared" ref="BQ465" si="8327">I465/I467</f>
        <v>0</v>
      </c>
      <c r="BR465" s="125">
        <f t="shared" ref="BR465" si="8328">J465/J467</f>
        <v>0</v>
      </c>
      <c r="BS465" s="126">
        <f t="shared" ref="BS465" si="8329">K465/K467</f>
        <v>0</v>
      </c>
      <c r="BT465" s="127">
        <f t="shared" ref="BT465" si="8330">L465/L467</f>
        <v>0</v>
      </c>
      <c r="BU465" s="125">
        <f t="shared" ref="BU465" si="8331">M465/M467</f>
        <v>0</v>
      </c>
      <c r="BV465" s="129">
        <f t="shared" ref="BV465" si="8332">N465/N467</f>
        <v>0</v>
      </c>
      <c r="BW465" s="130">
        <f t="shared" ref="BW465" si="8333">O465/O467</f>
        <v>0</v>
      </c>
      <c r="BX465" s="125">
        <f t="shared" ref="BX465" si="8334">P465/P467</f>
        <v>0</v>
      </c>
      <c r="BY465" s="126">
        <f t="shared" ref="BY465" si="8335">Q465/Q467</f>
        <v>0</v>
      </c>
      <c r="BZ465" s="127">
        <f t="shared" ref="BZ465" si="8336">R465/R467</f>
        <v>0</v>
      </c>
      <c r="CA465" s="128">
        <f t="shared" ref="CA465" si="8337">S465/S467</f>
        <v>0</v>
      </c>
      <c r="CB465" s="125">
        <f t="shared" ref="CB465" si="8338">T465/T467</f>
        <v>0</v>
      </c>
      <c r="CC465" s="126">
        <f t="shared" ref="CC465" si="8339">U465/U467</f>
        <v>0</v>
      </c>
      <c r="CD465" s="127">
        <f t="shared" ref="CD465" si="8340">V465/V467</f>
        <v>0</v>
      </c>
      <c r="CE465" s="128">
        <f t="shared" ref="CE465" si="8341">W465/W467</f>
        <v>0</v>
      </c>
      <c r="CF465" s="125">
        <f t="shared" ref="CF465" si="8342">X465/X467</f>
        <v>0</v>
      </c>
      <c r="CG465" s="126">
        <f t="shared" ref="CG465" si="8343">Y465/Y467</f>
        <v>0</v>
      </c>
      <c r="CH465" s="127">
        <f t="shared" ref="CH465" si="8344">Z465/Z467</f>
        <v>0</v>
      </c>
      <c r="CI465" s="125">
        <f t="shared" ref="CI465" si="8345">AA465/AA467</f>
        <v>0</v>
      </c>
      <c r="CJ465" s="131">
        <f t="shared" ref="CJ465" si="8346">AB465/AB467</f>
        <v>0</v>
      </c>
      <c r="CK465" s="132">
        <f t="shared" ref="CK465" si="8347">AC465/AC467</f>
        <v>0</v>
      </c>
    </row>
    <row r="466" spans="1:89" ht="14.1" thickBot="1">
      <c r="A466" s="133" t="s">
        <v>44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/>
      <c r="AC466" s="169"/>
      <c r="BI466" s="133" t="s">
        <v>44</v>
      </c>
      <c r="BJ466" s="125">
        <f>B466/B467</f>
        <v>0</v>
      </c>
      <c r="BK466" s="126">
        <f t="shared" ref="BK466" si="8348">C466/C467</f>
        <v>0</v>
      </c>
      <c r="BL466" s="127">
        <f t="shared" ref="BL466" si="8349">D466/D467</f>
        <v>0</v>
      </c>
      <c r="BM466" s="128">
        <f t="shared" ref="BM466" si="8350">E466/E467</f>
        <v>0</v>
      </c>
      <c r="BN466" s="125">
        <f t="shared" ref="BN466" si="8351">F466/F467</f>
        <v>0</v>
      </c>
      <c r="BO466" s="126">
        <f t="shared" ref="BO466" si="8352">G466/G467</f>
        <v>0</v>
      </c>
      <c r="BP466" s="127">
        <f t="shared" ref="BP466" si="8353">H466/H467</f>
        <v>0</v>
      </c>
      <c r="BQ466" s="128">
        <f t="shared" ref="BQ466" si="8354">I466/I467</f>
        <v>0</v>
      </c>
      <c r="BR466" s="125">
        <f t="shared" ref="BR466" si="8355">J466/J467</f>
        <v>0</v>
      </c>
      <c r="BS466" s="126">
        <f t="shared" ref="BS466" si="8356">K466/K467</f>
        <v>0</v>
      </c>
      <c r="BT466" s="127">
        <f t="shared" ref="BT466" si="8357">L466/L467</f>
        <v>0</v>
      </c>
      <c r="BU466" s="125">
        <f t="shared" ref="BU466" si="8358">M466/M467</f>
        <v>0</v>
      </c>
      <c r="BV466" s="129">
        <f t="shared" ref="BV466" si="8359">N466/N467</f>
        <v>0</v>
      </c>
      <c r="BW466" s="130">
        <f t="shared" ref="BW466" si="8360">O466/O467</f>
        <v>0</v>
      </c>
      <c r="BX466" s="125">
        <f t="shared" ref="BX466" si="8361">P466/P467</f>
        <v>0</v>
      </c>
      <c r="BY466" s="126">
        <f t="shared" ref="BY466" si="8362">Q466/Q467</f>
        <v>0</v>
      </c>
      <c r="BZ466" s="127">
        <f t="shared" ref="BZ466" si="8363">R466/R467</f>
        <v>0</v>
      </c>
      <c r="CA466" s="128">
        <f t="shared" ref="CA466" si="8364">S466/S467</f>
        <v>0</v>
      </c>
      <c r="CB466" s="125">
        <f t="shared" ref="CB466" si="8365">T466/T467</f>
        <v>0</v>
      </c>
      <c r="CC466" s="126">
        <f t="shared" ref="CC466" si="8366">U466/U467</f>
        <v>0</v>
      </c>
      <c r="CD466" s="127">
        <f t="shared" ref="CD466" si="8367">V466/V467</f>
        <v>0</v>
      </c>
      <c r="CE466" s="128">
        <f t="shared" ref="CE466" si="8368">W466/W467</f>
        <v>0</v>
      </c>
      <c r="CF466" s="125">
        <f t="shared" ref="CF466" si="8369">X466/X467</f>
        <v>0</v>
      </c>
      <c r="CG466" s="126">
        <f t="shared" ref="CG466" si="8370">Y466/Y467</f>
        <v>0</v>
      </c>
      <c r="CH466" s="127">
        <f t="shared" ref="CH466" si="8371">Z466/Z467</f>
        <v>0</v>
      </c>
      <c r="CI466" s="125">
        <f t="shared" ref="CI466" si="8372">AA466/AA467</f>
        <v>0</v>
      </c>
      <c r="CJ466" s="131">
        <f t="shared" ref="CJ466" si="8373">AB466/AB467</f>
        <v>0</v>
      </c>
      <c r="CK466" s="132">
        <f t="shared" ref="CK466" si="8374">AC466/AC467</f>
        <v>0</v>
      </c>
    </row>
    <row r="467" spans="1:89" ht="15" thickTop="1" thickBot="1">
      <c r="A467" s="290" t="s">
        <v>26</v>
      </c>
      <c r="B467" s="17">
        <f t="shared" ref="B467" si="8375">SUM(B444:B466)</f>
        <v>54273</v>
      </c>
      <c r="C467" s="18">
        <f t="shared" ref="C467" si="8376">SUM(C444:C466)</f>
        <v>34615</v>
      </c>
      <c r="D467" s="17">
        <f t="shared" ref="D467" si="8377">SUM(D444:D466)</f>
        <v>22215</v>
      </c>
      <c r="E467" s="18">
        <f t="shared" ref="E467" si="8378">SUM(E444:E466)</f>
        <v>19793</v>
      </c>
      <c r="F467" s="17">
        <f t="shared" ref="F467" si="8379">SUM(F444:F466)</f>
        <v>10220</v>
      </c>
      <c r="G467" s="18">
        <f t="shared" ref="G467" si="8380">SUM(G444:G466)</f>
        <v>7429</v>
      </c>
      <c r="H467" s="17">
        <f t="shared" ref="H467" si="8381">SUM(H444:H466)</f>
        <v>30233</v>
      </c>
      <c r="I467" s="18">
        <f t="shared" ref="I467" si="8382">SUM(I444:I466)</f>
        <v>41436</v>
      </c>
      <c r="J467" s="17">
        <f t="shared" ref="J467" si="8383">SUM(J444:J466)</f>
        <v>6354</v>
      </c>
      <c r="K467" s="18">
        <f t="shared" ref="K467" si="8384">SUM(K444:K466)</f>
        <v>7438</v>
      </c>
      <c r="L467" s="17">
        <f t="shared" ref="L467" si="8385">SUM(L444:L466)</f>
        <v>12340</v>
      </c>
      <c r="M467" s="18">
        <f t="shared" ref="M467" si="8386">SUM(M444:M466)</f>
        <v>21082</v>
      </c>
      <c r="N467" s="17">
        <f t="shared" ref="N467" si="8387">SUM(N444:N466)</f>
        <v>26480</v>
      </c>
      <c r="O467" s="18">
        <f t="shared" ref="O467" si="8388">SUM(O444:O466)</f>
        <v>34660</v>
      </c>
      <c r="P467" s="17">
        <f t="shared" ref="P467" si="8389">SUM(P444:P466)</f>
        <v>16710</v>
      </c>
      <c r="Q467" s="18">
        <f t="shared" ref="Q467" si="8390">SUM(Q444:Q466)</f>
        <v>20241</v>
      </c>
      <c r="R467" s="17">
        <f t="shared" ref="R467" si="8391">SUM(R444:R466)</f>
        <v>20926</v>
      </c>
      <c r="S467" s="18">
        <f t="shared" ref="S467" si="8392">SUM(S444:S466)</f>
        <v>23065</v>
      </c>
      <c r="T467" s="17">
        <f t="shared" ref="T467" si="8393">SUM(T444:T466)</f>
        <v>9364</v>
      </c>
      <c r="U467" s="18">
        <f t="shared" ref="U467" si="8394">SUM(U444:U466)</f>
        <v>10882</v>
      </c>
      <c r="V467" s="17">
        <f t="shared" ref="V467" si="8395">SUM(V444:V466)</f>
        <v>26724</v>
      </c>
      <c r="W467" s="18">
        <f t="shared" ref="W467" si="8396">SUM(W444:W466)</f>
        <v>29560</v>
      </c>
      <c r="X467" s="17">
        <f t="shared" ref="X467" si="8397">SUM(X444:X466)</f>
        <v>23979</v>
      </c>
      <c r="Y467" s="18">
        <f t="shared" ref="Y467" si="8398">SUM(Y444:Y466)</f>
        <v>15356</v>
      </c>
      <c r="Z467" s="17">
        <f t="shared" ref="Z467" si="8399">SUM(Z444:Z466)</f>
        <v>55418</v>
      </c>
      <c r="AA467" s="18">
        <f t="shared" ref="AA467" si="8400">SUM(AA444:AA466)</f>
        <v>49177</v>
      </c>
      <c r="AB467" s="170">
        <f t="shared" ref="AB467:AC467" si="8401">SUM(AB443:AB466)</f>
        <v>315236</v>
      </c>
      <c r="AC467" s="171">
        <f t="shared" si="8401"/>
        <v>314734</v>
      </c>
      <c r="BI467" s="290" t="s">
        <v>26</v>
      </c>
      <c r="BJ467" s="151">
        <f>SUM(BJ443:BJ466)</f>
        <v>1.0000000000000002</v>
      </c>
      <c r="BK467" s="152">
        <f t="shared" ref="BK467:CK467" si="8402">SUM(BK443:BK466)</f>
        <v>1</v>
      </c>
      <c r="BL467" s="151">
        <f t="shared" si="8402"/>
        <v>0.99999999999999989</v>
      </c>
      <c r="BM467" s="152">
        <f t="shared" si="8402"/>
        <v>1</v>
      </c>
      <c r="BN467" s="151">
        <f t="shared" si="8402"/>
        <v>1</v>
      </c>
      <c r="BO467" s="152">
        <f t="shared" si="8402"/>
        <v>1</v>
      </c>
      <c r="BP467" s="151">
        <f t="shared" si="8402"/>
        <v>0.99999999999999989</v>
      </c>
      <c r="BQ467" s="152">
        <f t="shared" si="8402"/>
        <v>1.0000000000000002</v>
      </c>
      <c r="BR467" s="151">
        <f t="shared" si="8402"/>
        <v>0.99999999999999989</v>
      </c>
      <c r="BS467" s="152">
        <f t="shared" si="8402"/>
        <v>0.99999999999999989</v>
      </c>
      <c r="BT467" s="151">
        <f t="shared" si="8402"/>
        <v>0.99999999999999989</v>
      </c>
      <c r="BU467" s="152">
        <f t="shared" si="8402"/>
        <v>0.99999999999999989</v>
      </c>
      <c r="BV467" s="151">
        <f t="shared" si="8402"/>
        <v>1</v>
      </c>
      <c r="BW467" s="152">
        <f t="shared" si="8402"/>
        <v>1</v>
      </c>
      <c r="BX467" s="151">
        <f t="shared" si="8402"/>
        <v>1</v>
      </c>
      <c r="BY467" s="152">
        <f t="shared" si="8402"/>
        <v>0.99999999999999989</v>
      </c>
      <c r="BZ467" s="151">
        <f t="shared" si="8402"/>
        <v>0.99999999999999989</v>
      </c>
      <c r="CA467" s="152">
        <f t="shared" si="8402"/>
        <v>1</v>
      </c>
      <c r="CB467" s="151">
        <f t="shared" si="8402"/>
        <v>0.99999999999999989</v>
      </c>
      <c r="CC467" s="152">
        <f t="shared" si="8402"/>
        <v>1</v>
      </c>
      <c r="CD467" s="151">
        <f t="shared" si="8402"/>
        <v>1</v>
      </c>
      <c r="CE467" s="152">
        <f t="shared" si="8402"/>
        <v>1</v>
      </c>
      <c r="CF467" s="151">
        <f t="shared" si="8402"/>
        <v>1</v>
      </c>
      <c r="CG467" s="152">
        <f t="shared" si="8402"/>
        <v>0.99999999999999989</v>
      </c>
      <c r="CH467" s="151">
        <f t="shared" si="8402"/>
        <v>0.99999999999999989</v>
      </c>
      <c r="CI467" s="152">
        <f t="shared" si="8402"/>
        <v>1</v>
      </c>
      <c r="CJ467" s="151">
        <f t="shared" si="8402"/>
        <v>1</v>
      </c>
      <c r="CK467" s="152">
        <f t="shared" si="8402"/>
        <v>1</v>
      </c>
    </row>
    <row r="468" spans="1:89" ht="14.1" thickTop="1">
      <c r="A468" s="186"/>
    </row>
    <row r="470" spans="1:89">
      <c r="A470" s="301">
        <f>+A439+1</f>
        <v>43601</v>
      </c>
      <c r="B470" s="301"/>
      <c r="C470" s="301"/>
      <c r="D470" s="301"/>
      <c r="BI470" s="298">
        <f>+BI439+1</f>
        <v>43601</v>
      </c>
      <c r="BJ470" s="298"/>
      <c r="BK470" s="298"/>
      <c r="BL470" s="298"/>
    </row>
    <row r="471" spans="1:89" ht="14.1" thickBot="1">
      <c r="AE471" t="s">
        <v>1</v>
      </c>
    </row>
    <row r="472" spans="1:89" ht="15" thickTop="1" thickBot="1">
      <c r="A472" s="296" t="s">
        <v>2</v>
      </c>
      <c r="B472" s="292" t="s">
        <v>3</v>
      </c>
      <c r="C472" s="293"/>
      <c r="D472" s="292" t="s">
        <v>4</v>
      </c>
      <c r="E472" s="293"/>
      <c r="F472" s="292" t="s">
        <v>5</v>
      </c>
      <c r="G472" s="293"/>
      <c r="H472" s="292" t="s">
        <v>6</v>
      </c>
      <c r="I472" s="293"/>
      <c r="J472" s="292" t="s">
        <v>7</v>
      </c>
      <c r="K472" s="293"/>
      <c r="L472" s="292" t="s">
        <v>8</v>
      </c>
      <c r="M472" s="293"/>
      <c r="N472" s="292" t="s">
        <v>9</v>
      </c>
      <c r="O472" s="293"/>
      <c r="P472" s="292" t="s">
        <v>10</v>
      </c>
      <c r="Q472" s="293"/>
      <c r="R472" s="292" t="s">
        <v>11</v>
      </c>
      <c r="S472" s="293"/>
      <c r="T472" s="292" t="s">
        <v>12</v>
      </c>
      <c r="U472" s="293"/>
      <c r="V472" s="292" t="s">
        <v>13</v>
      </c>
      <c r="W472" s="293"/>
      <c r="X472" s="292" t="s">
        <v>14</v>
      </c>
      <c r="Y472" s="293"/>
      <c r="Z472" s="294" t="s">
        <v>15</v>
      </c>
      <c r="AA472" s="295"/>
      <c r="AB472" s="299" t="s">
        <v>16</v>
      </c>
      <c r="AC472" s="300"/>
      <c r="AE472" s="309" t="s">
        <v>2</v>
      </c>
      <c r="AF472" s="303" t="s">
        <v>3</v>
      </c>
      <c r="AG472" s="304"/>
      <c r="AH472" s="303" t="s">
        <v>4</v>
      </c>
      <c r="AI472" s="304"/>
      <c r="AJ472" s="303" t="s">
        <v>5</v>
      </c>
      <c r="AK472" s="304"/>
      <c r="AL472" s="303" t="s">
        <v>6</v>
      </c>
      <c r="AM472" s="304"/>
      <c r="AN472" s="303" t="s">
        <v>7</v>
      </c>
      <c r="AO472" s="304"/>
      <c r="AP472" s="303" t="s">
        <v>8</v>
      </c>
      <c r="AQ472" s="304"/>
      <c r="AR472" s="303" t="s">
        <v>9</v>
      </c>
      <c r="AS472" s="304"/>
      <c r="AT472" s="303" t="s">
        <v>10</v>
      </c>
      <c r="AU472" s="304"/>
      <c r="AV472" s="303" t="s">
        <v>11</v>
      </c>
      <c r="AW472" s="304"/>
      <c r="AX472" s="303" t="s">
        <v>12</v>
      </c>
      <c r="AY472" s="304"/>
      <c r="AZ472" s="303" t="s">
        <v>13</v>
      </c>
      <c r="BA472" s="304"/>
      <c r="BB472" s="303" t="s">
        <v>14</v>
      </c>
      <c r="BC472" s="304"/>
      <c r="BD472" s="305" t="s">
        <v>15</v>
      </c>
      <c r="BE472" s="306"/>
      <c r="BF472" s="307" t="s">
        <v>16</v>
      </c>
      <c r="BG472" s="308"/>
      <c r="BH472" s="281"/>
      <c r="BI472" s="296" t="s">
        <v>2</v>
      </c>
      <c r="BJ472" s="292" t="s">
        <v>3</v>
      </c>
      <c r="BK472" s="293"/>
      <c r="BL472" s="292" t="s">
        <v>4</v>
      </c>
      <c r="BM472" s="293"/>
      <c r="BN472" s="292" t="s">
        <v>5</v>
      </c>
      <c r="BO472" s="293"/>
      <c r="BP472" s="292" t="s">
        <v>6</v>
      </c>
      <c r="BQ472" s="293"/>
      <c r="BR472" s="292" t="s">
        <v>7</v>
      </c>
      <c r="BS472" s="293"/>
      <c r="BT472" s="292" t="s">
        <v>8</v>
      </c>
      <c r="BU472" s="293"/>
      <c r="BV472" s="292" t="s">
        <v>9</v>
      </c>
      <c r="BW472" s="293"/>
      <c r="BX472" s="292" t="s">
        <v>10</v>
      </c>
      <c r="BY472" s="293"/>
      <c r="BZ472" s="292" t="s">
        <v>11</v>
      </c>
      <c r="CA472" s="293"/>
      <c r="CB472" s="292" t="s">
        <v>12</v>
      </c>
      <c r="CC472" s="293"/>
      <c r="CD472" s="292" t="s">
        <v>13</v>
      </c>
      <c r="CE472" s="293"/>
      <c r="CF472" s="292" t="s">
        <v>14</v>
      </c>
      <c r="CG472" s="293"/>
      <c r="CH472" s="294" t="s">
        <v>15</v>
      </c>
      <c r="CI472" s="295"/>
      <c r="CJ472" s="292" t="s">
        <v>16</v>
      </c>
      <c r="CK472" s="293"/>
    </row>
    <row r="473" spans="1:89" ht="15" thickTop="1" thickBot="1">
      <c r="A473" s="297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5" t="s">
        <v>17</v>
      </c>
      <c r="AA473" s="118" t="s">
        <v>18</v>
      </c>
      <c r="AB473" s="172" t="s">
        <v>17</v>
      </c>
      <c r="AC473" s="173" t="s">
        <v>18</v>
      </c>
      <c r="AE473" s="310"/>
      <c r="AF473" s="242" t="s">
        <v>17</v>
      </c>
      <c r="AG473" s="243" t="s">
        <v>18</v>
      </c>
      <c r="AH473" s="244" t="s">
        <v>17</v>
      </c>
      <c r="AI473" s="245" t="s">
        <v>18</v>
      </c>
      <c r="AJ473" s="242" t="s">
        <v>17</v>
      </c>
      <c r="AK473" s="243" t="s">
        <v>18</v>
      </c>
      <c r="AL473" s="244" t="s">
        <v>17</v>
      </c>
      <c r="AM473" s="245" t="s">
        <v>18</v>
      </c>
      <c r="AN473" s="242" t="s">
        <v>17</v>
      </c>
      <c r="AO473" s="243" t="s">
        <v>18</v>
      </c>
      <c r="AP473" s="244" t="s">
        <v>17</v>
      </c>
      <c r="AQ473" s="242" t="s">
        <v>18</v>
      </c>
      <c r="AR473" s="246" t="s">
        <v>17</v>
      </c>
      <c r="AS473" s="247" t="s">
        <v>18</v>
      </c>
      <c r="AT473" s="242" t="s">
        <v>17</v>
      </c>
      <c r="AU473" s="243" t="s">
        <v>18</v>
      </c>
      <c r="AV473" s="244" t="s">
        <v>17</v>
      </c>
      <c r="AW473" s="245" t="s">
        <v>18</v>
      </c>
      <c r="AX473" s="242" t="s">
        <v>17</v>
      </c>
      <c r="AY473" s="243" t="s">
        <v>18</v>
      </c>
      <c r="AZ473" s="244" t="s">
        <v>17</v>
      </c>
      <c r="BA473" s="245" t="s">
        <v>18</v>
      </c>
      <c r="BB473" s="242" t="s">
        <v>17</v>
      </c>
      <c r="BC473" s="243" t="s">
        <v>18</v>
      </c>
      <c r="BD473" s="248" t="s">
        <v>17</v>
      </c>
      <c r="BE473" s="249" t="s">
        <v>18</v>
      </c>
      <c r="BF473" s="250" t="s">
        <v>17</v>
      </c>
      <c r="BG473" s="251" t="s">
        <v>18</v>
      </c>
      <c r="BH473" s="282"/>
      <c r="BI473" s="297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5" t="s">
        <v>17</v>
      </c>
      <c r="CI473" s="118" t="s">
        <v>18</v>
      </c>
      <c r="CJ473" s="116" t="s">
        <v>17</v>
      </c>
      <c r="CK473" s="117" t="s">
        <v>18</v>
      </c>
    </row>
    <row r="474" spans="1:89" ht="14.1" thickTop="1">
      <c r="A474" s="121" t="s">
        <v>19</v>
      </c>
      <c r="B474" s="122"/>
      <c r="C474" s="185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2"/>
      <c r="AA474" s="183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30"/>
      <c r="AE474" s="252" t="str">
        <f>$AE$9</f>
        <v>07:00 - 07:59</v>
      </c>
      <c r="AF474" s="253">
        <f>SUMIF($A$9:$A$32,$AE474,B$474:B$497)</f>
        <v>4910</v>
      </c>
      <c r="AG474" s="254">
        <f t="shared" ref="AG474:AV476" si="8403">SUMIF($A$9:$A$32,$AE474,C$474:C$497)</f>
        <v>984</v>
      </c>
      <c r="AH474" s="255">
        <f t="shared" si="8403"/>
        <v>1697</v>
      </c>
      <c r="AI474" s="256">
        <f t="shared" si="8403"/>
        <v>1302</v>
      </c>
      <c r="AJ474" s="253">
        <f t="shared" si="8403"/>
        <v>734</v>
      </c>
      <c r="AK474" s="257">
        <f t="shared" si="8403"/>
        <v>600</v>
      </c>
      <c r="AL474" s="255">
        <f t="shared" si="8403"/>
        <v>1405</v>
      </c>
      <c r="AM474" s="256">
        <f t="shared" si="8403"/>
        <v>1613</v>
      </c>
      <c r="AN474" s="253">
        <f t="shared" si="8403"/>
        <v>329</v>
      </c>
      <c r="AO474" s="257">
        <f t="shared" si="8403"/>
        <v>892</v>
      </c>
      <c r="AP474" s="255">
        <f t="shared" si="8403"/>
        <v>458</v>
      </c>
      <c r="AQ474" s="253">
        <f t="shared" si="8403"/>
        <v>1980</v>
      </c>
      <c r="AR474" s="258">
        <f t="shared" si="8403"/>
        <v>1678</v>
      </c>
      <c r="AS474" s="259">
        <f t="shared" si="8403"/>
        <v>2881</v>
      </c>
      <c r="AT474" s="253">
        <f t="shared" si="8403"/>
        <v>1348</v>
      </c>
      <c r="AU474" s="257">
        <f t="shared" si="8403"/>
        <v>1431</v>
      </c>
      <c r="AV474" s="255">
        <f t="shared" si="8403"/>
        <v>1640</v>
      </c>
      <c r="AW474" s="256">
        <f t="shared" ref="AW474:BE476" si="8404">SUMIF($A$9:$A$32,$AE474,S$474:S$497)</f>
        <v>1580</v>
      </c>
      <c r="AX474" s="253">
        <f t="shared" si="8404"/>
        <v>325</v>
      </c>
      <c r="AY474" s="257">
        <f t="shared" si="8404"/>
        <v>1798</v>
      </c>
      <c r="AZ474" s="255">
        <f t="shared" si="8404"/>
        <v>898</v>
      </c>
      <c r="BA474" s="256">
        <f t="shared" si="8404"/>
        <v>2608</v>
      </c>
      <c r="BB474" s="253">
        <f t="shared" si="8404"/>
        <v>1357</v>
      </c>
      <c r="BC474" s="257">
        <f t="shared" si="8404"/>
        <v>1611</v>
      </c>
      <c r="BD474" s="20">
        <f t="shared" si="8404"/>
        <v>4700</v>
      </c>
      <c r="BE474" s="260">
        <f t="shared" si="8404"/>
        <v>2128</v>
      </c>
      <c r="BF474" s="261">
        <f>AF474+AH474+AJ474+AL474+AN474+AP474+AR474+AT474+AV474+AX474+AZ474+BB474+BD474</f>
        <v>21479</v>
      </c>
      <c r="BG474" s="262">
        <f>AG474+AI474+AK474+AM474+AO474+AQ474+AS474+AU474+AW474+AY474+BA474+BC474+BE474</f>
        <v>21408</v>
      </c>
      <c r="BH474" s="283"/>
      <c r="BI474" s="121" t="s">
        <v>19</v>
      </c>
      <c r="BJ474" s="125">
        <f>B474/B498</f>
        <v>0</v>
      </c>
      <c r="BK474" s="126">
        <f t="shared" ref="BK474" si="8405">C474/C498</f>
        <v>0</v>
      </c>
      <c r="BL474" s="127">
        <f t="shared" ref="BL474" si="8406">D474/D498</f>
        <v>0</v>
      </c>
      <c r="BM474" s="128">
        <f t="shared" ref="BM474" si="8407">E474/E498</f>
        <v>0</v>
      </c>
      <c r="BN474" s="125">
        <f t="shared" ref="BN474" si="8408">F474/F498</f>
        <v>0</v>
      </c>
      <c r="BO474" s="126">
        <f t="shared" ref="BO474" si="8409">G474/G498</f>
        <v>0</v>
      </c>
      <c r="BP474" s="127">
        <f t="shared" ref="BP474" si="8410">H474/H498</f>
        <v>0</v>
      </c>
      <c r="BQ474" s="128">
        <f t="shared" ref="BQ474" si="8411">I474/I498</f>
        <v>0</v>
      </c>
      <c r="BR474" s="125">
        <f t="shared" ref="BR474" si="8412">J474/J498</f>
        <v>0</v>
      </c>
      <c r="BS474" s="126">
        <f t="shared" ref="BS474" si="8413">K474/K498</f>
        <v>0</v>
      </c>
      <c r="BT474" s="127">
        <f t="shared" ref="BT474" si="8414">L474/L498</f>
        <v>0</v>
      </c>
      <c r="BU474" s="125">
        <f t="shared" ref="BU474" si="8415">M474/M498</f>
        <v>0</v>
      </c>
      <c r="BV474" s="129">
        <f t="shared" ref="BV474" si="8416">N474/N498</f>
        <v>0</v>
      </c>
      <c r="BW474" s="130">
        <f t="shared" ref="BW474" si="8417">O474/O498</f>
        <v>0</v>
      </c>
      <c r="BX474" s="125">
        <f t="shared" ref="BX474" si="8418">P474/P498</f>
        <v>0</v>
      </c>
      <c r="BY474" s="126">
        <f t="shared" ref="BY474" si="8419">Q474/Q498</f>
        <v>0</v>
      </c>
      <c r="BZ474" s="127">
        <f t="shared" ref="BZ474" si="8420">R474/R498</f>
        <v>0</v>
      </c>
      <c r="CA474" s="128">
        <f t="shared" ref="CA474" si="8421">S474/S498</f>
        <v>0</v>
      </c>
      <c r="CB474" s="125">
        <f t="shared" ref="CB474" si="8422">T474/T498</f>
        <v>0</v>
      </c>
      <c r="CC474" s="126">
        <f t="shared" ref="CC474" si="8423">U474/U498</f>
        <v>0</v>
      </c>
      <c r="CD474" s="127">
        <f t="shared" ref="CD474" si="8424">V474/V498</f>
        <v>0</v>
      </c>
      <c r="CE474" s="128">
        <f t="shared" ref="CE474" si="8425">W474/W498</f>
        <v>0</v>
      </c>
      <c r="CF474" s="125">
        <f t="shared" ref="CF474" si="8426">X474/X498</f>
        <v>0</v>
      </c>
      <c r="CG474" s="126">
        <f t="shared" ref="CG474" si="8427">Y474/Y498</f>
        <v>0</v>
      </c>
      <c r="CH474" s="127">
        <f t="shared" ref="CH474" si="8428">Z474/Z498</f>
        <v>0</v>
      </c>
      <c r="CI474" s="125">
        <f t="shared" ref="CI474" si="8429">AA474/AA498</f>
        <v>0</v>
      </c>
      <c r="CJ474" s="131">
        <f t="shared" ref="CJ474" si="8430">AB474/AB498</f>
        <v>0</v>
      </c>
      <c r="CK474" s="132">
        <f t="shared" ref="CK474" si="8431">AC474/AC498</f>
        <v>0</v>
      </c>
    </row>
    <row r="475" spans="1:89">
      <c r="A475" s="133" t="s">
        <v>21</v>
      </c>
      <c r="B475" s="188">
        <v>492</v>
      </c>
      <c r="C475" s="189">
        <v>0</v>
      </c>
      <c r="D475" s="190">
        <v>163</v>
      </c>
      <c r="E475" s="191">
        <v>0</v>
      </c>
      <c r="F475" s="188">
        <v>33</v>
      </c>
      <c r="G475" s="192">
        <v>1</v>
      </c>
      <c r="H475" s="190">
        <v>263</v>
      </c>
      <c r="I475" s="191">
        <v>9</v>
      </c>
      <c r="J475" s="188">
        <v>11</v>
      </c>
      <c r="K475" s="192">
        <v>1</v>
      </c>
      <c r="L475" s="190">
        <v>4</v>
      </c>
      <c r="M475" s="188">
        <v>4</v>
      </c>
      <c r="N475" s="193">
        <v>32</v>
      </c>
      <c r="O475" s="194">
        <v>6</v>
      </c>
      <c r="P475" s="188">
        <v>15</v>
      </c>
      <c r="Q475" s="192">
        <v>10</v>
      </c>
      <c r="R475" s="190">
        <v>4</v>
      </c>
      <c r="S475" s="191">
        <v>11</v>
      </c>
      <c r="T475" s="188">
        <v>1</v>
      </c>
      <c r="U475" s="192">
        <v>0</v>
      </c>
      <c r="V475" s="190">
        <v>7</v>
      </c>
      <c r="W475" s="191">
        <v>0</v>
      </c>
      <c r="X475" s="188">
        <v>0</v>
      </c>
      <c r="Y475" s="192">
        <v>0</v>
      </c>
      <c r="Z475" s="190">
        <v>0</v>
      </c>
      <c r="AA475" s="188">
        <v>0</v>
      </c>
      <c r="AB475" s="168">
        <f t="shared" ref="AB475:AB476" si="8432">B475+D475+F475+H475+J475+L475+N475+P475+R475+T475+V475+X475+Z475</f>
        <v>1025</v>
      </c>
      <c r="AC475" s="169">
        <f t="shared" ref="AC475:AC495" si="8433">C475+E475+G475+I475+K475+M475+O475+Q475+S475+U475+W475+Y475+AA475</f>
        <v>42</v>
      </c>
      <c r="AE475" s="263" t="str">
        <f>$AE$10</f>
        <v>08:00 - 08:59</v>
      </c>
      <c r="AF475" s="253">
        <f>SUMIF($A$9:$A$32,$AE475,B$474:B$497)</f>
        <v>4718</v>
      </c>
      <c r="AG475" s="264">
        <f t="shared" si="8403"/>
        <v>1014</v>
      </c>
      <c r="AH475" s="265">
        <f t="shared" si="8403"/>
        <v>1383</v>
      </c>
      <c r="AI475" s="266">
        <f t="shared" si="8403"/>
        <v>1080</v>
      </c>
      <c r="AJ475" s="267">
        <f t="shared" si="8403"/>
        <v>655</v>
      </c>
      <c r="AK475" s="268">
        <f t="shared" si="8403"/>
        <v>589</v>
      </c>
      <c r="AL475" s="265">
        <f t="shared" si="8403"/>
        <v>1112</v>
      </c>
      <c r="AM475" s="266">
        <f t="shared" si="8403"/>
        <v>1686</v>
      </c>
      <c r="AN475" s="267">
        <f t="shared" si="8403"/>
        <v>355</v>
      </c>
      <c r="AO475" s="268">
        <f t="shared" si="8403"/>
        <v>866</v>
      </c>
      <c r="AP475" s="265">
        <f t="shared" si="8403"/>
        <v>395</v>
      </c>
      <c r="AQ475" s="267">
        <f t="shared" si="8403"/>
        <v>2185</v>
      </c>
      <c r="AR475" s="269">
        <f t="shared" si="8403"/>
        <v>1445</v>
      </c>
      <c r="AS475" s="270">
        <f t="shared" si="8403"/>
        <v>2758</v>
      </c>
      <c r="AT475" s="267">
        <f t="shared" si="8403"/>
        <v>1140</v>
      </c>
      <c r="AU475" s="268">
        <f t="shared" si="8403"/>
        <v>1476</v>
      </c>
      <c r="AV475" s="265">
        <f t="shared" si="8403"/>
        <v>1612</v>
      </c>
      <c r="AW475" s="266">
        <f t="shared" si="8404"/>
        <v>1086</v>
      </c>
      <c r="AX475" s="267">
        <f t="shared" si="8404"/>
        <v>317</v>
      </c>
      <c r="AY475" s="268">
        <f t="shared" si="8404"/>
        <v>1335</v>
      </c>
      <c r="AZ475" s="265">
        <f t="shared" si="8404"/>
        <v>820</v>
      </c>
      <c r="BA475" s="266">
        <f t="shared" si="8404"/>
        <v>2536</v>
      </c>
      <c r="BB475" s="267">
        <f t="shared" si="8404"/>
        <v>1290</v>
      </c>
      <c r="BC475" s="268">
        <f t="shared" si="8404"/>
        <v>1581</v>
      </c>
      <c r="BD475" s="265">
        <f t="shared" si="8404"/>
        <v>4475</v>
      </c>
      <c r="BE475" s="267">
        <f t="shared" si="8404"/>
        <v>2536</v>
      </c>
      <c r="BF475" s="271">
        <f>SUM(AF475,AH475,AJ475,AL475,AN475,AP475,AR475,AT475,AV475,AX475,AZ475,BB475,BD475)</f>
        <v>19717</v>
      </c>
      <c r="BG475" s="16">
        <f>SUM(AG475,AI475,AK475,AM475,AO475,AQ475,AS475,AU475,AW475,AY475,BA475,BC475,BE475)</f>
        <v>20728</v>
      </c>
      <c r="BH475" s="284"/>
      <c r="BI475" s="133" t="s">
        <v>21</v>
      </c>
      <c r="BJ475" s="125">
        <f>B475/B498</f>
        <v>9.3077810779621257E-3</v>
      </c>
      <c r="BK475" s="126">
        <f t="shared" ref="BK475" si="8434">C475/C498</f>
        <v>0</v>
      </c>
      <c r="BL475" s="127">
        <f t="shared" ref="BL475" si="8435">D475/D498</f>
        <v>7.5930497973633951E-3</v>
      </c>
      <c r="BM475" s="128">
        <f t="shared" ref="BM475" si="8436">E475/E498</f>
        <v>0</v>
      </c>
      <c r="BN475" s="125">
        <f t="shared" ref="BN475" si="8437">F475/F498</f>
        <v>3.4211071946921002E-3</v>
      </c>
      <c r="BO475" s="126">
        <f t="shared" ref="BO475" si="8438">G475/G498</f>
        <v>1.3728720483250961E-4</v>
      </c>
      <c r="BP475" s="127">
        <f t="shared" ref="BP475" si="8439">H475/H498</f>
        <v>9.1659986756351727E-3</v>
      </c>
      <c r="BQ475" s="128">
        <f t="shared" ref="BQ475" si="8440">I475/I498</f>
        <v>2.3717289904340264E-4</v>
      </c>
      <c r="BR475" s="125">
        <f t="shared" ref="BR475" si="8441">J475/J498</f>
        <v>1.8521636639164843E-3</v>
      </c>
      <c r="BS475" s="126">
        <f t="shared" ref="BS475" si="8442">K475/K498</f>
        <v>1.3287270794578793E-4</v>
      </c>
      <c r="BT475" s="127">
        <f t="shared" ref="BT475" si="8443">L475/L498</f>
        <v>3.3766672294445384E-4</v>
      </c>
      <c r="BU475" s="125">
        <f t="shared" ref="BU475" si="8444">M475/M498</f>
        <v>1.8989745537409798E-4</v>
      </c>
      <c r="BV475" s="129">
        <f t="shared" ref="BV475" si="8445">N475/N498</f>
        <v>1.2650221378874131E-3</v>
      </c>
      <c r="BW475" s="130">
        <f t="shared" ref="BW475" si="8446">O475/O498</f>
        <v>1.7974835230677051E-4</v>
      </c>
      <c r="BX475" s="125">
        <f t="shared" ref="BX475" si="8447">P475/P498</f>
        <v>9.4792719919110208E-4</v>
      </c>
      <c r="BY475" s="126">
        <f t="shared" ref="BY475" si="8448">Q475/Q498</f>
        <v>5.2246603970741907E-4</v>
      </c>
      <c r="BZ475" s="127">
        <f t="shared" ref="BZ475" si="8449">R475/R498</f>
        <v>1.948747929455325E-4</v>
      </c>
      <c r="CA475" s="128">
        <f t="shared" ref="CA475" si="8450">S475/S498</f>
        <v>5.0400916380297827E-4</v>
      </c>
      <c r="CB475" s="125">
        <f t="shared" ref="CB475" si="8451">T475/T498</f>
        <v>1.1655011655011655E-4</v>
      </c>
      <c r="CC475" s="126">
        <f t="shared" ref="CC475" si="8452">U475/U498</f>
        <v>0</v>
      </c>
      <c r="CD475" s="127">
        <f t="shared" ref="CD475" si="8453">V475/V498</f>
        <v>2.9635901778154105E-4</v>
      </c>
      <c r="CE475" s="128">
        <f t="shared" ref="CE475" si="8454">W475/W498</f>
        <v>0</v>
      </c>
      <c r="CF475" s="125">
        <f t="shared" ref="CF475" si="8455">X475/X498</f>
        <v>0</v>
      </c>
      <c r="CG475" s="126">
        <f t="shared" ref="CG475" si="8456">Y475/Y498</f>
        <v>0</v>
      </c>
      <c r="CH475" s="127">
        <f t="shared" ref="CH475" si="8457">Z475/Z498</f>
        <v>0</v>
      </c>
      <c r="CI475" s="125">
        <f t="shared" ref="CI475" si="8458">AA475/AA498</f>
        <v>0</v>
      </c>
      <c r="CJ475" s="131">
        <f t="shared" ref="CJ475" si="8459">AB475/AB498</f>
        <v>3.4071606883461806E-3</v>
      </c>
      <c r="CK475" s="132">
        <f t="shared" ref="CK475" si="8460">AC475/AC498</f>
        <v>1.4042924539341923E-4</v>
      </c>
    </row>
    <row r="476" spans="1:89" ht="14.1" thickBot="1">
      <c r="A476" s="142" t="s">
        <v>23</v>
      </c>
      <c r="B476" s="195">
        <v>3141</v>
      </c>
      <c r="C476" s="196">
        <v>0</v>
      </c>
      <c r="D476" s="197">
        <v>1165</v>
      </c>
      <c r="E476" s="198">
        <v>1</v>
      </c>
      <c r="F476" s="195">
        <v>318</v>
      </c>
      <c r="G476" s="199">
        <v>21</v>
      </c>
      <c r="H476" s="197">
        <v>1250</v>
      </c>
      <c r="I476" s="198">
        <v>295</v>
      </c>
      <c r="J476" s="195">
        <v>80</v>
      </c>
      <c r="K476" s="199">
        <v>80</v>
      </c>
      <c r="L476" s="197">
        <v>78</v>
      </c>
      <c r="M476" s="195">
        <v>406</v>
      </c>
      <c r="N476" s="200">
        <v>508</v>
      </c>
      <c r="O476" s="201">
        <v>664</v>
      </c>
      <c r="P476" s="195">
        <v>335</v>
      </c>
      <c r="Q476" s="199">
        <v>365</v>
      </c>
      <c r="R476" s="197">
        <v>503</v>
      </c>
      <c r="S476" s="198">
        <v>339</v>
      </c>
      <c r="T476" s="195">
        <v>121</v>
      </c>
      <c r="U476" s="199">
        <v>273</v>
      </c>
      <c r="V476" s="197">
        <v>329</v>
      </c>
      <c r="W476" s="198">
        <v>660</v>
      </c>
      <c r="X476" s="195">
        <v>434</v>
      </c>
      <c r="Y476" s="199">
        <v>503</v>
      </c>
      <c r="Z476" s="197">
        <v>1276</v>
      </c>
      <c r="AA476" s="195">
        <v>686</v>
      </c>
      <c r="AB476" s="168">
        <f t="shared" si="8432"/>
        <v>9538</v>
      </c>
      <c r="AC476" s="169">
        <f t="shared" si="8433"/>
        <v>4293</v>
      </c>
      <c r="AE476" s="252" t="str">
        <f>$AE$11</f>
        <v>09:00 - 09:59</v>
      </c>
      <c r="AF476" s="253">
        <f>SUMIF($A$9:$A$32,$AE476,B$474:B$497)</f>
        <v>4956</v>
      </c>
      <c r="AG476" s="272">
        <f t="shared" si="8403"/>
        <v>1279</v>
      </c>
      <c r="AH476" s="273">
        <f t="shared" si="8403"/>
        <v>1730</v>
      </c>
      <c r="AI476" s="274">
        <f t="shared" si="8403"/>
        <v>1099</v>
      </c>
      <c r="AJ476" s="275">
        <f t="shared" si="8403"/>
        <v>638</v>
      </c>
      <c r="AK476" s="276">
        <f t="shared" si="8403"/>
        <v>473</v>
      </c>
      <c r="AL476" s="273">
        <f t="shared" si="8403"/>
        <v>1808</v>
      </c>
      <c r="AM476" s="274">
        <f t="shared" si="8403"/>
        <v>1819</v>
      </c>
      <c r="AN476" s="275">
        <f t="shared" si="8403"/>
        <v>303</v>
      </c>
      <c r="AO476" s="276">
        <f t="shared" si="8403"/>
        <v>903</v>
      </c>
      <c r="AP476" s="273">
        <f t="shared" si="8403"/>
        <v>368</v>
      </c>
      <c r="AQ476" s="275">
        <f t="shared" si="8403"/>
        <v>2401</v>
      </c>
      <c r="AR476" s="277">
        <f t="shared" si="8403"/>
        <v>1365</v>
      </c>
      <c r="AS476" s="278">
        <f t="shared" si="8403"/>
        <v>3007</v>
      </c>
      <c r="AT476" s="275">
        <f t="shared" si="8403"/>
        <v>950</v>
      </c>
      <c r="AU476" s="276">
        <f t="shared" si="8403"/>
        <v>1420</v>
      </c>
      <c r="AV476" s="273">
        <f t="shared" si="8403"/>
        <v>1442</v>
      </c>
      <c r="AW476" s="274">
        <f t="shared" si="8404"/>
        <v>1381</v>
      </c>
      <c r="AX476" s="275">
        <f t="shared" si="8404"/>
        <v>302</v>
      </c>
      <c r="AY476" s="276">
        <f t="shared" si="8404"/>
        <v>982</v>
      </c>
      <c r="AZ476" s="273">
        <f t="shared" si="8404"/>
        <v>727</v>
      </c>
      <c r="BA476" s="274">
        <f t="shared" si="8404"/>
        <v>2413</v>
      </c>
      <c r="BB476" s="275">
        <f t="shared" si="8404"/>
        <v>1092</v>
      </c>
      <c r="BC476" s="276">
        <f t="shared" si="8404"/>
        <v>1362</v>
      </c>
      <c r="BD476" s="273">
        <f t="shared" si="8404"/>
        <v>3868</v>
      </c>
      <c r="BE476" s="275">
        <f t="shared" si="8404"/>
        <v>2138</v>
      </c>
      <c r="BF476" s="271">
        <f>SUM(AF476,AH476,AJ476,AL476,AN476,AP476,AR476,AT476,AV476,AX476,AZ476,BB476,BD476)</f>
        <v>19549</v>
      </c>
      <c r="BG476" s="16">
        <f>SUM(AG476,AI476,AK476,AM476,AO476,AQ476,AS476,AU476,AW476,AY476,BA476,BC476,BE476)</f>
        <v>20677</v>
      </c>
      <c r="BH476" s="285"/>
      <c r="BI476" s="142" t="s">
        <v>23</v>
      </c>
      <c r="BJ476" s="125">
        <f>B476/B498</f>
        <v>5.9422236516014304E-2</v>
      </c>
      <c r="BK476" s="126">
        <f t="shared" ref="BK476" si="8461">C476/C498</f>
        <v>0</v>
      </c>
      <c r="BL476" s="127">
        <f t="shared" ref="BL476" si="8462">D476/D498</f>
        <v>5.4269343643732239E-2</v>
      </c>
      <c r="BM476" s="128">
        <f t="shared" ref="BM476" si="8463">E476/E498</f>
        <v>5.323679727427598E-5</v>
      </c>
      <c r="BN476" s="125">
        <f t="shared" ref="BN476" si="8464">F476/F498</f>
        <v>3.2967032967032968E-2</v>
      </c>
      <c r="BO476" s="126">
        <f t="shared" ref="BO476" si="8465">G476/G498</f>
        <v>2.883031301482702E-3</v>
      </c>
      <c r="BP476" s="127">
        <f t="shared" ref="BP476" si="8466">H476/H498</f>
        <v>4.3564632488760323E-2</v>
      </c>
      <c r="BQ476" s="128">
        <f t="shared" ref="BQ476" si="8467">I476/I498</f>
        <v>7.7740005797559755E-3</v>
      </c>
      <c r="BR476" s="125">
        <f t="shared" ref="BR476" si="8468">J476/J498</f>
        <v>1.3470281192119885E-2</v>
      </c>
      <c r="BS476" s="126">
        <f t="shared" ref="BS476" si="8469">K476/K498</f>
        <v>1.0629816635663035E-2</v>
      </c>
      <c r="BT476" s="127">
        <f t="shared" ref="BT476" si="8470">L476/L498</f>
        <v>6.5845010974168493E-3</v>
      </c>
      <c r="BU476" s="125">
        <f t="shared" ref="BU476" si="8471">M476/M498</f>
        <v>1.9274591720470944E-2</v>
      </c>
      <c r="BV476" s="129">
        <f t="shared" ref="BV476" si="8472">N476/N498</f>
        <v>2.008222643896268E-2</v>
      </c>
      <c r="BW476" s="130">
        <f t="shared" ref="BW476" si="8473">O476/O498</f>
        <v>1.9892150988615936E-2</v>
      </c>
      <c r="BX476" s="125">
        <f t="shared" ref="BX476" si="8474">P476/P498</f>
        <v>2.1170374115267947E-2</v>
      </c>
      <c r="BY476" s="126">
        <f t="shared" ref="BY476" si="8475">Q476/Q498</f>
        <v>1.9070010449320794E-2</v>
      </c>
      <c r="BZ476" s="127">
        <f t="shared" ref="BZ476" si="8476">R476/R498</f>
        <v>2.4505505212900711E-2</v>
      </c>
      <c r="CA476" s="128">
        <f t="shared" ref="CA476" si="8477">S476/S498</f>
        <v>1.5532646048109966E-2</v>
      </c>
      <c r="CB476" s="125">
        <f t="shared" ref="CB476" si="8478">T476/T498</f>
        <v>1.4102564102564103E-2</v>
      </c>
      <c r="CC476" s="126">
        <f t="shared" ref="CC476" si="8479">U476/U498</f>
        <v>2.4552567676949365E-2</v>
      </c>
      <c r="CD476" s="127">
        <f t="shared" ref="CD476" si="8480">V476/V498</f>
        <v>1.3928873835732431E-2</v>
      </c>
      <c r="CE476" s="128">
        <f t="shared" ref="CE476" si="8481">W476/W498</f>
        <v>2.3785498053913796E-2</v>
      </c>
      <c r="CF476" s="125">
        <f t="shared" ref="CF476" si="8482">X476/X498</f>
        <v>1.9076084567711309E-2</v>
      </c>
      <c r="CG476" s="126">
        <f t="shared" ref="CG476" si="8483">Y476/Y498</f>
        <v>3.3033427464372496E-2</v>
      </c>
      <c r="CH476" s="127">
        <f t="shared" ref="CH476" si="8484">Z476/Z498</f>
        <v>2.3721881390593048E-2</v>
      </c>
      <c r="CI476" s="125">
        <f t="shared" ref="CI476" si="8485">AA476/AA498</f>
        <v>1.4692968365139541E-2</v>
      </c>
      <c r="CJ476" s="131">
        <f t="shared" ref="CJ476" si="8486">AB476/AB498</f>
        <v>3.1704876727264263E-2</v>
      </c>
      <c r="CK476" s="132">
        <f t="shared" ref="CK476" si="8487">AC476/AC498</f>
        <v>1.4353875011284493E-2</v>
      </c>
    </row>
    <row r="477" spans="1:89" ht="15" thickTop="1" thickBot="1">
      <c r="A477" s="133" t="s">
        <v>25</v>
      </c>
      <c r="B477" s="188">
        <v>5877</v>
      </c>
      <c r="C477" s="189">
        <v>668</v>
      </c>
      <c r="D477" s="190">
        <v>2106</v>
      </c>
      <c r="E477" s="191">
        <v>749</v>
      </c>
      <c r="F477" s="188">
        <v>697</v>
      </c>
      <c r="G477" s="192">
        <v>360</v>
      </c>
      <c r="H477" s="190">
        <v>1348</v>
      </c>
      <c r="I477" s="191">
        <v>1074</v>
      </c>
      <c r="J477" s="188">
        <v>216</v>
      </c>
      <c r="K477" s="192">
        <v>445</v>
      </c>
      <c r="L477" s="190">
        <v>360</v>
      </c>
      <c r="M477" s="188">
        <v>1202</v>
      </c>
      <c r="N477" s="193">
        <v>1323</v>
      </c>
      <c r="O477" s="194">
        <v>1758</v>
      </c>
      <c r="P477" s="188">
        <v>955</v>
      </c>
      <c r="Q477" s="192">
        <v>973</v>
      </c>
      <c r="R477" s="190">
        <v>1281</v>
      </c>
      <c r="S477" s="191">
        <v>1211</v>
      </c>
      <c r="T477" s="188">
        <v>252</v>
      </c>
      <c r="U477" s="192">
        <v>930</v>
      </c>
      <c r="V477" s="190">
        <v>773</v>
      </c>
      <c r="W477" s="191">
        <v>1759</v>
      </c>
      <c r="X477" s="188">
        <v>1149</v>
      </c>
      <c r="Y477" s="192">
        <v>1205</v>
      </c>
      <c r="Z477" s="190">
        <v>3179</v>
      </c>
      <c r="AA477" s="188">
        <v>1907</v>
      </c>
      <c r="AB477" s="168">
        <f>B477+D477+F477+H477+J477+L477+N477+P477+R477+T477+V477+X477+Z477</f>
        <v>19516</v>
      </c>
      <c r="AC477" s="169">
        <f t="shared" si="8433"/>
        <v>14241</v>
      </c>
      <c r="AE477" s="288" t="s">
        <v>26</v>
      </c>
      <c r="AF477" s="12">
        <f t="shared" ref="AF477:BG477" si="8488">SUM(AF474:AF476)</f>
        <v>14584</v>
      </c>
      <c r="AG477" s="1">
        <f t="shared" si="8488"/>
        <v>3277</v>
      </c>
      <c r="AH477" s="12">
        <f t="shared" si="8488"/>
        <v>4810</v>
      </c>
      <c r="AI477" s="1">
        <f t="shared" si="8488"/>
        <v>3481</v>
      </c>
      <c r="AJ477" s="12">
        <f t="shared" si="8488"/>
        <v>2027</v>
      </c>
      <c r="AK477" s="1">
        <f t="shared" si="8488"/>
        <v>1662</v>
      </c>
      <c r="AL477" s="12">
        <f t="shared" si="8488"/>
        <v>4325</v>
      </c>
      <c r="AM477" s="1">
        <f t="shared" si="8488"/>
        <v>5118</v>
      </c>
      <c r="AN477" s="12">
        <f t="shared" si="8488"/>
        <v>987</v>
      </c>
      <c r="AO477" s="1">
        <f t="shared" si="8488"/>
        <v>2661</v>
      </c>
      <c r="AP477" s="12">
        <f t="shared" si="8488"/>
        <v>1221</v>
      </c>
      <c r="AQ477" s="1">
        <f t="shared" si="8488"/>
        <v>6566</v>
      </c>
      <c r="AR477" s="12">
        <f t="shared" si="8488"/>
        <v>4488</v>
      </c>
      <c r="AS477" s="1">
        <f t="shared" si="8488"/>
        <v>8646</v>
      </c>
      <c r="AT477" s="12">
        <f t="shared" si="8488"/>
        <v>3438</v>
      </c>
      <c r="AU477" s="1">
        <f t="shared" si="8488"/>
        <v>4327</v>
      </c>
      <c r="AV477" s="12">
        <f t="shared" si="8488"/>
        <v>4694</v>
      </c>
      <c r="AW477" s="1">
        <f t="shared" si="8488"/>
        <v>4047</v>
      </c>
      <c r="AX477" s="12">
        <f t="shared" si="8488"/>
        <v>944</v>
      </c>
      <c r="AY477" s="1">
        <f t="shared" si="8488"/>
        <v>4115</v>
      </c>
      <c r="AZ477" s="12">
        <f t="shared" si="8488"/>
        <v>2445</v>
      </c>
      <c r="BA477" s="1">
        <f t="shared" si="8488"/>
        <v>7557</v>
      </c>
      <c r="BB477" s="12">
        <f t="shared" si="8488"/>
        <v>3739</v>
      </c>
      <c r="BC477" s="1">
        <f t="shared" si="8488"/>
        <v>4554</v>
      </c>
      <c r="BD477" s="12">
        <f t="shared" si="8488"/>
        <v>13043</v>
      </c>
      <c r="BE477" s="1">
        <f t="shared" si="8488"/>
        <v>6802</v>
      </c>
      <c r="BF477" s="51">
        <f t="shared" si="8488"/>
        <v>60745</v>
      </c>
      <c r="BG477" s="47">
        <f t="shared" si="8488"/>
        <v>62813</v>
      </c>
      <c r="BH477" s="284"/>
      <c r="BI477" s="133" t="s">
        <v>25</v>
      </c>
      <c r="BJ477" s="125">
        <f>B477/B498</f>
        <v>0.11118258007151099</v>
      </c>
      <c r="BK477" s="126">
        <f t="shared" ref="BK477" si="8489">C477/C498</f>
        <v>2.1307814992025519E-2</v>
      </c>
      <c r="BL477" s="127">
        <f t="shared" ref="BL477" si="8490">D477/D498</f>
        <v>9.8104066707038709E-2</v>
      </c>
      <c r="BM477" s="128">
        <f t="shared" ref="BM477" si="8491">E477/E498</f>
        <v>3.9874361158432708E-2</v>
      </c>
      <c r="BN477" s="125">
        <f t="shared" ref="BN477" si="8492">F477/F498</f>
        <v>7.225793074849679E-2</v>
      </c>
      <c r="BO477" s="126">
        <f t="shared" ref="BO477" si="8493">G477/G498</f>
        <v>4.9423393739703461E-2</v>
      </c>
      <c r="BP477" s="127">
        <f t="shared" ref="BP477" si="8494">H477/H498</f>
        <v>4.6980099675879135E-2</v>
      </c>
      <c r="BQ477" s="128">
        <f t="shared" ref="BQ477" si="8495">I477/I498</f>
        <v>2.8302632619179383E-2</v>
      </c>
      <c r="BR477" s="125">
        <f t="shared" ref="BR477" si="8496">J477/J498</f>
        <v>3.6369759218723693E-2</v>
      </c>
      <c r="BS477" s="126">
        <f t="shared" ref="BS477" si="8497">K477/K498</f>
        <v>5.9128355035875629E-2</v>
      </c>
      <c r="BT477" s="127">
        <f t="shared" ref="BT477" si="8498">L477/L498</f>
        <v>3.0390005065000843E-2</v>
      </c>
      <c r="BU477" s="125">
        <f t="shared" ref="BU477" si="8499">M477/M498</f>
        <v>5.7064185339916446E-2</v>
      </c>
      <c r="BV477" s="129">
        <f t="shared" ref="BV477" si="8500">N477/N498</f>
        <v>5.2300759013282731E-2</v>
      </c>
      <c r="BW477" s="130">
        <f t="shared" ref="BW477" si="8501">O477/O498</f>
        <v>5.2666267225883766E-2</v>
      </c>
      <c r="BX477" s="125">
        <f t="shared" ref="BX477" si="8502">P477/P498</f>
        <v>6.0351365015166837E-2</v>
      </c>
      <c r="BY477" s="126">
        <f t="shared" ref="BY477" si="8503">Q477/Q498</f>
        <v>5.0835945663531869E-2</v>
      </c>
      <c r="BZ477" s="127">
        <f t="shared" ref="BZ477" si="8504">R477/R498</f>
        <v>6.2408652440806782E-2</v>
      </c>
      <c r="CA477" s="128">
        <f t="shared" ref="CA477" si="8505">S477/S498</f>
        <v>5.5486827033218784E-2</v>
      </c>
      <c r="CB477" s="125">
        <f t="shared" ref="CB477" si="8506">T477/T498</f>
        <v>2.937062937062937E-2</v>
      </c>
      <c r="CC477" s="126">
        <f t="shared" ref="CC477" si="8507">U477/U498</f>
        <v>8.3640615163234108E-2</v>
      </c>
      <c r="CD477" s="127">
        <f t="shared" ref="CD477" si="8508">V477/V498</f>
        <v>3.2726502963590177E-2</v>
      </c>
      <c r="CE477" s="128">
        <f t="shared" ref="CE477" si="8509">W477/W498</f>
        <v>6.3391956177021772E-2</v>
      </c>
      <c r="CF477" s="125">
        <f t="shared" ref="CF477" si="8510">X477/X498</f>
        <v>5.0503274581337083E-2</v>
      </c>
      <c r="CG477" s="126">
        <f t="shared" ref="CG477" si="8511">Y477/Y498</f>
        <v>7.9135745714848618E-2</v>
      </c>
      <c r="CH477" s="127">
        <f t="shared" ref="CH477" si="8512">Z477/Z498</f>
        <v>5.9100204498977509E-2</v>
      </c>
      <c r="CI477" s="125">
        <f t="shared" ref="CI477" si="8513">AA477/AA498</f>
        <v>4.0844738589389362E-2</v>
      </c>
      <c r="CJ477" s="131">
        <f t="shared" ref="CJ477" si="8514">AB477/AB498</f>
        <v>6.4872339506111279E-2</v>
      </c>
      <c r="CK477" s="132">
        <f t="shared" ref="CK477" si="8515">AC477/AC498</f>
        <v>4.7615544848754361E-2</v>
      </c>
    </row>
    <row r="478" spans="1:89" ht="14.1" thickTop="1">
      <c r="A478" s="142" t="s">
        <v>20</v>
      </c>
      <c r="B478" s="195">
        <v>4910</v>
      </c>
      <c r="C478" s="196">
        <v>984</v>
      </c>
      <c r="D478" s="197">
        <v>1697</v>
      </c>
      <c r="E478" s="198">
        <v>1302</v>
      </c>
      <c r="F478" s="195">
        <v>734</v>
      </c>
      <c r="G478" s="199">
        <v>600</v>
      </c>
      <c r="H478" s="197">
        <v>1405</v>
      </c>
      <c r="I478" s="198">
        <v>1613</v>
      </c>
      <c r="J478" s="195">
        <v>329</v>
      </c>
      <c r="K478" s="199">
        <v>892</v>
      </c>
      <c r="L478" s="197">
        <v>458</v>
      </c>
      <c r="M478" s="195">
        <v>1980</v>
      </c>
      <c r="N478" s="200">
        <v>1678</v>
      </c>
      <c r="O478" s="201">
        <v>2881</v>
      </c>
      <c r="P478" s="195">
        <v>1348</v>
      </c>
      <c r="Q478" s="199">
        <v>1431</v>
      </c>
      <c r="R478" s="197">
        <v>1640</v>
      </c>
      <c r="S478" s="198">
        <v>1580</v>
      </c>
      <c r="T478" s="195">
        <v>325</v>
      </c>
      <c r="U478" s="199">
        <v>1798</v>
      </c>
      <c r="V478" s="197">
        <v>898</v>
      </c>
      <c r="W478" s="198">
        <v>2608</v>
      </c>
      <c r="X478" s="195">
        <v>1357</v>
      </c>
      <c r="Y478" s="199">
        <v>1611</v>
      </c>
      <c r="Z478" s="197">
        <v>4700</v>
      </c>
      <c r="AA478" s="195">
        <v>2128</v>
      </c>
      <c r="AB478" s="168">
        <f t="shared" ref="AB478:AB494" si="8516">B478+D478+F478+H478+J478+L478+N478+P478+R478+T478+V478+X478+Z478</f>
        <v>21479</v>
      </c>
      <c r="AC478" s="169">
        <f t="shared" si="8433"/>
        <v>21408</v>
      </c>
      <c r="BI478" s="142" t="s">
        <v>20</v>
      </c>
      <c r="BJ478" s="125">
        <f>B478/B498</f>
        <v>9.288862823738625E-2</v>
      </c>
      <c r="BK478" s="126">
        <f t="shared" ref="BK478" si="8517">C478/C498</f>
        <v>3.1387559808612443E-2</v>
      </c>
      <c r="BL478" s="127">
        <f t="shared" ref="BL478" si="8518">D478/D498</f>
        <v>7.9051567522243446E-2</v>
      </c>
      <c r="BM478" s="128">
        <f t="shared" ref="BM478" si="8519">E478/E498</f>
        <v>6.9314310051107331E-2</v>
      </c>
      <c r="BN478" s="125">
        <f t="shared" ref="BN478" si="8520">F478/F498</f>
        <v>7.6093717603151562E-2</v>
      </c>
      <c r="BO478" s="126">
        <f t="shared" ref="BO478" si="8521">G478/G498</f>
        <v>8.2372322899505759E-2</v>
      </c>
      <c r="BP478" s="127">
        <f t="shared" ref="BP478" si="8522">H478/H498</f>
        <v>4.8966646917366602E-2</v>
      </c>
      <c r="BQ478" s="128">
        <f t="shared" ref="BQ478" si="8523">I478/I498</f>
        <v>4.2506654017445383E-2</v>
      </c>
      <c r="BR478" s="125">
        <f t="shared" ref="BR478" si="8524">J478/J498</f>
        <v>5.5396531402593027E-2</v>
      </c>
      <c r="BS478" s="126">
        <f t="shared" ref="BS478" si="8525">K478/K498</f>
        <v>0.11852245548764284</v>
      </c>
      <c r="BT478" s="127">
        <f t="shared" ref="BT478" si="8526">L478/L498</f>
        <v>3.8662839777139961E-2</v>
      </c>
      <c r="BU478" s="125">
        <f t="shared" ref="BU478" si="8527">M478/M498</f>
        <v>9.39992404101785E-2</v>
      </c>
      <c r="BV478" s="129">
        <f t="shared" ref="BV478" si="8528">N478/N498</f>
        <v>6.6334598355471217E-2</v>
      </c>
      <c r="BW478" s="130">
        <f t="shared" ref="BW478" si="8529">O478/O498</f>
        <v>8.6309167165967648E-2</v>
      </c>
      <c r="BX478" s="125">
        <f t="shared" ref="BX478" si="8530">P478/P498</f>
        <v>8.5187057633973717E-2</v>
      </c>
      <c r="BY478" s="126">
        <f t="shared" ref="BY478" si="8531">Q478/Q498</f>
        <v>7.4764890282131666E-2</v>
      </c>
      <c r="BZ478" s="127">
        <f t="shared" ref="BZ478" si="8532">R478/R498</f>
        <v>7.9898665107668326E-2</v>
      </c>
      <c r="CA478" s="128">
        <f t="shared" ref="CA478" si="8533">S478/S498</f>
        <v>7.2394043528064153E-2</v>
      </c>
      <c r="CB478" s="125">
        <f t="shared" ref="CB478" si="8534">T478/T498</f>
        <v>3.787878787878788E-2</v>
      </c>
      <c r="CC478" s="126">
        <f t="shared" ref="CC478" si="8535">U478/U498</f>
        <v>0.16170518931558595</v>
      </c>
      <c r="CD478" s="127">
        <f t="shared" ref="CD478" si="8536">V478/V498</f>
        <v>3.8018628281117697E-2</v>
      </c>
      <c r="CE478" s="128">
        <f t="shared" ref="CE478" si="8537">W478/W498</f>
        <v>9.3988755946374514E-2</v>
      </c>
      <c r="CF478" s="125">
        <f t="shared" ref="CF478" si="8538">X478/X498</f>
        <v>5.9645729858028219E-2</v>
      </c>
      <c r="CG478" s="126">
        <f t="shared" ref="CG478" si="8539">Y478/Y498</f>
        <v>0.10579890983122085</v>
      </c>
      <c r="CH478" s="127">
        <f t="shared" ref="CH478" si="8540">Z478/Z498</f>
        <v>8.7376835843093512E-2</v>
      </c>
      <c r="CI478" s="125">
        <f t="shared" ref="CI478" si="8541">AA478/AA498</f>
        <v>4.5578187581657346E-2</v>
      </c>
      <c r="CJ478" s="131">
        <f t="shared" ref="CJ478" si="8542">AB478/AB498</f>
        <v>7.1397467731695238E-2</v>
      </c>
      <c r="CK478" s="132">
        <f t="shared" ref="CK478" si="8543">AC478/AC498</f>
        <v>7.1578792509102818E-2</v>
      </c>
    </row>
    <row r="479" spans="1:89" ht="14.1" thickBot="1">
      <c r="A479" s="133" t="s">
        <v>22</v>
      </c>
      <c r="B479" s="188">
        <v>4718</v>
      </c>
      <c r="C479" s="189">
        <v>1014</v>
      </c>
      <c r="D479" s="190">
        <v>1383</v>
      </c>
      <c r="E479" s="191">
        <v>1080</v>
      </c>
      <c r="F479" s="188">
        <v>655</v>
      </c>
      <c r="G479" s="192">
        <v>589</v>
      </c>
      <c r="H479" s="190">
        <v>1112</v>
      </c>
      <c r="I479" s="191">
        <v>1686</v>
      </c>
      <c r="J479" s="188">
        <v>355</v>
      </c>
      <c r="K479" s="192">
        <v>866</v>
      </c>
      <c r="L479" s="190">
        <v>395</v>
      </c>
      <c r="M479" s="188">
        <v>2185</v>
      </c>
      <c r="N479" s="193">
        <v>1445</v>
      </c>
      <c r="O479" s="194">
        <v>2758</v>
      </c>
      <c r="P479" s="188">
        <v>1140</v>
      </c>
      <c r="Q479" s="192">
        <v>1476</v>
      </c>
      <c r="R479" s="190">
        <v>1612</v>
      </c>
      <c r="S479" s="191">
        <v>1086</v>
      </c>
      <c r="T479" s="188">
        <v>317</v>
      </c>
      <c r="U479" s="192">
        <v>1335</v>
      </c>
      <c r="V479" s="190">
        <v>820</v>
      </c>
      <c r="W479" s="191">
        <v>2536</v>
      </c>
      <c r="X479" s="188">
        <v>1290</v>
      </c>
      <c r="Y479" s="192">
        <v>1581</v>
      </c>
      <c r="Z479" s="190">
        <v>4475</v>
      </c>
      <c r="AA479" s="188">
        <v>2536</v>
      </c>
      <c r="AB479" s="168">
        <f t="shared" si="8516"/>
        <v>19717</v>
      </c>
      <c r="AC479" s="169">
        <f t="shared" si="8433"/>
        <v>20728</v>
      </c>
      <c r="AE479" t="s">
        <v>27</v>
      </c>
      <c r="BI479" s="133" t="s">
        <v>22</v>
      </c>
      <c r="BJ479" s="125">
        <f>B479/B498</f>
        <v>8.9256323426474202E-2</v>
      </c>
      <c r="BK479" s="126">
        <f t="shared" ref="BK479" si="8544">C479/C498</f>
        <v>3.2344497607655502E-2</v>
      </c>
      <c r="BL479" s="127">
        <f t="shared" ref="BL479" si="8545">D479/D498</f>
        <v>6.4424465458610886E-2</v>
      </c>
      <c r="BM479" s="128">
        <f t="shared" ref="BM479" si="8546">E479/E498</f>
        <v>5.7495741056218061E-2</v>
      </c>
      <c r="BN479" s="125">
        <f t="shared" ref="BN479" si="8547">F479/F498</f>
        <v>6.7903794318888655E-2</v>
      </c>
      <c r="BO479" s="126">
        <f t="shared" ref="BO479" si="8548">G479/G498</f>
        <v>8.0862163646348156E-2</v>
      </c>
      <c r="BP479" s="127">
        <f t="shared" ref="BP479" si="8549">H479/H498</f>
        <v>3.8755097062001184E-2</v>
      </c>
      <c r="BQ479" s="128">
        <f t="shared" ref="BQ479" si="8550">I479/I498</f>
        <v>4.4430389754130759E-2</v>
      </c>
      <c r="BR479" s="125">
        <f t="shared" ref="BR479" si="8551">J479/J498</f>
        <v>5.977437279003199E-2</v>
      </c>
      <c r="BS479" s="126">
        <f t="shared" ref="BS479" si="8552">K479/K498</f>
        <v>0.11506776508105235</v>
      </c>
      <c r="BT479" s="127">
        <f t="shared" ref="BT479" si="8553">L479/L498</f>
        <v>3.3344588890764817E-2</v>
      </c>
      <c r="BU479" s="125">
        <f t="shared" ref="BU479" si="8554">M479/M498</f>
        <v>0.10373148499810103</v>
      </c>
      <c r="BV479" s="129">
        <f t="shared" ref="BV479" si="8555">N479/N498</f>
        <v>5.7123655913978492E-2</v>
      </c>
      <c r="BW479" s="130">
        <f t="shared" ref="BW479" si="8556">O479/O498</f>
        <v>8.2624325943678856E-2</v>
      </c>
      <c r="BX479" s="125">
        <f t="shared" ref="BX479" si="8557">P479/P498</f>
        <v>7.2042467138523761E-2</v>
      </c>
      <c r="BY479" s="126">
        <f t="shared" ref="BY479" si="8558">Q479/Q498</f>
        <v>7.711598746081505E-2</v>
      </c>
      <c r="BZ479" s="127">
        <f t="shared" ref="BZ479" si="8559">R479/R498</f>
        <v>7.85345415570496E-2</v>
      </c>
      <c r="CA479" s="128">
        <f t="shared" ref="CA479" si="8560">S479/S498</f>
        <v>4.9759450171821304E-2</v>
      </c>
      <c r="CB479" s="125">
        <f t="shared" ref="CB479" si="8561">T479/T498</f>
        <v>3.6946386946386946E-2</v>
      </c>
      <c r="CC479" s="126">
        <f t="shared" ref="CC479" si="8562">U479/U498</f>
        <v>0.12006475402464251</v>
      </c>
      <c r="CD479" s="127">
        <f t="shared" ref="CD479" si="8563">V479/V498</f>
        <v>3.4716342082980522E-2</v>
      </c>
      <c r="CE479" s="128">
        <f t="shared" ref="CE479" si="8564">W479/W498</f>
        <v>9.1393974340493012E-2</v>
      </c>
      <c r="CF479" s="125">
        <f t="shared" ref="CF479" si="8565">X479/X498</f>
        <v>5.6700804360247901E-2</v>
      </c>
      <c r="CG479" s="126">
        <f t="shared" ref="CG479" si="8566">Y479/Y498</f>
        <v>0.10382872529060222</v>
      </c>
      <c r="CH479" s="127">
        <f t="shared" ref="CH479" si="8567">Z479/Z498</f>
        <v>8.3193902212307116E-2</v>
      </c>
      <c r="CI479" s="125">
        <f t="shared" ref="CI479" si="8568">AA479/AA498</f>
        <v>5.4316862644305942E-2</v>
      </c>
      <c r="CJ479" s="131">
        <f t="shared" ref="CJ479" si="8569">AB479/AB498</f>
        <v>6.5540475406947948E-2</v>
      </c>
      <c r="CK479" s="132">
        <f t="shared" ref="CK479" si="8570">AC479/AC498</f>
        <v>6.9305176155114126E-2</v>
      </c>
    </row>
    <row r="480" spans="1:89" ht="15" thickTop="1" thickBot="1">
      <c r="A480" s="142" t="s">
        <v>24</v>
      </c>
      <c r="B480" s="195">
        <v>4956</v>
      </c>
      <c r="C480" s="196">
        <v>1279</v>
      </c>
      <c r="D480" s="197">
        <v>1730</v>
      </c>
      <c r="E480" s="198">
        <v>1099</v>
      </c>
      <c r="F480" s="195">
        <v>638</v>
      </c>
      <c r="G480" s="199">
        <v>473</v>
      </c>
      <c r="H480" s="197">
        <v>1808</v>
      </c>
      <c r="I480" s="198">
        <v>1819</v>
      </c>
      <c r="J480" s="195">
        <v>303</v>
      </c>
      <c r="K480" s="199">
        <v>903</v>
      </c>
      <c r="L480" s="197">
        <v>368</v>
      </c>
      <c r="M480" s="195">
        <v>2401</v>
      </c>
      <c r="N480" s="200">
        <v>1365</v>
      </c>
      <c r="O480" s="201">
        <v>3007</v>
      </c>
      <c r="P480" s="195">
        <v>950</v>
      </c>
      <c r="Q480" s="199">
        <v>1420</v>
      </c>
      <c r="R480" s="197">
        <v>1442</v>
      </c>
      <c r="S480" s="198">
        <v>1381</v>
      </c>
      <c r="T480" s="195">
        <v>302</v>
      </c>
      <c r="U480" s="199">
        <v>982</v>
      </c>
      <c r="V480" s="197">
        <v>727</v>
      </c>
      <c r="W480" s="198">
        <v>2413</v>
      </c>
      <c r="X480" s="195">
        <v>1092</v>
      </c>
      <c r="Y480" s="199">
        <v>1362</v>
      </c>
      <c r="Z480" s="197">
        <v>3868</v>
      </c>
      <c r="AA480" s="195">
        <v>2138</v>
      </c>
      <c r="AB480" s="168">
        <f t="shared" si="8516"/>
        <v>19549</v>
      </c>
      <c r="AC480" s="169">
        <f t="shared" si="8433"/>
        <v>20677</v>
      </c>
      <c r="AE480" s="309" t="s">
        <v>2</v>
      </c>
      <c r="AF480" s="303" t="s">
        <v>3</v>
      </c>
      <c r="AG480" s="304"/>
      <c r="AH480" s="303" t="s">
        <v>4</v>
      </c>
      <c r="AI480" s="304"/>
      <c r="AJ480" s="303" t="s">
        <v>5</v>
      </c>
      <c r="AK480" s="304"/>
      <c r="AL480" s="303" t="s">
        <v>6</v>
      </c>
      <c r="AM480" s="304"/>
      <c r="AN480" s="303" t="s">
        <v>7</v>
      </c>
      <c r="AO480" s="304"/>
      <c r="AP480" s="303" t="s">
        <v>8</v>
      </c>
      <c r="AQ480" s="304"/>
      <c r="AR480" s="303" t="s">
        <v>9</v>
      </c>
      <c r="AS480" s="304"/>
      <c r="AT480" s="303" t="s">
        <v>10</v>
      </c>
      <c r="AU480" s="304"/>
      <c r="AV480" s="303" t="s">
        <v>11</v>
      </c>
      <c r="AW480" s="304"/>
      <c r="AX480" s="303" t="s">
        <v>12</v>
      </c>
      <c r="AY480" s="304"/>
      <c r="AZ480" s="303" t="s">
        <v>13</v>
      </c>
      <c r="BA480" s="304"/>
      <c r="BB480" s="303" t="s">
        <v>14</v>
      </c>
      <c r="BC480" s="304"/>
      <c r="BD480" s="305" t="s">
        <v>15</v>
      </c>
      <c r="BE480" s="306"/>
      <c r="BF480" s="307" t="s">
        <v>16</v>
      </c>
      <c r="BG480" s="308"/>
      <c r="BH480" s="286"/>
      <c r="BI480" s="142" t="s">
        <v>24</v>
      </c>
      <c r="BJ480" s="125">
        <f>B480/B498</f>
        <v>9.3758867931667267E-2</v>
      </c>
      <c r="BK480" s="126">
        <f t="shared" ref="BK480" si="8571">C480/C498</f>
        <v>4.0797448165869221E-2</v>
      </c>
      <c r="BL480" s="127">
        <f t="shared" ref="BL480" si="8572">D480/D498</f>
        <v>8.0588810732752592E-2</v>
      </c>
      <c r="BM480" s="128">
        <f t="shared" ref="BM480" si="8573">E480/E498</f>
        <v>5.8507240204429302E-2</v>
      </c>
      <c r="BN480" s="125">
        <f t="shared" ref="BN480" si="8574">F480/F498</f>
        <v>6.614140576404727E-2</v>
      </c>
      <c r="BO480" s="126">
        <f t="shared" ref="BO480" si="8575">G480/G498</f>
        <v>6.4936847885777041E-2</v>
      </c>
      <c r="BP480" s="127">
        <f t="shared" ref="BP480" si="8576">H480/H498</f>
        <v>6.3011884431742937E-2</v>
      </c>
      <c r="BQ480" s="128">
        <f t="shared" ref="BQ480" si="8577">I480/I498</f>
        <v>4.7935278151105487E-2</v>
      </c>
      <c r="BR480" s="125">
        <f t="shared" ref="BR480" si="8578">J480/J498</f>
        <v>5.1018690015154064E-2</v>
      </c>
      <c r="BS480" s="126">
        <f t="shared" ref="BS480" si="8579">K480/K498</f>
        <v>0.11998405527504651</v>
      </c>
      <c r="BT480" s="127">
        <f t="shared" ref="BT480" si="8580">L480/L498</f>
        <v>3.1065338510889752E-2</v>
      </c>
      <c r="BU480" s="125">
        <f t="shared" ref="BU480" si="8581">M480/M498</f>
        <v>0.11398594758830231</v>
      </c>
      <c r="BV480" s="129">
        <f t="shared" ref="BV480" si="8582">N480/N498</f>
        <v>5.3961100569259964E-2</v>
      </c>
      <c r="BW480" s="130">
        <f t="shared" ref="BW480" si="8583">O480/O498</f>
        <v>9.0083882564409828E-2</v>
      </c>
      <c r="BX480" s="125">
        <f t="shared" ref="BX480" si="8584">P480/P498</f>
        <v>6.0035389282103134E-2</v>
      </c>
      <c r="BY480" s="126">
        <f t="shared" ref="BY480" si="8585">Q480/Q498</f>
        <v>7.4190177638453494E-2</v>
      </c>
      <c r="BZ480" s="127">
        <f t="shared" ref="BZ480" si="8586">R480/R498</f>
        <v>7.0252362856864467E-2</v>
      </c>
      <c r="CA480" s="128">
        <f t="shared" ref="CA480" si="8587">S480/S498</f>
        <v>6.3276059564719364E-2</v>
      </c>
      <c r="CB480" s="125">
        <f t="shared" ref="CB480" si="8588">T480/T498</f>
        <v>3.5198135198135201E-2</v>
      </c>
      <c r="CC480" s="126">
        <f t="shared" ref="CC480" si="8589">U480/U498</f>
        <v>8.8317294720748271E-2</v>
      </c>
      <c r="CD480" s="127">
        <f t="shared" ref="CD480" si="8590">V480/V498</f>
        <v>3.077900084674005E-2</v>
      </c>
      <c r="CE480" s="128">
        <f t="shared" ref="CE480" si="8591">W480/W498</f>
        <v>8.6961222430445434E-2</v>
      </c>
      <c r="CF480" s="125">
        <f t="shared" ref="CF480" si="8592">X480/X498</f>
        <v>4.7997890202628457E-2</v>
      </c>
      <c r="CG480" s="126">
        <f t="shared" ref="CG480" si="8593">Y480/Y498</f>
        <v>8.9446378144086167E-2</v>
      </c>
      <c r="CH480" s="127">
        <f t="shared" ref="CH480" si="8594">Z480/Z498</f>
        <v>7.1909276817252274E-2</v>
      </c>
      <c r="CI480" s="125">
        <f t="shared" ref="CI480" si="8595">AA480/AA498</f>
        <v>4.5792370793977168E-2</v>
      </c>
      <c r="CJ480" s="131">
        <f t="shared" ref="CJ480" si="8596">AB480/AB498</f>
        <v>6.4982033459979993E-2</v>
      </c>
      <c r="CK480" s="132">
        <f t="shared" ref="CK480" si="8597">AC480/AC498</f>
        <v>6.9134654928564979E-2</v>
      </c>
    </row>
    <row r="481" spans="1:89" ht="15" thickTop="1" thickBot="1">
      <c r="A481" s="133" t="s">
        <v>28</v>
      </c>
      <c r="B481" s="188">
        <v>3584</v>
      </c>
      <c r="C481" s="189">
        <v>1148</v>
      </c>
      <c r="D481" s="190">
        <v>1258</v>
      </c>
      <c r="E481" s="191">
        <v>834</v>
      </c>
      <c r="F481" s="188">
        <v>567</v>
      </c>
      <c r="G481" s="192">
        <v>543</v>
      </c>
      <c r="H481" s="190">
        <v>1806</v>
      </c>
      <c r="I481" s="191">
        <v>1984</v>
      </c>
      <c r="J481" s="188">
        <v>356</v>
      </c>
      <c r="K481" s="192">
        <v>665</v>
      </c>
      <c r="L481" s="190">
        <v>357</v>
      </c>
      <c r="M481" s="188">
        <v>1518</v>
      </c>
      <c r="N481" s="193">
        <v>1264</v>
      </c>
      <c r="O481" s="194">
        <v>2276</v>
      </c>
      <c r="P481" s="188">
        <v>880</v>
      </c>
      <c r="Q481" s="192">
        <v>1158</v>
      </c>
      <c r="R481" s="190">
        <v>1406</v>
      </c>
      <c r="S481" s="191">
        <v>1306</v>
      </c>
      <c r="T481" s="188">
        <v>348</v>
      </c>
      <c r="U481" s="192">
        <v>680</v>
      </c>
      <c r="V481" s="190">
        <v>750</v>
      </c>
      <c r="W481" s="191">
        <v>2229</v>
      </c>
      <c r="X481" s="188">
        <v>897</v>
      </c>
      <c r="Y481" s="192">
        <v>1005</v>
      </c>
      <c r="Z481" s="190">
        <v>3219</v>
      </c>
      <c r="AA481" s="188">
        <v>2337</v>
      </c>
      <c r="AB481" s="168">
        <f t="shared" si="8516"/>
        <v>16692</v>
      </c>
      <c r="AC481" s="169">
        <f t="shared" si="8433"/>
        <v>17683</v>
      </c>
      <c r="AE481" s="310"/>
      <c r="AF481" s="242" t="s">
        <v>17</v>
      </c>
      <c r="AG481" s="243" t="s">
        <v>18</v>
      </c>
      <c r="AH481" s="244" t="s">
        <v>17</v>
      </c>
      <c r="AI481" s="245" t="s">
        <v>18</v>
      </c>
      <c r="AJ481" s="242" t="s">
        <v>17</v>
      </c>
      <c r="AK481" s="243" t="s">
        <v>18</v>
      </c>
      <c r="AL481" s="244" t="s">
        <v>17</v>
      </c>
      <c r="AM481" s="245" t="s">
        <v>18</v>
      </c>
      <c r="AN481" s="242" t="s">
        <v>17</v>
      </c>
      <c r="AO481" s="243" t="s">
        <v>18</v>
      </c>
      <c r="AP481" s="244" t="s">
        <v>17</v>
      </c>
      <c r="AQ481" s="242" t="s">
        <v>18</v>
      </c>
      <c r="AR481" s="246" t="s">
        <v>17</v>
      </c>
      <c r="AS481" s="247" t="s">
        <v>18</v>
      </c>
      <c r="AT481" s="242" t="s">
        <v>17</v>
      </c>
      <c r="AU481" s="243" t="s">
        <v>18</v>
      </c>
      <c r="AV481" s="244" t="s">
        <v>17</v>
      </c>
      <c r="AW481" s="245" t="s">
        <v>18</v>
      </c>
      <c r="AX481" s="242" t="s">
        <v>17</v>
      </c>
      <c r="AY481" s="243" t="s">
        <v>18</v>
      </c>
      <c r="AZ481" s="244" t="s">
        <v>17</v>
      </c>
      <c r="BA481" s="245" t="s">
        <v>18</v>
      </c>
      <c r="BB481" s="242" t="s">
        <v>17</v>
      </c>
      <c r="BC481" s="243" t="s">
        <v>18</v>
      </c>
      <c r="BD481" s="248" t="s">
        <v>17</v>
      </c>
      <c r="BE481" s="249" t="s">
        <v>18</v>
      </c>
      <c r="BF481" s="250" t="s">
        <v>17</v>
      </c>
      <c r="BG481" s="251" t="s">
        <v>18</v>
      </c>
      <c r="BH481" s="287"/>
      <c r="BI481" s="133" t="s">
        <v>28</v>
      </c>
      <c r="BJ481" s="125">
        <f>B481/B498</f>
        <v>6.7803023137024909E-2</v>
      </c>
      <c r="BK481" s="126">
        <f t="shared" ref="BK481" si="8598">C481/C498</f>
        <v>3.6618819776714516E-2</v>
      </c>
      <c r="BL481" s="127">
        <f t="shared" ref="BL481" si="8599">D481/D498</f>
        <v>5.8601574509712581E-2</v>
      </c>
      <c r="BM481" s="128">
        <f t="shared" ref="BM481" si="8600">E481/E498</f>
        <v>4.4399488926746167E-2</v>
      </c>
      <c r="BN481" s="125">
        <f t="shared" ref="BN481" si="8601">F481/F498</f>
        <v>5.8780841799709722E-2</v>
      </c>
      <c r="BO481" s="126">
        <f t="shared" ref="BO481" si="8602">G481/G498</f>
        <v>7.454695222405272E-2</v>
      </c>
      <c r="BP481" s="127">
        <f t="shared" ref="BP481" si="8603">H481/H498</f>
        <v>6.2942181019760915E-2</v>
      </c>
      <c r="BQ481" s="128">
        <f t="shared" ref="BQ481" si="8604">I481/I498</f>
        <v>5.2283447966901202E-2</v>
      </c>
      <c r="BR481" s="125">
        <f t="shared" ref="BR481" si="8605">J481/J498</f>
        <v>5.9942751304933491E-2</v>
      </c>
      <c r="BS481" s="126">
        <f t="shared" ref="BS481" si="8606">K481/K498</f>
        <v>8.8360350783948979E-2</v>
      </c>
      <c r="BT481" s="127">
        <f t="shared" ref="BT481" si="8607">L481/L498</f>
        <v>3.0136755022792505E-2</v>
      </c>
      <c r="BU481" s="125">
        <f t="shared" ref="BU481" si="8608">M481/M498</f>
        <v>7.2066084314470188E-2</v>
      </c>
      <c r="BV481" s="129">
        <f t="shared" ref="BV481" si="8609">N481/N498</f>
        <v>4.9968374446552812E-2</v>
      </c>
      <c r="BW481" s="130">
        <f t="shared" ref="BW481" si="8610">O481/O498</f>
        <v>6.8184541641701624E-2</v>
      </c>
      <c r="BX481" s="125">
        <f t="shared" ref="BX481" si="8611">P481/P498</f>
        <v>5.5611729019211326E-2</v>
      </c>
      <c r="BY481" s="126">
        <f t="shared" ref="BY481" si="8612">Q481/Q498</f>
        <v>6.050156739811912E-2</v>
      </c>
      <c r="BZ481" s="127">
        <f t="shared" ref="BZ481" si="8613">R481/R498</f>
        <v>6.8498489720354674E-2</v>
      </c>
      <c r="CA481" s="128">
        <f t="shared" ref="CA481" si="8614">S481/S498</f>
        <v>5.9839633447880868E-2</v>
      </c>
      <c r="CB481" s="125">
        <f t="shared" ref="CB481" si="8615">T481/T498</f>
        <v>4.0559440559440559E-2</v>
      </c>
      <c r="CC481" s="126">
        <f t="shared" ref="CC481" si="8616">U481/U498</f>
        <v>6.1156578829031388E-2</v>
      </c>
      <c r="CD481" s="127">
        <f t="shared" ref="CD481" si="8617">V481/V498</f>
        <v>3.1752751905165112E-2</v>
      </c>
      <c r="CE481" s="128">
        <f t="shared" ref="CE481" si="8618">W481/W498</f>
        <v>8.0330113882081597E-2</v>
      </c>
      <c r="CF481" s="125">
        <f t="shared" ref="CF481" si="8619">X481/X498</f>
        <v>3.9426838380730515E-2</v>
      </c>
      <c r="CG481" s="126">
        <f t="shared" ref="CG481" si="8620">Y481/Y498</f>
        <v>6.6001182110724366E-2</v>
      </c>
      <c r="CH481" s="127">
        <f t="shared" ref="CH481" si="8621">Z481/Z498</f>
        <v>5.9843837144450643E-2</v>
      </c>
      <c r="CI481" s="125">
        <f t="shared" ref="CI481" si="8622">AA481/AA498</f>
        <v>5.0054616719141555E-2</v>
      </c>
      <c r="CJ481" s="131">
        <f t="shared" ref="CJ481" si="8623">AB481/AB498</f>
        <v>5.5485196302316533E-2</v>
      </c>
      <c r="CK481" s="132">
        <f t="shared" ref="CK481" si="8624">AC481/AC498</f>
        <v>5.9124055864091238E-2</v>
      </c>
    </row>
    <row r="482" spans="1:89" ht="14.1" thickTop="1">
      <c r="A482" s="142" t="s">
        <v>29</v>
      </c>
      <c r="B482" s="202">
        <v>3571</v>
      </c>
      <c r="C482" s="196">
        <v>1346</v>
      </c>
      <c r="D482" s="197">
        <v>1332</v>
      </c>
      <c r="E482" s="198">
        <v>860</v>
      </c>
      <c r="F482" s="195">
        <v>578</v>
      </c>
      <c r="G482" s="199">
        <v>419</v>
      </c>
      <c r="H482" s="197">
        <v>1956</v>
      </c>
      <c r="I482" s="198">
        <v>1912</v>
      </c>
      <c r="J482" s="195">
        <v>329</v>
      </c>
      <c r="K482" s="199">
        <v>510</v>
      </c>
      <c r="L482" s="197">
        <v>469</v>
      </c>
      <c r="M482" s="195">
        <v>1341</v>
      </c>
      <c r="N482" s="200">
        <v>1415</v>
      </c>
      <c r="O482" s="203">
        <v>2484</v>
      </c>
      <c r="P482" s="195">
        <v>809</v>
      </c>
      <c r="Q482" s="199">
        <v>1041</v>
      </c>
      <c r="R482" s="197">
        <v>1196</v>
      </c>
      <c r="S482" s="198">
        <v>1183</v>
      </c>
      <c r="T482" s="195">
        <v>384</v>
      </c>
      <c r="U482" s="199">
        <v>643</v>
      </c>
      <c r="V482" s="197">
        <v>780</v>
      </c>
      <c r="W482" s="204">
        <v>2156</v>
      </c>
      <c r="X482" s="195">
        <v>1026</v>
      </c>
      <c r="Y482" s="199">
        <v>788</v>
      </c>
      <c r="Z482" s="197">
        <v>3002</v>
      </c>
      <c r="AA482" s="195">
        <v>2582</v>
      </c>
      <c r="AB482" s="168">
        <f t="shared" si="8516"/>
        <v>16847</v>
      </c>
      <c r="AC482" s="169">
        <f t="shared" si="8433"/>
        <v>17265</v>
      </c>
      <c r="AE482" s="252" t="str">
        <f>$AE$17</f>
        <v>17:00 - 17:59</v>
      </c>
      <c r="AF482" s="253">
        <f t="shared" ref="AF482:AU484" si="8625">SUMIF($A$9:$A$32,$AE482,B$474:B$497)</f>
        <v>2363</v>
      </c>
      <c r="AG482" s="254">
        <f t="shared" si="8625"/>
        <v>3563</v>
      </c>
      <c r="AH482" s="255">
        <f t="shared" si="8625"/>
        <v>1602</v>
      </c>
      <c r="AI482" s="256">
        <f t="shared" si="8625"/>
        <v>1577</v>
      </c>
      <c r="AJ482" s="253">
        <f t="shared" si="8625"/>
        <v>994</v>
      </c>
      <c r="AK482" s="257">
        <f t="shared" si="8625"/>
        <v>435</v>
      </c>
      <c r="AL482" s="255">
        <f t="shared" si="8625"/>
        <v>2226</v>
      </c>
      <c r="AM482" s="256">
        <f t="shared" si="8625"/>
        <v>3702</v>
      </c>
      <c r="AN482" s="253">
        <f t="shared" si="8625"/>
        <v>740</v>
      </c>
      <c r="AO482" s="257">
        <f t="shared" si="8625"/>
        <v>297</v>
      </c>
      <c r="AP482" s="255">
        <f t="shared" si="8625"/>
        <v>1611</v>
      </c>
      <c r="AQ482" s="253">
        <f t="shared" si="8625"/>
        <v>1017</v>
      </c>
      <c r="AR482" s="258">
        <f t="shared" si="8625"/>
        <v>2248</v>
      </c>
      <c r="AS482" s="259">
        <f t="shared" si="8625"/>
        <v>2037</v>
      </c>
      <c r="AT482" s="253">
        <f t="shared" si="8625"/>
        <v>1268</v>
      </c>
      <c r="AU482" s="257">
        <f t="shared" si="8625"/>
        <v>1225</v>
      </c>
      <c r="AV482" s="255">
        <f t="shared" ref="AP482:BE484" si="8626">SUMIF($A$9:$A$32,$AE482,R$474:R$497)</f>
        <v>1369</v>
      </c>
      <c r="AW482" s="256">
        <f t="shared" si="8626"/>
        <v>1747</v>
      </c>
      <c r="AX482" s="253">
        <f t="shared" si="8626"/>
        <v>1232</v>
      </c>
      <c r="AY482" s="257">
        <f t="shared" si="8626"/>
        <v>332</v>
      </c>
      <c r="AZ482" s="255">
        <f t="shared" si="8626"/>
        <v>2512</v>
      </c>
      <c r="BA482" s="256">
        <f t="shared" si="8626"/>
        <v>1299</v>
      </c>
      <c r="BB482" s="253">
        <f t="shared" si="8626"/>
        <v>2700</v>
      </c>
      <c r="BC482" s="257">
        <f t="shared" si="8626"/>
        <v>605</v>
      </c>
      <c r="BD482" s="20">
        <f t="shared" si="8626"/>
        <v>4304</v>
      </c>
      <c r="BE482" s="260">
        <f t="shared" si="8626"/>
        <v>3909</v>
      </c>
      <c r="BF482" s="261">
        <f>AF482+AH482+AJ482+AL482+AN482+AP482+AR482+AT482+AV482+AX482+AZ482+BB482+BD482</f>
        <v>25169</v>
      </c>
      <c r="BG482" s="262">
        <f>AG482+AI482+AK482+AM482+AO482+AQ482+AS482+AU482+AW482+AY482+BA482+BC482+BE482</f>
        <v>21745</v>
      </c>
      <c r="BH482" s="283"/>
      <c r="BI482" s="142" t="s">
        <v>29</v>
      </c>
      <c r="BJ482" s="125">
        <f>B482/B498</f>
        <v>6.7557085832119418E-2</v>
      </c>
      <c r="BK482" s="126">
        <f t="shared" ref="BK482" si="8627">C482/C498</f>
        <v>4.2934609250398721E-2</v>
      </c>
      <c r="BL482" s="127">
        <f t="shared" ref="BL482" si="8628">D482/D498</f>
        <v>6.2048725951460382E-2</v>
      </c>
      <c r="BM482" s="128">
        <f t="shared" ref="BM482" si="8629">E482/E498</f>
        <v>4.5783645655877343E-2</v>
      </c>
      <c r="BN482" s="125">
        <f t="shared" ref="BN482" si="8630">F482/F498</f>
        <v>5.992121086460709E-2</v>
      </c>
      <c r="BO482" s="126">
        <f t="shared" ref="BO482" si="8631">G482/G498</f>
        <v>5.7523338824821524E-2</v>
      </c>
      <c r="BP482" s="127">
        <f t="shared" ref="BP482" si="8632">H482/H498</f>
        <v>6.8169936918412152E-2</v>
      </c>
      <c r="BQ482" s="128">
        <f t="shared" ref="BQ482" si="8633">I482/I498</f>
        <v>5.0386064774553985E-2</v>
      </c>
      <c r="BR482" s="125">
        <f t="shared" ref="BR482" si="8634">J482/J498</f>
        <v>5.5396531402593027E-2</v>
      </c>
      <c r="BS482" s="126">
        <f t="shared" ref="BS482" si="8635">K482/K498</f>
        <v>6.776508105235185E-2</v>
      </c>
      <c r="BT482" s="127">
        <f t="shared" ref="BT482" si="8636">L482/L498</f>
        <v>3.9591423265237208E-2</v>
      </c>
      <c r="BU482" s="125">
        <f t="shared" ref="BU482" si="8637">M482/M498</f>
        <v>6.3663121914166357E-2</v>
      </c>
      <c r="BV482" s="129">
        <f t="shared" ref="BV482" si="8638">N482/N498</f>
        <v>5.5937697659709046E-2</v>
      </c>
      <c r="BW482" s="130">
        <f t="shared" ref="BW482" si="8639">O482/O498</f>
        <v>7.4415817855002994E-2</v>
      </c>
      <c r="BX482" s="125">
        <f t="shared" ref="BX482" si="8640">P482/P498</f>
        <v>5.1124873609706772E-2</v>
      </c>
      <c r="BY482" s="126">
        <f t="shared" ref="BY482" si="8641">Q482/Q498</f>
        <v>5.4388714733542322E-2</v>
      </c>
      <c r="BZ482" s="127">
        <f t="shared" ref="BZ482" si="8642">R482/R498</f>
        <v>5.8267563090714215E-2</v>
      </c>
      <c r="CA482" s="128">
        <f t="shared" ref="CA482" si="8643">S482/S498</f>
        <v>5.4203894616265749E-2</v>
      </c>
      <c r="CB482" s="125">
        <f t="shared" ref="CB482" si="8644">T482/T498</f>
        <v>4.4755244755244755E-2</v>
      </c>
      <c r="CC482" s="126">
        <f t="shared" ref="CC482" si="8645">U482/U498</f>
        <v>5.7828941451569388E-2</v>
      </c>
      <c r="CD482" s="127">
        <f t="shared" ref="CD482" si="8646">V482/V498</f>
        <v>3.3022861981371721E-2</v>
      </c>
      <c r="CE482" s="128">
        <f t="shared" ref="CE482" si="8647">W482/W498</f>
        <v>7.7699293642785064E-2</v>
      </c>
      <c r="CF482" s="125">
        <f t="shared" ref="CF482" si="8648">X482/X498</f>
        <v>4.5096918816755309E-2</v>
      </c>
      <c r="CG482" s="126">
        <f t="shared" ref="CG482" si="8649">Y482/Y498</f>
        <v>5.1750180600249558E-2</v>
      </c>
      <c r="CH482" s="127">
        <f t="shared" ref="CH482" si="8650">Z482/Z498</f>
        <v>5.5809630042758879E-2</v>
      </c>
      <c r="CI482" s="125">
        <f t="shared" ref="CI482" si="8651">AA482/AA498</f>
        <v>5.5302105420977105E-2</v>
      </c>
      <c r="CJ482" s="131">
        <f t="shared" ref="CJ482" si="8652">AB482/AB498</f>
        <v>5.600042547957864E-2</v>
      </c>
      <c r="CK482" s="132">
        <f t="shared" ref="CK482" si="8653">AC482/AC498</f>
        <v>5.7726450517080544E-2</v>
      </c>
    </row>
    <row r="483" spans="1:89">
      <c r="A483" s="133" t="s">
        <v>31</v>
      </c>
      <c r="B483" s="205">
        <v>3432</v>
      </c>
      <c r="C483" s="189">
        <v>1275</v>
      </c>
      <c r="D483" s="190">
        <v>1384</v>
      </c>
      <c r="E483" s="191">
        <v>702</v>
      </c>
      <c r="F483" s="188">
        <v>607</v>
      </c>
      <c r="G483" s="192">
        <v>343</v>
      </c>
      <c r="H483" s="190">
        <v>2132</v>
      </c>
      <c r="I483" s="191">
        <v>2006</v>
      </c>
      <c r="J483" s="188">
        <v>290</v>
      </c>
      <c r="K483" s="189">
        <v>348</v>
      </c>
      <c r="L483" s="190">
        <v>555</v>
      </c>
      <c r="M483" s="188">
        <v>1537</v>
      </c>
      <c r="N483" s="193">
        <v>1481</v>
      </c>
      <c r="O483" s="206">
        <v>2042</v>
      </c>
      <c r="P483" s="188">
        <v>821</v>
      </c>
      <c r="Q483" s="189">
        <v>1087</v>
      </c>
      <c r="R483" s="190">
        <v>1296</v>
      </c>
      <c r="S483" s="191">
        <v>1292</v>
      </c>
      <c r="T483" s="197">
        <v>382</v>
      </c>
      <c r="U483" s="188">
        <v>553</v>
      </c>
      <c r="V483" s="190">
        <v>1045</v>
      </c>
      <c r="W483" s="207">
        <v>1829</v>
      </c>
      <c r="X483" s="188">
        <v>1001</v>
      </c>
      <c r="Y483" s="192">
        <v>789</v>
      </c>
      <c r="Z483" s="190">
        <v>2952</v>
      </c>
      <c r="AA483" s="188">
        <v>2573</v>
      </c>
      <c r="AB483" s="168">
        <f t="shared" si="8516"/>
        <v>17378</v>
      </c>
      <c r="AC483" s="169">
        <f t="shared" si="8433"/>
        <v>16376</v>
      </c>
      <c r="AE483" s="263" t="str">
        <f>$AE$18</f>
        <v>18:00 - 18:59</v>
      </c>
      <c r="AF483" s="253">
        <f t="shared" si="8625"/>
        <v>2196</v>
      </c>
      <c r="AG483" s="264">
        <f t="shared" si="8625"/>
        <v>3591</v>
      </c>
      <c r="AH483" s="265">
        <f t="shared" si="8625"/>
        <v>1390</v>
      </c>
      <c r="AI483" s="266">
        <f t="shared" si="8625"/>
        <v>1702</v>
      </c>
      <c r="AJ483" s="267">
        <f t="shared" si="8625"/>
        <v>778</v>
      </c>
      <c r="AK483" s="268">
        <f t="shared" si="8625"/>
        <v>472</v>
      </c>
      <c r="AL483" s="265">
        <f t="shared" si="8625"/>
        <v>1676</v>
      </c>
      <c r="AM483" s="266">
        <f t="shared" si="8625"/>
        <v>3092</v>
      </c>
      <c r="AN483" s="267">
        <f t="shared" si="8625"/>
        <v>620</v>
      </c>
      <c r="AO483" s="268">
        <f t="shared" si="8625"/>
        <v>255</v>
      </c>
      <c r="AP483" s="265">
        <f t="shared" si="8626"/>
        <v>1366</v>
      </c>
      <c r="AQ483" s="267">
        <f t="shared" si="8626"/>
        <v>687</v>
      </c>
      <c r="AR483" s="269">
        <f t="shared" si="8626"/>
        <v>2023</v>
      </c>
      <c r="AS483" s="270">
        <f t="shared" si="8626"/>
        <v>1513</v>
      </c>
      <c r="AT483" s="267">
        <f t="shared" si="8626"/>
        <v>1118</v>
      </c>
      <c r="AU483" s="268">
        <f t="shared" si="8626"/>
        <v>1077</v>
      </c>
      <c r="AV483" s="265">
        <f t="shared" si="8626"/>
        <v>1280</v>
      </c>
      <c r="AW483" s="266">
        <f t="shared" si="8626"/>
        <v>1293</v>
      </c>
      <c r="AX483" s="267">
        <f t="shared" si="8626"/>
        <v>697</v>
      </c>
      <c r="AY483" s="268">
        <f t="shared" si="8626"/>
        <v>319</v>
      </c>
      <c r="AZ483" s="265">
        <f t="shared" si="8626"/>
        <v>1377</v>
      </c>
      <c r="BA483" s="266">
        <f t="shared" si="8626"/>
        <v>1082</v>
      </c>
      <c r="BB483" s="267">
        <f t="shared" si="8626"/>
        <v>2251</v>
      </c>
      <c r="BC483" s="268">
        <f t="shared" si="8626"/>
        <v>637</v>
      </c>
      <c r="BD483" s="265">
        <f t="shared" si="8626"/>
        <v>3793</v>
      </c>
      <c r="BE483" s="267">
        <f t="shared" si="8626"/>
        <v>3036</v>
      </c>
      <c r="BF483" s="271">
        <f>SUM(AF483,AH483,AJ483,AL483,AN483,AP483,AR483,AT483,AV483,AX483,AZ483,BB483,BD483)</f>
        <v>20565</v>
      </c>
      <c r="BG483" s="16">
        <f>SUM(AG483,AI483,AK483,AM483,AO483,AQ483,AS483,AU483,AW483,AY483,BA483,BC483,BE483)</f>
        <v>18756</v>
      </c>
      <c r="BH483" s="284"/>
      <c r="BI483" s="133" t="s">
        <v>31</v>
      </c>
      <c r="BJ483" s="125">
        <f>B483/B498</f>
        <v>6.4927448495052872E-2</v>
      </c>
      <c r="BK483" s="126">
        <f t="shared" ref="BK483" si="8654">C483/C498</f>
        <v>4.0669856459330141E-2</v>
      </c>
      <c r="BL483" s="127">
        <f t="shared" ref="BL483" si="8655">D483/D498</f>
        <v>6.4471048586202076E-2</v>
      </c>
      <c r="BM483" s="128">
        <f t="shared" ref="BM483" si="8656">E483/E498</f>
        <v>3.7372231686541739E-2</v>
      </c>
      <c r="BN483" s="125">
        <f t="shared" ref="BN483" si="8657">F483/F498</f>
        <v>6.2927638399336516E-2</v>
      </c>
      <c r="BO483" s="126">
        <f t="shared" ref="BO483" si="8658">G483/G498</f>
        <v>4.7089511257550794E-2</v>
      </c>
      <c r="BP483" s="127">
        <f t="shared" ref="BP483" si="8659">H483/H498</f>
        <v>7.4303837172829609E-2</v>
      </c>
      <c r="BQ483" s="128">
        <f t="shared" ref="BQ483" si="8660">I483/I498</f>
        <v>5.2863203942340634E-2</v>
      </c>
      <c r="BR483" s="125">
        <f t="shared" ref="BR483" si="8661">J483/J498</f>
        <v>4.8829769321434582E-2</v>
      </c>
      <c r="BS483" s="126">
        <f t="shared" ref="BS483" si="8662">K483/K498</f>
        <v>4.6239702365134201E-2</v>
      </c>
      <c r="BT483" s="127">
        <f t="shared" ref="BT483" si="8663">L483/L498</f>
        <v>4.6851257808542969E-2</v>
      </c>
      <c r="BU483" s="125">
        <f t="shared" ref="BU483" si="8664">M483/M498</f>
        <v>7.2968097227497156E-2</v>
      </c>
      <c r="BV483" s="129">
        <f t="shared" ref="BV483" si="8665">N483/N498</f>
        <v>5.8546805819101835E-2</v>
      </c>
      <c r="BW483" s="130">
        <f t="shared" ref="BW483" si="8666">O483/O498</f>
        <v>6.1174355901737566E-2</v>
      </c>
      <c r="BX483" s="125">
        <f t="shared" ref="BX483" si="8667">P483/P498</f>
        <v>5.1883215369059654E-2</v>
      </c>
      <c r="BY483" s="126">
        <f t="shared" ref="BY483" si="8668">Q483/Q498</f>
        <v>5.6792058516196446E-2</v>
      </c>
      <c r="BZ483" s="127">
        <f t="shared" ref="BZ483" si="8669">R483/R498</f>
        <v>6.3139432914352533E-2</v>
      </c>
      <c r="CA483" s="128">
        <f t="shared" ref="CA483" si="8670">S483/S498</f>
        <v>5.9198167239404353E-2</v>
      </c>
      <c r="CB483" s="125">
        <f t="shared" ref="CB483" si="8671">T483/T498</f>
        <v>4.4522144522144522E-2</v>
      </c>
      <c r="CC483" s="126">
        <f t="shared" ref="CC483" si="8672">U483/U498</f>
        <v>4.9734688371256407E-2</v>
      </c>
      <c r="CD483" s="127">
        <f t="shared" ref="CD483" si="8673">V483/V498</f>
        <v>4.4242167654530061E-2</v>
      </c>
      <c r="CE483" s="128">
        <f t="shared" ref="CE483" si="8674">W483/W498</f>
        <v>6.5914660516073226E-2</v>
      </c>
      <c r="CF483" s="125">
        <f t="shared" ref="CF483" si="8675">X483/X498</f>
        <v>4.3998066019076083E-2</v>
      </c>
      <c r="CG483" s="126">
        <f t="shared" ref="CG483" si="8676">Y483/Y498</f>
        <v>5.1815853418270177E-2</v>
      </c>
      <c r="CH483" s="127">
        <f t="shared" ref="CH483" si="8677">Z483/Z498</f>
        <v>5.4880089235917459E-2</v>
      </c>
      <c r="CI483" s="125">
        <f t="shared" ref="CI483" si="8678">AA483/AA498</f>
        <v>5.5109340529889264E-2</v>
      </c>
      <c r="CJ483" s="131">
        <f t="shared" ref="CJ483" si="8679">AB483/AB498</f>
        <v>5.7765500919102368E-2</v>
      </c>
      <c r="CK483" s="132">
        <f t="shared" ref="CK483" si="8680">AC483/AC498</f>
        <v>5.4754031489586505E-2</v>
      </c>
    </row>
    <row r="484" spans="1:89" ht="14.1" thickBot="1">
      <c r="A484" s="142" t="s">
        <v>33</v>
      </c>
      <c r="B484" s="202">
        <v>2782</v>
      </c>
      <c r="C484" s="196">
        <v>1455</v>
      </c>
      <c r="D484" s="197">
        <v>1071</v>
      </c>
      <c r="E484" s="198">
        <v>1003</v>
      </c>
      <c r="F484" s="195">
        <v>435</v>
      </c>
      <c r="G484" s="199">
        <v>483</v>
      </c>
      <c r="H484" s="197">
        <v>2099</v>
      </c>
      <c r="I484" s="198">
        <v>2021</v>
      </c>
      <c r="J484" s="195">
        <v>315</v>
      </c>
      <c r="K484" s="196">
        <v>364</v>
      </c>
      <c r="L484" s="197">
        <v>542</v>
      </c>
      <c r="M484" s="195">
        <v>1419</v>
      </c>
      <c r="N484" s="200">
        <v>1370</v>
      </c>
      <c r="O484" s="203">
        <v>2034</v>
      </c>
      <c r="P484" s="195">
        <v>892</v>
      </c>
      <c r="Q484" s="196">
        <v>1067</v>
      </c>
      <c r="R484" s="197">
        <v>1164</v>
      </c>
      <c r="S484" s="198">
        <v>1330</v>
      </c>
      <c r="T484" s="195">
        <v>399</v>
      </c>
      <c r="U484" s="199">
        <v>671</v>
      </c>
      <c r="V484" s="197">
        <v>1034</v>
      </c>
      <c r="W484" s="204">
        <v>1837</v>
      </c>
      <c r="X484" s="195">
        <v>979</v>
      </c>
      <c r="Y484" s="199">
        <v>808</v>
      </c>
      <c r="Z484" s="197">
        <v>2993</v>
      </c>
      <c r="AA484" s="195">
        <v>2820</v>
      </c>
      <c r="AB484" s="168">
        <f t="shared" si="8516"/>
        <v>16075</v>
      </c>
      <c r="AC484" s="169">
        <f t="shared" si="8433"/>
        <v>17312</v>
      </c>
      <c r="AE484" s="252" t="str">
        <f>$AE$19</f>
        <v>19:00 - 19:59</v>
      </c>
      <c r="AF484" s="253">
        <f t="shared" si="8625"/>
        <v>2546</v>
      </c>
      <c r="AG484" s="272">
        <f t="shared" si="8625"/>
        <v>3607</v>
      </c>
      <c r="AH484" s="273">
        <f t="shared" si="8625"/>
        <v>1200</v>
      </c>
      <c r="AI484" s="274">
        <f t="shared" si="8625"/>
        <v>1337</v>
      </c>
      <c r="AJ484" s="275">
        <f t="shared" si="8625"/>
        <v>558</v>
      </c>
      <c r="AK484" s="276">
        <f t="shared" si="8625"/>
        <v>459</v>
      </c>
      <c r="AL484" s="273">
        <f t="shared" si="8625"/>
        <v>2187</v>
      </c>
      <c r="AM484" s="274">
        <f t="shared" si="8625"/>
        <v>2989</v>
      </c>
      <c r="AN484" s="275">
        <f t="shared" si="8625"/>
        <v>422</v>
      </c>
      <c r="AO484" s="276">
        <f t="shared" si="8625"/>
        <v>200</v>
      </c>
      <c r="AP484" s="273">
        <f t="shared" si="8626"/>
        <v>1458</v>
      </c>
      <c r="AQ484" s="275">
        <f t="shared" si="8626"/>
        <v>818</v>
      </c>
      <c r="AR484" s="277">
        <f t="shared" si="8626"/>
        <v>1877</v>
      </c>
      <c r="AS484" s="278">
        <f t="shared" si="8626"/>
        <v>1947</v>
      </c>
      <c r="AT484" s="275">
        <f t="shared" si="8626"/>
        <v>1097</v>
      </c>
      <c r="AU484" s="276">
        <f t="shared" si="8626"/>
        <v>1324</v>
      </c>
      <c r="AV484" s="273">
        <f t="shared" si="8626"/>
        <v>995</v>
      </c>
      <c r="AW484" s="274">
        <f t="shared" si="8626"/>
        <v>1652</v>
      </c>
      <c r="AX484" s="275">
        <f t="shared" si="8626"/>
        <v>560</v>
      </c>
      <c r="AY484" s="276">
        <f t="shared" si="8626"/>
        <v>423</v>
      </c>
      <c r="AZ484" s="273">
        <f t="shared" si="8626"/>
        <v>2510</v>
      </c>
      <c r="BA484" s="274">
        <f t="shared" si="8626"/>
        <v>1542</v>
      </c>
      <c r="BB484" s="275">
        <f t="shared" si="8626"/>
        <v>1604</v>
      </c>
      <c r="BC484" s="276">
        <f t="shared" si="8626"/>
        <v>910</v>
      </c>
      <c r="BD484" s="273">
        <f t="shared" si="8626"/>
        <v>3019</v>
      </c>
      <c r="BE484" s="275">
        <f t="shared" si="8626"/>
        <v>4581</v>
      </c>
      <c r="BF484" s="271">
        <f>SUM(AF484,AH484,AJ484,AL484,AN484,AP484,AR484,AT484,AV484,AX484,AZ484,BB484,BD484)</f>
        <v>20033</v>
      </c>
      <c r="BG484" s="16">
        <f>SUM(AG484,AI484,AK484,AM484,AO484,AQ484,AS484,AU484,AW484,AY484,BA484,BC484,BE484)</f>
        <v>21789</v>
      </c>
      <c r="BH484" s="285"/>
      <c r="BI484" s="142" t="s">
        <v>33</v>
      </c>
      <c r="BJ484" s="125">
        <f>B484/B498</f>
        <v>5.2630583249777707E-2</v>
      </c>
      <c r="BK484" s="126">
        <f t="shared" ref="BK484" si="8681">C484/C498</f>
        <v>4.6411483253588515E-2</v>
      </c>
      <c r="BL484" s="127">
        <f t="shared" ref="BL484" si="8682">D484/D498</f>
        <v>4.9890529650160713E-2</v>
      </c>
      <c r="BM484" s="128">
        <f t="shared" ref="BM484" si="8683">E484/E498</f>
        <v>5.3396507666098811E-2</v>
      </c>
      <c r="BN484" s="125">
        <f t="shared" ref="BN484" si="8684">F484/F498</f>
        <v>4.509641302094132E-2</v>
      </c>
      <c r="BO484" s="126">
        <f t="shared" ref="BO484" si="8685">G484/G498</f>
        <v>6.6309719934102146E-2</v>
      </c>
      <c r="BP484" s="127">
        <f t="shared" ref="BP484" si="8686">H484/H498</f>
        <v>7.3153730875126333E-2</v>
      </c>
      <c r="BQ484" s="128">
        <f t="shared" ref="BQ484" si="8687">I484/I498</f>
        <v>5.3258492107412972E-2</v>
      </c>
      <c r="BR484" s="125">
        <f t="shared" ref="BR484" si="8688">J484/J498</f>
        <v>5.3039232193972052E-2</v>
      </c>
      <c r="BS484" s="126">
        <f t="shared" ref="BS484" si="8689">K484/K498</f>
        <v>4.8365665692266809E-2</v>
      </c>
      <c r="BT484" s="127">
        <f t="shared" ref="BT484" si="8690">L484/L498</f>
        <v>4.5753840958973495E-2</v>
      </c>
      <c r="BU484" s="125">
        <f t="shared" ref="BU484" si="8691">M484/M498</f>
        <v>6.7366122293961259E-2</v>
      </c>
      <c r="BV484" s="129">
        <f t="shared" ref="BV484" si="8692">N484/N498</f>
        <v>5.4158760278304872E-2</v>
      </c>
      <c r="BW484" s="130">
        <f t="shared" ref="BW484" si="8693">O484/O498</f>
        <v>6.093469143199521E-2</v>
      </c>
      <c r="BX484" s="125">
        <f t="shared" ref="BX484" si="8694">P484/P498</f>
        <v>5.6370070778564207E-2</v>
      </c>
      <c r="BY484" s="126">
        <f t="shared" ref="BY484" si="8695">Q484/Q498</f>
        <v>5.5747126436781612E-2</v>
      </c>
      <c r="BZ484" s="127">
        <f t="shared" ref="BZ484" si="8696">R484/R498</f>
        <v>5.6708564747149956E-2</v>
      </c>
      <c r="CA484" s="128">
        <f t="shared" ref="CA484" si="8697">S484/S498</f>
        <v>6.0939289805269185E-2</v>
      </c>
      <c r="CB484" s="125">
        <f t="shared" ref="CB484" si="8698">T484/T498</f>
        <v>4.6503496503496507E-2</v>
      </c>
      <c r="CC484" s="126">
        <f t="shared" ref="CC484" si="8699">U484/U498</f>
        <v>6.0347153521000091E-2</v>
      </c>
      <c r="CD484" s="127">
        <f t="shared" ref="CD484" si="8700">V484/V498</f>
        <v>4.3776460626587639E-2</v>
      </c>
      <c r="CE484" s="128">
        <f t="shared" ref="CE484" si="8701">W484/W498</f>
        <v>6.6202969583393403E-2</v>
      </c>
      <c r="CF484" s="125">
        <f t="shared" ref="CF484" si="8702">X484/X498</f>
        <v>4.3031075557118367E-2</v>
      </c>
      <c r="CG484" s="126">
        <f t="shared" ref="CG484" si="8703">Y484/Y498</f>
        <v>5.3063636960661985E-2</v>
      </c>
      <c r="CH484" s="127">
        <f t="shared" ref="CH484" si="8704">Z484/Z498</f>
        <v>5.5642312697527424E-2</v>
      </c>
      <c r="CI484" s="125">
        <f t="shared" ref="CI484" si="8705">AA484/AA498</f>
        <v>6.0399665874188782E-2</v>
      </c>
      <c r="CJ484" s="131">
        <f t="shared" ref="CJ484" si="8706">AB484/AB498</f>
        <v>5.3434251770892546E-2</v>
      </c>
      <c r="CK484" s="132">
        <f t="shared" ref="CK484" si="8707">AC484/AC498</f>
        <v>5.7883597529782706E-2</v>
      </c>
    </row>
    <row r="485" spans="1:89" ht="15" thickTop="1" thickBot="1">
      <c r="A485" s="133" t="s">
        <v>35</v>
      </c>
      <c r="B485" s="205">
        <v>2277</v>
      </c>
      <c r="C485" s="189">
        <v>1602</v>
      </c>
      <c r="D485" s="190">
        <v>987</v>
      </c>
      <c r="E485" s="191">
        <v>1028</v>
      </c>
      <c r="F485" s="188">
        <v>447</v>
      </c>
      <c r="G485" s="192">
        <v>411</v>
      </c>
      <c r="H485" s="190">
        <v>2050</v>
      </c>
      <c r="I485" s="191">
        <v>2387</v>
      </c>
      <c r="J485" s="188">
        <v>328</v>
      </c>
      <c r="K485" s="189">
        <v>316</v>
      </c>
      <c r="L485" s="190">
        <v>654</v>
      </c>
      <c r="M485" s="188">
        <v>1128</v>
      </c>
      <c r="N485" s="193">
        <v>1484</v>
      </c>
      <c r="O485" s="206">
        <v>1750</v>
      </c>
      <c r="P485" s="188">
        <v>900</v>
      </c>
      <c r="Q485" s="189">
        <v>948</v>
      </c>
      <c r="R485" s="190">
        <v>1127</v>
      </c>
      <c r="S485" s="191">
        <v>1235</v>
      </c>
      <c r="T485" s="188">
        <v>516</v>
      </c>
      <c r="U485" s="192">
        <v>476</v>
      </c>
      <c r="V485" s="190">
        <v>1331</v>
      </c>
      <c r="W485" s="207">
        <v>1704</v>
      </c>
      <c r="X485" s="188">
        <v>1088</v>
      </c>
      <c r="Y485" s="192">
        <v>641</v>
      </c>
      <c r="Z485" s="190">
        <v>2848</v>
      </c>
      <c r="AA485" s="188">
        <v>2739</v>
      </c>
      <c r="AB485" s="168">
        <f t="shared" si="8516"/>
        <v>16037</v>
      </c>
      <c r="AC485" s="169">
        <f t="shared" si="8433"/>
        <v>16365</v>
      </c>
      <c r="AE485" s="288" t="s">
        <v>26</v>
      </c>
      <c r="AF485" s="12">
        <f t="shared" ref="AF485:BG485" si="8708">SUM(AF482:AF484)</f>
        <v>7105</v>
      </c>
      <c r="AG485" s="1">
        <f t="shared" si="8708"/>
        <v>10761</v>
      </c>
      <c r="AH485" s="12">
        <f t="shared" si="8708"/>
        <v>4192</v>
      </c>
      <c r="AI485" s="1">
        <f t="shared" si="8708"/>
        <v>4616</v>
      </c>
      <c r="AJ485" s="12">
        <f t="shared" si="8708"/>
        <v>2330</v>
      </c>
      <c r="AK485" s="1">
        <f t="shared" si="8708"/>
        <v>1366</v>
      </c>
      <c r="AL485" s="12">
        <f t="shared" si="8708"/>
        <v>6089</v>
      </c>
      <c r="AM485" s="1">
        <f t="shared" si="8708"/>
        <v>9783</v>
      </c>
      <c r="AN485" s="12">
        <f t="shared" si="8708"/>
        <v>1782</v>
      </c>
      <c r="AO485" s="1">
        <f t="shared" si="8708"/>
        <v>752</v>
      </c>
      <c r="AP485" s="12">
        <f t="shared" si="8708"/>
        <v>4435</v>
      </c>
      <c r="AQ485" s="1">
        <f t="shared" si="8708"/>
        <v>2522</v>
      </c>
      <c r="AR485" s="12">
        <f t="shared" si="8708"/>
        <v>6148</v>
      </c>
      <c r="AS485" s="1">
        <f t="shared" si="8708"/>
        <v>5497</v>
      </c>
      <c r="AT485" s="12">
        <f t="shared" si="8708"/>
        <v>3483</v>
      </c>
      <c r="AU485" s="1">
        <f t="shared" si="8708"/>
        <v>3626</v>
      </c>
      <c r="AV485" s="12">
        <f t="shared" si="8708"/>
        <v>3644</v>
      </c>
      <c r="AW485" s="1">
        <f t="shared" si="8708"/>
        <v>4692</v>
      </c>
      <c r="AX485" s="12">
        <f t="shared" si="8708"/>
        <v>2489</v>
      </c>
      <c r="AY485" s="1">
        <f t="shared" si="8708"/>
        <v>1074</v>
      </c>
      <c r="AZ485" s="12">
        <f t="shared" si="8708"/>
        <v>6399</v>
      </c>
      <c r="BA485" s="1">
        <f t="shared" si="8708"/>
        <v>3923</v>
      </c>
      <c r="BB485" s="12">
        <f t="shared" si="8708"/>
        <v>6555</v>
      </c>
      <c r="BC485" s="1">
        <f t="shared" si="8708"/>
        <v>2152</v>
      </c>
      <c r="BD485" s="12">
        <f t="shared" si="8708"/>
        <v>11116</v>
      </c>
      <c r="BE485" s="1">
        <f t="shared" si="8708"/>
        <v>11526</v>
      </c>
      <c r="BF485" s="51">
        <f t="shared" si="8708"/>
        <v>65767</v>
      </c>
      <c r="BG485" s="47">
        <f t="shared" si="8708"/>
        <v>62290</v>
      </c>
      <c r="BH485" s="284"/>
      <c r="BI485" s="133" t="s">
        <v>35</v>
      </c>
      <c r="BJ485" s="125">
        <f>B485/B498</f>
        <v>4.3076864866910085E-2</v>
      </c>
      <c r="BK485" s="126">
        <f t="shared" ref="BK485" si="8709">C485/C498</f>
        <v>5.1100478468899521E-2</v>
      </c>
      <c r="BL485" s="127">
        <f t="shared" ref="BL485" si="8710">D485/D498</f>
        <v>4.597754693250105E-2</v>
      </c>
      <c r="BM485" s="128">
        <f t="shared" ref="BM485" si="8711">E485/E498</f>
        <v>5.4727427597955708E-2</v>
      </c>
      <c r="BN485" s="125">
        <f t="shared" ref="BN485" si="8712">F485/F498</f>
        <v>4.6340452000829362E-2</v>
      </c>
      <c r="BO485" s="126">
        <f t="shared" ref="BO485" si="8713">G485/G498</f>
        <v>5.642504118616145E-2</v>
      </c>
      <c r="BP485" s="127">
        <f t="shared" ref="BP485" si="8714">H485/H498</f>
        <v>7.1445997281566934E-2</v>
      </c>
      <c r="BQ485" s="128">
        <f t="shared" ref="BQ485" si="8715">I485/I498</f>
        <v>6.2903523335178013E-2</v>
      </c>
      <c r="BR485" s="125">
        <f t="shared" ref="BR485" si="8716">J485/J498</f>
        <v>5.5228152887691534E-2</v>
      </c>
      <c r="BS485" s="126">
        <f t="shared" ref="BS485" si="8717">K485/K498</f>
        <v>4.1987775710868987E-2</v>
      </c>
      <c r="BT485" s="127">
        <f t="shared" ref="BT485" si="8718">L485/L498</f>
        <v>5.5208509201418197E-2</v>
      </c>
      <c r="BU485" s="125">
        <f t="shared" ref="BU485" si="8719">M485/M498</f>
        <v>5.3551082415495631E-2</v>
      </c>
      <c r="BV485" s="129">
        <f t="shared" ref="BV485" si="8720">N485/N498</f>
        <v>5.8665401644528777E-2</v>
      </c>
      <c r="BW485" s="130">
        <f t="shared" ref="BW485" si="8721">O485/O498</f>
        <v>5.2426602756141402E-2</v>
      </c>
      <c r="BX485" s="125">
        <f t="shared" ref="BX485" si="8722">P485/P498</f>
        <v>5.6875631951466124E-2</v>
      </c>
      <c r="BY485" s="126">
        <f t="shared" ref="BY485" si="8723">Q485/Q498</f>
        <v>4.9529780564263326E-2</v>
      </c>
      <c r="BZ485" s="127">
        <f t="shared" ref="BZ485" si="8724">R485/R498</f>
        <v>5.4905972912403782E-2</v>
      </c>
      <c r="CA485" s="128">
        <f t="shared" ref="CA485" si="8725">S485/S498</f>
        <v>5.6586483390607102E-2</v>
      </c>
      <c r="CB485" s="125">
        <f t="shared" ref="CB485" si="8726">T485/T498</f>
        <v>6.0139860139860141E-2</v>
      </c>
      <c r="CC485" s="126">
        <f t="shared" ref="CC485" si="8727">U485/U498</f>
        <v>4.2809605180321973E-2</v>
      </c>
      <c r="CD485" s="127">
        <f t="shared" ref="CD485" si="8728">V485/V498</f>
        <v>5.6350550381033024E-2</v>
      </c>
      <c r="CE485" s="128">
        <f t="shared" ref="CE485" si="8729">W485/W498</f>
        <v>6.1409831339195621E-2</v>
      </c>
      <c r="CF485" s="125">
        <f t="shared" ref="CF485" si="8730">X485/X498</f>
        <v>4.7822073754999778E-2</v>
      </c>
      <c r="CG485" s="126">
        <f t="shared" ref="CG485" si="8731">Y485/Y498</f>
        <v>4.209627635121823E-2</v>
      </c>
      <c r="CH485" s="127">
        <f t="shared" ref="CH485" si="8732">Z485/Z498</f>
        <v>5.2946644357687304E-2</v>
      </c>
      <c r="CI485" s="125">
        <f t="shared" ref="CI485" si="8733">AA485/AA498</f>
        <v>5.8664781854398253E-2</v>
      </c>
      <c r="CJ485" s="131">
        <f t="shared" ref="CJ485" si="8734">AB485/AB498</f>
        <v>5.3307937520983124E-2</v>
      </c>
      <c r="CK485" s="132">
        <f t="shared" ref="CK485" si="8735">AC485/AC498</f>
        <v>5.4717252401507273E-2</v>
      </c>
    </row>
    <row r="486" spans="1:89" ht="14.1" thickTop="1">
      <c r="A486" s="142" t="s">
        <v>36</v>
      </c>
      <c r="B486" s="202">
        <v>1959</v>
      </c>
      <c r="C486" s="196">
        <v>1777</v>
      </c>
      <c r="D486" s="197">
        <v>951</v>
      </c>
      <c r="E486" s="198">
        <v>975</v>
      </c>
      <c r="F486" s="195">
        <v>510</v>
      </c>
      <c r="G486" s="199">
        <v>382</v>
      </c>
      <c r="H486" s="197">
        <v>1882</v>
      </c>
      <c r="I486" s="198">
        <v>2477</v>
      </c>
      <c r="J486" s="195">
        <v>378</v>
      </c>
      <c r="K486" s="196">
        <v>315</v>
      </c>
      <c r="L486" s="197">
        <v>875</v>
      </c>
      <c r="M486" s="195">
        <v>884</v>
      </c>
      <c r="N486" s="200">
        <v>1704</v>
      </c>
      <c r="O486" s="203">
        <v>1617</v>
      </c>
      <c r="P486" s="195">
        <v>988</v>
      </c>
      <c r="Q486" s="196">
        <v>869</v>
      </c>
      <c r="R486" s="197">
        <v>1192</v>
      </c>
      <c r="S486" s="198">
        <v>1227</v>
      </c>
      <c r="T486" s="195">
        <v>650</v>
      </c>
      <c r="U486" s="199">
        <v>339</v>
      </c>
      <c r="V486" s="197">
        <v>1886</v>
      </c>
      <c r="W486" s="204">
        <v>1199</v>
      </c>
      <c r="X486" s="195">
        <v>1444</v>
      </c>
      <c r="Y486" s="199">
        <v>630</v>
      </c>
      <c r="Z486" s="197">
        <v>2827</v>
      </c>
      <c r="AA486" s="195">
        <v>2964</v>
      </c>
      <c r="AB486" s="168">
        <f t="shared" si="8516"/>
        <v>17246</v>
      </c>
      <c r="AC486" s="169">
        <f t="shared" si="8433"/>
        <v>15655</v>
      </c>
      <c r="BI486" s="142" t="s">
        <v>36</v>
      </c>
      <c r="BJ486" s="125">
        <f>B486/B498</f>
        <v>3.7060860023837003E-2</v>
      </c>
      <c r="BK486" s="126">
        <f t="shared" ref="BK486" si="8736">C486/C498</f>
        <v>5.668261562998405E-2</v>
      </c>
      <c r="BL486" s="127">
        <f t="shared" ref="BL486" si="8737">D486/D498</f>
        <v>4.4300554339218333E-2</v>
      </c>
      <c r="BM486" s="128">
        <f t="shared" ref="BM486" si="8738">E486/E498</f>
        <v>5.1905877342419082E-2</v>
      </c>
      <c r="BN486" s="125">
        <f t="shared" ref="BN486" si="8739">F486/F498</f>
        <v>5.2871656645241551E-2</v>
      </c>
      <c r="BO486" s="126">
        <f t="shared" ref="BO486" si="8740">G486/G498</f>
        <v>5.2443712246018674E-2</v>
      </c>
      <c r="BP486" s="127">
        <f t="shared" ref="BP486" si="8741">H486/H498</f>
        <v>6.5590910675077552E-2</v>
      </c>
      <c r="BQ486" s="128">
        <f t="shared" ref="BQ486" si="8742">I486/I498</f>
        <v>6.5275252325612043E-2</v>
      </c>
      <c r="BR486" s="125">
        <f t="shared" ref="BR486" si="8743">J486/J498</f>
        <v>6.364707863276646E-2</v>
      </c>
      <c r="BS486" s="126">
        <f t="shared" ref="BS486" si="8744">K486/K498</f>
        <v>4.1854903002923202E-2</v>
      </c>
      <c r="BT486" s="127">
        <f t="shared" ref="BT486" si="8745">L486/L498</f>
        <v>7.3864595644099279E-2</v>
      </c>
      <c r="BU486" s="125">
        <f t="shared" ref="BU486" si="8746">M486/M498</f>
        <v>4.1967337637675656E-2</v>
      </c>
      <c r="BV486" s="129">
        <f t="shared" ref="BV486" si="8747">N486/N498</f>
        <v>6.7362428842504748E-2</v>
      </c>
      <c r="BW486" s="130">
        <f t="shared" ref="BW486" si="8748">O486/O498</f>
        <v>4.8442180946674657E-2</v>
      </c>
      <c r="BX486" s="125">
        <f t="shared" ref="BX486" si="8749">P486/P498</f>
        <v>6.2436804853387262E-2</v>
      </c>
      <c r="BY486" s="126">
        <f t="shared" ref="BY486" si="8750">Q486/Q498</f>
        <v>4.5402298850574715E-2</v>
      </c>
      <c r="BZ486" s="127">
        <f t="shared" ref="BZ486" si="8751">R486/R498</f>
        <v>5.8072688297768682E-2</v>
      </c>
      <c r="CA486" s="128">
        <f t="shared" ref="CA486" si="8752">S486/S498</f>
        <v>5.6219931271477661E-2</v>
      </c>
      <c r="CB486" s="125">
        <f t="shared" ref="CB486" si="8753">T486/T498</f>
        <v>7.575757575757576E-2</v>
      </c>
      <c r="CC486" s="126">
        <f t="shared" ref="CC486" si="8754">U486/U498</f>
        <v>3.0488353269178883E-2</v>
      </c>
      <c r="CD486" s="127">
        <f t="shared" ref="CD486" si="8755">V486/V498</f>
        <v>7.9847586790855213E-2</v>
      </c>
      <c r="CE486" s="128">
        <f t="shared" ref="CE486" si="8756">W486/W498</f>
        <v>4.3210321464610062E-2</v>
      </c>
      <c r="CF486" s="125">
        <f t="shared" ref="CF486" si="8757">X486/X498</f>
        <v>6.3469737593951914E-2</v>
      </c>
      <c r="CG486" s="126">
        <f t="shared" ref="CG486" si="8758">Y486/Y498</f>
        <v>4.1373875352991397E-2</v>
      </c>
      <c r="CH486" s="127">
        <f t="shared" ref="CH486" si="8759">Z486/Z498</f>
        <v>5.2556237218813903E-2</v>
      </c>
      <c r="CI486" s="125">
        <f t="shared" ref="CI486" si="8760">AA486/AA498</f>
        <v>6.348390413159416E-2</v>
      </c>
      <c r="CJ486" s="131">
        <f t="shared" ref="CJ486" si="8761">AB486/AB498</f>
        <v>5.7326725103627546E-2</v>
      </c>
      <c r="CK486" s="132">
        <f t="shared" ref="CK486" si="8762">AC486/AC498</f>
        <v>5.2343329443666139E-2</v>
      </c>
    </row>
    <row r="487" spans="1:89">
      <c r="A487" s="133" t="s">
        <v>37</v>
      </c>
      <c r="B487" s="205">
        <v>2066</v>
      </c>
      <c r="C487" s="189">
        <v>2875</v>
      </c>
      <c r="D487" s="190">
        <v>1271</v>
      </c>
      <c r="E487" s="191">
        <v>1336</v>
      </c>
      <c r="F487" s="188">
        <v>794</v>
      </c>
      <c r="G487" s="192">
        <v>390</v>
      </c>
      <c r="H487" s="190">
        <v>1970</v>
      </c>
      <c r="I487" s="191">
        <v>2711</v>
      </c>
      <c r="J487" s="188">
        <v>492</v>
      </c>
      <c r="K487" s="189">
        <v>243</v>
      </c>
      <c r="L487" s="190">
        <v>1176</v>
      </c>
      <c r="M487" s="188">
        <v>901</v>
      </c>
      <c r="N487" s="193">
        <v>1917</v>
      </c>
      <c r="O487" s="206">
        <v>1647</v>
      </c>
      <c r="P487" s="188">
        <v>991</v>
      </c>
      <c r="Q487" s="189">
        <v>1060</v>
      </c>
      <c r="R487" s="190">
        <v>1365</v>
      </c>
      <c r="S487" s="191">
        <v>1658</v>
      </c>
      <c r="T487" s="188">
        <v>896</v>
      </c>
      <c r="U487" s="192">
        <v>331</v>
      </c>
      <c r="V487" s="190">
        <v>2383</v>
      </c>
      <c r="W487" s="207">
        <v>1213</v>
      </c>
      <c r="X487" s="188">
        <v>1993</v>
      </c>
      <c r="Y487" s="192">
        <v>630</v>
      </c>
      <c r="Z487" s="190">
        <v>3608</v>
      </c>
      <c r="AA487" s="188">
        <v>3430</v>
      </c>
      <c r="AB487" s="168">
        <f t="shared" si="8516"/>
        <v>20922</v>
      </c>
      <c r="AC487" s="169">
        <f t="shared" si="8433"/>
        <v>18425</v>
      </c>
      <c r="BI487" s="133" t="s">
        <v>37</v>
      </c>
      <c r="BJ487" s="125">
        <f>B487/B498</f>
        <v>3.9085113225751526E-2</v>
      </c>
      <c r="BK487" s="126">
        <f t="shared" ref="BK487" si="8763">C487/C498</f>
        <v>9.1706539074960125E-2</v>
      </c>
      <c r="BL487" s="127">
        <f t="shared" ref="BL487" si="8764">D487/D498</f>
        <v>5.9207155168398008E-2</v>
      </c>
      <c r="BM487" s="128">
        <f t="shared" ref="BM487" si="8765">E487/E498</f>
        <v>7.1124361158432708E-2</v>
      </c>
      <c r="BN487" s="125">
        <f t="shared" ref="BN487" si="8766">F487/F498</f>
        <v>8.2313912502591749E-2</v>
      </c>
      <c r="BO487" s="126">
        <f t="shared" ref="BO487" si="8767">G487/G498</f>
        <v>5.3542009884678748E-2</v>
      </c>
      <c r="BP487" s="127">
        <f t="shared" ref="BP487" si="8768">H487/H498</f>
        <v>6.8657860802286266E-2</v>
      </c>
      <c r="BQ487" s="128">
        <f t="shared" ref="BQ487" si="8769">I487/I498</f>
        <v>7.1441747700740507E-2</v>
      </c>
      <c r="BR487" s="125">
        <f t="shared" ref="BR487" si="8770">J487/J498</f>
        <v>8.2842229331537301E-2</v>
      </c>
      <c r="BS487" s="126">
        <f t="shared" ref="BS487" si="8771">K487/K498</f>
        <v>3.2288068030826469E-2</v>
      </c>
      <c r="BT487" s="127">
        <f t="shared" ref="BT487" si="8772">L487/L498</f>
        <v>9.9274016545669419E-2</v>
      </c>
      <c r="BU487" s="125">
        <f t="shared" ref="BU487" si="8773">M487/M498</f>
        <v>4.2774401823015569E-2</v>
      </c>
      <c r="BV487" s="129">
        <f t="shared" ref="BV487" si="8774">N487/N498</f>
        <v>7.578273244781783E-2</v>
      </c>
      <c r="BW487" s="130">
        <f t="shared" ref="BW487" si="8775">O487/O498</f>
        <v>4.9340922708208508E-2</v>
      </c>
      <c r="BX487" s="125">
        <f t="shared" ref="BX487" si="8776">P487/P498</f>
        <v>6.2626390293225476E-2</v>
      </c>
      <c r="BY487" s="126">
        <f t="shared" ref="BY487" si="8777">Q487/Q498</f>
        <v>5.5381400208986416E-2</v>
      </c>
      <c r="BZ487" s="127">
        <f t="shared" ref="BZ487" si="8778">R487/R498</f>
        <v>6.6501023092662967E-2</v>
      </c>
      <c r="CA487" s="128">
        <f t="shared" ref="CA487" si="8779">S487/S498</f>
        <v>7.5967926689576179E-2</v>
      </c>
      <c r="CB487" s="125">
        <f t="shared" ref="CB487" si="8780">T487/T498</f>
        <v>0.10442890442890443</v>
      </c>
      <c r="CC487" s="126">
        <f t="shared" ref="CC487" si="8781">U487/U498</f>
        <v>2.9768864106484397E-2</v>
      </c>
      <c r="CD487" s="127">
        <f t="shared" ref="CD487" si="8782">V487/V498</f>
        <v>0.10088907705334463</v>
      </c>
      <c r="CE487" s="128">
        <f t="shared" ref="CE487" si="8783">W487/W498</f>
        <v>4.3714862332420355E-2</v>
      </c>
      <c r="CF487" s="125">
        <f t="shared" ref="CF487" si="8784">X487/X498</f>
        <v>8.7600545030987645E-2</v>
      </c>
      <c r="CG487" s="126">
        <f t="shared" ref="CG487" si="8785">Y487/Y498</f>
        <v>4.1373875352991397E-2</v>
      </c>
      <c r="CH487" s="127">
        <f t="shared" ref="CH487" si="8786">Z487/Z498</f>
        <v>6.7075664621676898E-2</v>
      </c>
      <c r="CI487" s="125">
        <f t="shared" ref="CI487" si="8787">AA487/AA498</f>
        <v>7.3464841825697708E-2</v>
      </c>
      <c r="CJ487" s="131">
        <f t="shared" ref="CJ487" si="8788">AB487/AB498</f>
        <v>6.95459667527598E-2</v>
      </c>
      <c r="CK487" s="132">
        <f t="shared" ref="CK487" si="8789">AC487/AC498</f>
        <v>6.1604972532708309E-2</v>
      </c>
    </row>
    <row r="488" spans="1:89">
      <c r="A488" s="142" t="s">
        <v>30</v>
      </c>
      <c r="B488" s="202">
        <v>2363</v>
      </c>
      <c r="C488" s="196">
        <v>3563</v>
      </c>
      <c r="D488" s="197">
        <v>1602</v>
      </c>
      <c r="E488" s="198">
        <v>1577</v>
      </c>
      <c r="F488" s="195">
        <v>994</v>
      </c>
      <c r="G488" s="199">
        <v>435</v>
      </c>
      <c r="H488" s="197">
        <v>2226</v>
      </c>
      <c r="I488" s="198">
        <v>3702</v>
      </c>
      <c r="J488" s="195">
        <v>740</v>
      </c>
      <c r="K488" s="196">
        <v>297</v>
      </c>
      <c r="L488" s="197">
        <v>1611</v>
      </c>
      <c r="M488" s="195">
        <v>1017</v>
      </c>
      <c r="N488" s="200">
        <v>2248</v>
      </c>
      <c r="O488" s="203">
        <v>2037</v>
      </c>
      <c r="P488" s="195">
        <v>1268</v>
      </c>
      <c r="Q488" s="196">
        <v>1225</v>
      </c>
      <c r="R488" s="197">
        <v>1369</v>
      </c>
      <c r="S488" s="198">
        <v>1747</v>
      </c>
      <c r="T488" s="195">
        <v>1232</v>
      </c>
      <c r="U488" s="199">
        <v>332</v>
      </c>
      <c r="V488" s="197">
        <v>2512</v>
      </c>
      <c r="W488" s="204">
        <v>1299</v>
      </c>
      <c r="X488" s="195">
        <v>2700</v>
      </c>
      <c r="Y488" s="199">
        <v>605</v>
      </c>
      <c r="Z488" s="197">
        <v>4304</v>
      </c>
      <c r="AA488" s="195">
        <v>3909</v>
      </c>
      <c r="AB488" s="168">
        <f t="shared" si="8516"/>
        <v>25169</v>
      </c>
      <c r="AC488" s="169">
        <f t="shared" si="8433"/>
        <v>21745</v>
      </c>
      <c r="BI488" s="142" t="s">
        <v>30</v>
      </c>
      <c r="BJ488" s="125">
        <f>B488/B498</f>
        <v>4.4703834730131106E-2</v>
      </c>
      <c r="BK488" s="126">
        <f t="shared" ref="BK488" si="8790">C488/C498</f>
        <v>0.11365231259968102</v>
      </c>
      <c r="BL488" s="127">
        <f t="shared" ref="BL488" si="8791">D488/D498</f>
        <v>7.462617040108073E-2</v>
      </c>
      <c r="BM488" s="128">
        <f t="shared" ref="BM488" si="8792">E488/E498</f>
        <v>8.3954429301533226E-2</v>
      </c>
      <c r="BN488" s="125">
        <f t="shared" ref="BN488" si="8793">F488/F498</f>
        <v>0.10304789550072568</v>
      </c>
      <c r="BO488" s="126">
        <f t="shared" ref="BO488" si="8794">G488/G498</f>
        <v>5.9719934102141679E-2</v>
      </c>
      <c r="BP488" s="127">
        <f t="shared" ref="BP488" si="8795">H488/H498</f>
        <v>7.7579897535984391E-2</v>
      </c>
      <c r="BQ488" s="128">
        <f t="shared" ref="BQ488" si="8796">I488/I498</f>
        <v>9.7557119139852946E-2</v>
      </c>
      <c r="BR488" s="125">
        <f t="shared" ref="BR488" si="8797">J488/J498</f>
        <v>0.12460010102710894</v>
      </c>
      <c r="BS488" s="126">
        <f t="shared" ref="BS488" si="8798">K488/K498</f>
        <v>3.9463194259899019E-2</v>
      </c>
      <c r="BT488" s="127">
        <f t="shared" ref="BT488" si="8799">L488/L498</f>
        <v>0.13599527266587877</v>
      </c>
      <c r="BU488" s="125">
        <f t="shared" ref="BU488" si="8800">M488/M498</f>
        <v>4.8281428028864412E-2</v>
      </c>
      <c r="BV488" s="129">
        <f t="shared" ref="BV488" si="8801">N488/N498</f>
        <v>8.8867805186590765E-2</v>
      </c>
      <c r="BW488" s="130">
        <f t="shared" ref="BW488" si="8802">O488/O498</f>
        <v>6.102456560814859E-2</v>
      </c>
      <c r="BX488" s="125">
        <f t="shared" ref="BX488" si="8803">P488/P498</f>
        <v>8.0131445904954496E-2</v>
      </c>
      <c r="BY488" s="126">
        <f t="shared" ref="BY488" si="8804">Q488/Q498</f>
        <v>6.4002089864158826E-2</v>
      </c>
      <c r="BZ488" s="127">
        <f t="shared" ref="BZ488" si="8805">R488/R498</f>
        <v>6.6695897885608493E-2</v>
      </c>
      <c r="CA488" s="128">
        <f t="shared" ref="CA488" si="8806">S488/S498</f>
        <v>8.0045819014891176E-2</v>
      </c>
      <c r="CB488" s="125">
        <f t="shared" ref="CB488" si="8807">T488/T498</f>
        <v>0.14358974358974358</v>
      </c>
      <c r="CC488" s="126">
        <f t="shared" ref="CC488" si="8808">U488/U498</f>
        <v>2.9858800251821208E-2</v>
      </c>
      <c r="CD488" s="127">
        <f t="shared" ref="CD488" si="8809">V488/V498</f>
        <v>0.10635055038103303</v>
      </c>
      <c r="CE488" s="128">
        <f t="shared" ref="CE488" si="8810">W488/W498</f>
        <v>4.6814184806112151E-2</v>
      </c>
      <c r="CF488" s="125">
        <f t="shared" ref="CF488" si="8811">X488/X498</f>
        <v>0.11867610214935607</v>
      </c>
      <c r="CG488" s="126">
        <f t="shared" ref="CG488" si="8812">Y488/Y498</f>
        <v>3.9732054902475868E-2</v>
      </c>
      <c r="CH488" s="127">
        <f t="shared" ref="CH488" si="8813">Z488/Z498</f>
        <v>8.0014872652909463E-2</v>
      </c>
      <c r="CI488" s="125">
        <f t="shared" ref="CI488" si="8814">AA488/AA498</f>
        <v>8.3724217695817005E-2</v>
      </c>
      <c r="CJ488" s="131">
        <f t="shared" ref="CJ488" si="8815">AB488/AB498</f>
        <v>8.3663246209741485E-2</v>
      </c>
      <c r="CK488" s="132">
        <f t="shared" ref="CK488" si="8816">AC488/AC498</f>
        <v>7.270557002571193E-2</v>
      </c>
    </row>
    <row r="489" spans="1:89">
      <c r="A489" s="133" t="s">
        <v>32</v>
      </c>
      <c r="B489" s="205">
        <v>2196</v>
      </c>
      <c r="C489" s="189">
        <v>3591</v>
      </c>
      <c r="D489" s="190">
        <v>1390</v>
      </c>
      <c r="E489" s="191">
        <v>1702</v>
      </c>
      <c r="F489" s="188">
        <v>778</v>
      </c>
      <c r="G489" s="192">
        <v>472</v>
      </c>
      <c r="H489" s="190">
        <v>1676</v>
      </c>
      <c r="I489" s="191">
        <v>3092</v>
      </c>
      <c r="J489" s="188">
        <v>620</v>
      </c>
      <c r="K489" s="189">
        <v>255</v>
      </c>
      <c r="L489" s="190">
        <v>1366</v>
      </c>
      <c r="M489" s="188">
        <v>687</v>
      </c>
      <c r="N489" s="193">
        <v>2023</v>
      </c>
      <c r="O489" s="206">
        <v>1513</v>
      </c>
      <c r="P489" s="188">
        <v>1118</v>
      </c>
      <c r="Q489" s="189">
        <v>1077</v>
      </c>
      <c r="R489" s="190">
        <v>1280</v>
      </c>
      <c r="S489" s="191">
        <v>1293</v>
      </c>
      <c r="T489" s="188">
        <v>697</v>
      </c>
      <c r="U489" s="192">
        <v>319</v>
      </c>
      <c r="V489" s="190">
        <v>1377</v>
      </c>
      <c r="W489" s="207">
        <v>1082</v>
      </c>
      <c r="X489" s="188">
        <v>2251</v>
      </c>
      <c r="Y489" s="192">
        <v>637</v>
      </c>
      <c r="Z489" s="190">
        <v>3793</v>
      </c>
      <c r="AA489" s="188">
        <v>3036</v>
      </c>
      <c r="AB489" s="168">
        <f t="shared" si="8516"/>
        <v>20565</v>
      </c>
      <c r="AC489" s="169">
        <f t="shared" si="8433"/>
        <v>18756</v>
      </c>
      <c r="BI489" s="133" t="s">
        <v>32</v>
      </c>
      <c r="BJ489" s="125">
        <f>B489/B498</f>
        <v>4.1544486274806558E-2</v>
      </c>
      <c r="BK489" s="126">
        <f t="shared" ref="BK489" si="8817">C489/C498</f>
        <v>0.11454545454545455</v>
      </c>
      <c r="BL489" s="127">
        <f t="shared" ref="BL489" si="8818">D489/D498</f>
        <v>6.4750547351749191E-2</v>
      </c>
      <c r="BM489" s="128">
        <f t="shared" ref="BM489" si="8819">E489/E498</f>
        <v>9.0609028960817711E-2</v>
      </c>
      <c r="BN489" s="125">
        <f t="shared" ref="BN489" si="8820">F489/F498</f>
        <v>8.0655193862741031E-2</v>
      </c>
      <c r="BO489" s="126">
        <f t="shared" ref="BO489" si="8821">G489/G498</f>
        <v>6.4799560680944529E-2</v>
      </c>
      <c r="BP489" s="127">
        <f t="shared" ref="BP489" si="8822">H489/H498</f>
        <v>5.8411459240929844E-2</v>
      </c>
      <c r="BQ489" s="128">
        <f t="shared" ref="BQ489" si="8823">I489/I498</f>
        <v>8.1482067093577887E-2</v>
      </c>
      <c r="BR489" s="125">
        <f t="shared" ref="BR489" si="8824">J489/J498</f>
        <v>0.10439467923892912</v>
      </c>
      <c r="BS489" s="126">
        <f t="shared" ref="BS489" si="8825">K489/K498</f>
        <v>3.3882540526175925E-2</v>
      </c>
      <c r="BT489" s="127">
        <f t="shared" ref="BT489" si="8826">L489/L498</f>
        <v>0.11531318588553098</v>
      </c>
      <c r="BU489" s="125">
        <f t="shared" ref="BU489" si="8827">M489/M498</f>
        <v>3.2614887960501326E-2</v>
      </c>
      <c r="BV489" s="129">
        <f t="shared" ref="BV489" si="8828">N489/N498</f>
        <v>7.9973118279569891E-2</v>
      </c>
      <c r="BW489" s="130">
        <f t="shared" ref="BW489" si="8829">O489/O498</f>
        <v>4.5326542840023964E-2</v>
      </c>
      <c r="BX489" s="125">
        <f t="shared" ref="BX489" si="8830">P489/P498</f>
        <v>7.0652173913043473E-2</v>
      </c>
      <c r="BY489" s="126">
        <f t="shared" ref="BY489" si="8831">Q489/Q498</f>
        <v>5.6269592476489029E-2</v>
      </c>
      <c r="BZ489" s="127">
        <f t="shared" ref="BZ489" si="8832">R489/R498</f>
        <v>6.23599337425704E-2</v>
      </c>
      <c r="CA489" s="128">
        <f t="shared" ref="CA489" si="8833">S489/S498</f>
        <v>5.9243986254295534E-2</v>
      </c>
      <c r="CB489" s="125">
        <f t="shared" ref="CB489" si="8834">T489/T498</f>
        <v>8.1235431235431241E-2</v>
      </c>
      <c r="CC489" s="126">
        <f t="shared" ref="CC489" si="8835">U489/U498</f>
        <v>2.8689630362442667E-2</v>
      </c>
      <c r="CD489" s="127">
        <f t="shared" ref="CD489" si="8836">V489/V498</f>
        <v>5.8298052497883147E-2</v>
      </c>
      <c r="CE489" s="128">
        <f t="shared" ref="CE489" si="8837">W489/W498</f>
        <v>3.8993801355052614E-2</v>
      </c>
      <c r="CF489" s="125">
        <f t="shared" ref="CF489" si="8838">X489/X498</f>
        <v>9.8940705903037232E-2</v>
      </c>
      <c r="CG489" s="126">
        <f t="shared" ref="CG489" si="8839">Y489/Y498</f>
        <v>4.1833585079135746E-2</v>
      </c>
      <c r="CH489" s="127">
        <f t="shared" ref="CH489" si="8840">Z489/Z498</f>
        <v>7.0514965606990151E-2</v>
      </c>
      <c r="CI489" s="125">
        <f t="shared" ref="CI489" si="8841">AA489/AA498</f>
        <v>6.5026023260296856E-2</v>
      </c>
      <c r="CJ489" s="131">
        <f t="shared" ref="CJ489" si="8842">AB489/AB498</f>
        <v>6.8359277615452893E-2</v>
      </c>
      <c r="CK489" s="132">
        <f t="shared" ref="CK489" si="8843">AC489/AC498</f>
        <v>6.2711688728546919E-2</v>
      </c>
    </row>
    <row r="490" spans="1:89">
      <c r="A490" s="142" t="s">
        <v>34</v>
      </c>
      <c r="B490" s="202">
        <v>2546</v>
      </c>
      <c r="C490" s="196">
        <v>3607</v>
      </c>
      <c r="D490" s="197">
        <v>1200</v>
      </c>
      <c r="E490" s="198">
        <v>1337</v>
      </c>
      <c r="F490" s="195">
        <v>558</v>
      </c>
      <c r="G490" s="199">
        <v>459</v>
      </c>
      <c r="H490" s="197">
        <v>2187</v>
      </c>
      <c r="I490" s="198">
        <v>2989</v>
      </c>
      <c r="J490" s="195">
        <v>422</v>
      </c>
      <c r="K490" s="196">
        <v>200</v>
      </c>
      <c r="L490" s="197">
        <v>1458</v>
      </c>
      <c r="M490" s="195">
        <v>818</v>
      </c>
      <c r="N490" s="200">
        <v>1877</v>
      </c>
      <c r="O490" s="203">
        <v>1947</v>
      </c>
      <c r="P490" s="195">
        <v>1097</v>
      </c>
      <c r="Q490" s="196">
        <v>1324</v>
      </c>
      <c r="R490" s="197">
        <v>995</v>
      </c>
      <c r="S490" s="198">
        <v>1652</v>
      </c>
      <c r="T490" s="195">
        <v>560</v>
      </c>
      <c r="U490" s="199">
        <v>423</v>
      </c>
      <c r="V490" s="197">
        <v>2510</v>
      </c>
      <c r="W490" s="204">
        <v>1542</v>
      </c>
      <c r="X490" s="195">
        <v>1604</v>
      </c>
      <c r="Y490" s="199">
        <v>910</v>
      </c>
      <c r="Z490" s="197">
        <v>3019</v>
      </c>
      <c r="AA490" s="195">
        <v>4581</v>
      </c>
      <c r="AB490" s="168">
        <f t="shared" si="8516"/>
        <v>20033</v>
      </c>
      <c r="AC490" s="169">
        <f t="shared" si="8433"/>
        <v>21789</v>
      </c>
      <c r="BI490" s="142" t="s">
        <v>34</v>
      </c>
      <c r="BJ490" s="125">
        <f>B490/B498</f>
        <v>4.8165875253031648E-2</v>
      </c>
      <c r="BK490" s="126">
        <f t="shared" ref="BK490" si="8844">C490/C498</f>
        <v>0.11505582137161084</v>
      </c>
      <c r="BL490" s="127">
        <f t="shared" ref="BL490" si="8845">D490/D498</f>
        <v>5.5899753109423765E-2</v>
      </c>
      <c r="BM490" s="128">
        <f t="shared" ref="BM490" si="8846">E490/E498</f>
        <v>7.1177597955706981E-2</v>
      </c>
      <c r="BN490" s="125">
        <f t="shared" ref="BN490" si="8847">F490/F498</f>
        <v>5.7847812564793696E-2</v>
      </c>
      <c r="BO490" s="126">
        <f t="shared" ref="BO490" si="8848">G490/G498</f>
        <v>6.3014827018121916E-2</v>
      </c>
      <c r="BP490" s="127">
        <f t="shared" ref="BP490" si="8849">H490/H498</f>
        <v>7.6220681002335061E-2</v>
      </c>
      <c r="BQ490" s="128">
        <f t="shared" ref="BQ490" si="8850">I490/I498</f>
        <v>7.8767755026747835E-2</v>
      </c>
      <c r="BR490" s="125">
        <f t="shared" ref="BR490" si="8851">J490/J498</f>
        <v>7.1055733288432399E-2</v>
      </c>
      <c r="BS490" s="126">
        <f t="shared" ref="BS490" si="8852">K490/K498</f>
        <v>2.6574541589157587E-2</v>
      </c>
      <c r="BT490" s="127">
        <f t="shared" ref="BT490" si="8853">L490/L498</f>
        <v>0.12307952051325342</v>
      </c>
      <c r="BU490" s="125">
        <f t="shared" ref="BU490" si="8854">M490/M498</f>
        <v>3.8834029624003036E-2</v>
      </c>
      <c r="BV490" s="129">
        <f t="shared" ref="BV490" si="8855">N490/N498</f>
        <v>7.4201454775458572E-2</v>
      </c>
      <c r="BW490" s="130">
        <f t="shared" ref="BW490" si="8856">O490/O498</f>
        <v>5.8328340323547036E-2</v>
      </c>
      <c r="BX490" s="125">
        <f t="shared" ref="BX490" si="8857">P490/P498</f>
        <v>6.9325075834175937E-2</v>
      </c>
      <c r="BY490" s="126">
        <f t="shared" ref="BY490" si="8858">Q490/Q498</f>
        <v>6.9174503657262285E-2</v>
      </c>
      <c r="BZ490" s="127">
        <f t="shared" ref="BZ490" si="8859">R490/R498</f>
        <v>4.8475104745201211E-2</v>
      </c>
      <c r="CA490" s="128">
        <f t="shared" ref="CA490" si="8860">S490/S498</f>
        <v>7.5693012600229093E-2</v>
      </c>
      <c r="CB490" s="125">
        <f t="shared" ref="CB490" si="8861">T490/T498</f>
        <v>6.5268065268065265E-2</v>
      </c>
      <c r="CC490" s="126">
        <f t="shared" ref="CC490" si="8862">U490/U498</f>
        <v>3.8042989477470993E-2</v>
      </c>
      <c r="CD490" s="127">
        <f t="shared" ref="CD490" si="8863">V490/V498</f>
        <v>0.10626587637595258</v>
      </c>
      <c r="CE490" s="128">
        <f t="shared" ref="CE490" si="8864">W490/W498</f>
        <v>5.5571572725962234E-2</v>
      </c>
      <c r="CF490" s="125">
        <f t="shared" ref="CF490" si="8865">X490/X498</f>
        <v>7.0502395499098938E-2</v>
      </c>
      <c r="CG490" s="126">
        <f t="shared" ref="CG490" si="8866">Y490/Y498</f>
        <v>5.976226439876535E-2</v>
      </c>
      <c r="CH490" s="127">
        <f t="shared" ref="CH490" si="8867">Z490/Z498</f>
        <v>5.6125673917084958E-2</v>
      </c>
      <c r="CI490" s="125">
        <f t="shared" ref="CI490" si="8868">AA490/AA498</f>
        <v>9.8117329563708791E-2</v>
      </c>
      <c r="CJ490" s="131">
        <f t="shared" ref="CJ490" si="8869">AB490/AB498</f>
        <v>6.6590878116721014E-2</v>
      </c>
      <c r="CK490" s="132">
        <f t="shared" ref="CK490" si="8870">AC490/AC498</f>
        <v>7.2852686378028844E-2</v>
      </c>
    </row>
    <row r="491" spans="1:89">
      <c r="A491" s="133" t="s">
        <v>38</v>
      </c>
      <c r="B491" s="205">
        <v>1663</v>
      </c>
      <c r="C491" s="189">
        <v>1108</v>
      </c>
      <c r="D491" s="190">
        <v>545</v>
      </c>
      <c r="E491" s="191">
        <v>1018</v>
      </c>
      <c r="F491" s="188">
        <v>243</v>
      </c>
      <c r="G491" s="192">
        <v>249</v>
      </c>
      <c r="H491" s="190">
        <v>1187</v>
      </c>
      <c r="I491" s="191">
        <v>2137</v>
      </c>
      <c r="J491" s="188">
        <v>275</v>
      </c>
      <c r="K491" s="189">
        <v>498</v>
      </c>
      <c r="L491" s="190">
        <v>668</v>
      </c>
      <c r="M491" s="188">
        <v>808</v>
      </c>
      <c r="N491" s="193">
        <v>1299</v>
      </c>
      <c r="O491" s="206">
        <v>1499</v>
      </c>
      <c r="P491" s="188">
        <v>741</v>
      </c>
      <c r="Q491" s="189">
        <v>1190</v>
      </c>
      <c r="R491" s="190">
        <v>876</v>
      </c>
      <c r="S491" s="191">
        <v>1223</v>
      </c>
      <c r="T491" s="188">
        <v>642</v>
      </c>
      <c r="U491" s="192">
        <v>636</v>
      </c>
      <c r="V491" s="190">
        <v>2381</v>
      </c>
      <c r="W491" s="207">
        <v>842</v>
      </c>
      <c r="X491" s="188">
        <v>1551</v>
      </c>
      <c r="Y491" s="192">
        <v>547</v>
      </c>
      <c r="Z491" s="190">
        <v>2045</v>
      </c>
      <c r="AA491" s="188">
        <v>3211</v>
      </c>
      <c r="AB491" s="168">
        <f t="shared" si="8516"/>
        <v>14116</v>
      </c>
      <c r="AC491" s="169">
        <f t="shared" si="8433"/>
        <v>14966</v>
      </c>
      <c r="AD491" s="231"/>
      <c r="AE491" s="279"/>
      <c r="AF491" s="279"/>
      <c r="AG491" s="279"/>
      <c r="AH491" s="279"/>
      <c r="AI491" s="279"/>
      <c r="AJ491" s="279"/>
      <c r="AK491" s="279"/>
      <c r="AL491" s="279"/>
      <c r="AM491" s="279"/>
      <c r="AN491" s="279"/>
      <c r="AO491" s="279"/>
      <c r="AP491" s="279"/>
      <c r="AQ491" s="279"/>
      <c r="AR491" s="279"/>
      <c r="AS491" s="279"/>
      <c r="AT491" s="279"/>
      <c r="AU491" s="279"/>
      <c r="AV491" s="279"/>
      <c r="AW491" s="279"/>
      <c r="AX491" s="279"/>
      <c r="AY491" s="279"/>
      <c r="AZ491" s="279"/>
      <c r="BA491" s="279"/>
      <c r="BB491" s="279"/>
      <c r="BC491" s="279"/>
      <c r="BD491" s="279"/>
      <c r="BE491" s="279"/>
      <c r="BF491" s="279"/>
      <c r="BG491" s="279"/>
      <c r="BH491" s="279"/>
      <c r="BI491" s="133" t="s">
        <v>38</v>
      </c>
      <c r="BJ491" s="125">
        <f>B491/B498</f>
        <v>3.1461056773680926E-2</v>
      </c>
      <c r="BK491" s="126">
        <f t="shared" ref="BK491" si="8871">C491/C498</f>
        <v>3.5342902711323766E-2</v>
      </c>
      <c r="BL491" s="127">
        <f t="shared" ref="BL491" si="8872">D491/D498</f>
        <v>2.5387804537196627E-2</v>
      </c>
      <c r="BM491" s="128">
        <f t="shared" ref="BM491" si="8873">E491/E498</f>
        <v>5.4195059625212948E-2</v>
      </c>
      <c r="BN491" s="125">
        <f t="shared" ref="BN491" si="8874">F491/F498</f>
        <v>2.5191789342732741E-2</v>
      </c>
      <c r="BO491" s="126">
        <f t="shared" ref="BO491" si="8875">G491/G498</f>
        <v>3.4184514003294891E-2</v>
      </c>
      <c r="BP491" s="127">
        <f t="shared" ref="BP491" si="8876">H491/H498</f>
        <v>4.1368975011326803E-2</v>
      </c>
      <c r="BQ491" s="128">
        <f t="shared" ref="BQ491" si="8877">I491/I498</f>
        <v>5.6315387250639053E-2</v>
      </c>
      <c r="BR491" s="125">
        <f t="shared" ref="BR491" si="8878">J491/J498</f>
        <v>4.6304091597912107E-2</v>
      </c>
      <c r="BS491" s="126">
        <f t="shared" ref="BS491" si="8879">K491/K498</f>
        <v>6.6170608557002394E-2</v>
      </c>
      <c r="BT491" s="127">
        <f t="shared" ref="BT491" si="8880">L491/L498</f>
        <v>5.6390342731723789E-2</v>
      </c>
      <c r="BU491" s="125">
        <f t="shared" ref="BU491" si="8881">M491/M498</f>
        <v>3.8359285985567794E-2</v>
      </c>
      <c r="BV491" s="129">
        <f t="shared" ref="BV491" si="8882">N491/N498</f>
        <v>5.1351992409867174E-2</v>
      </c>
      <c r="BW491" s="130">
        <f t="shared" ref="BW491" si="8883">O491/O498</f>
        <v>4.4907130017974833E-2</v>
      </c>
      <c r="BX491" s="125">
        <f t="shared" ref="BX491" si="8884">P491/P498</f>
        <v>4.6827603640040447E-2</v>
      </c>
      <c r="BY491" s="126">
        <f t="shared" ref="BY491" si="8885">Q491/Q498</f>
        <v>6.2173458725182866E-2</v>
      </c>
      <c r="BZ491" s="127">
        <f t="shared" ref="BZ491" si="8886">R491/R498</f>
        <v>4.2677579655071615E-2</v>
      </c>
      <c r="CA491" s="128">
        <f t="shared" ref="CA491" si="8887">S491/S498</f>
        <v>5.6036655211912943E-2</v>
      </c>
      <c r="CB491" s="125">
        <f t="shared" ref="CB491" si="8888">T491/T498</f>
        <v>7.4825174825174826E-2</v>
      </c>
      <c r="CC491" s="126">
        <f t="shared" ref="CC491" si="8889">U491/U498</f>
        <v>5.7199388434211712E-2</v>
      </c>
      <c r="CD491" s="127">
        <f t="shared" ref="CD491" si="8890">V491/V498</f>
        <v>0.10080440304826419</v>
      </c>
      <c r="CE491" s="128">
        <f t="shared" ref="CE491" si="8891">W491/W498</f>
        <v>3.0344529335447599E-2</v>
      </c>
      <c r="CF491" s="125">
        <f t="shared" ref="CF491" si="8892">X491/X498</f>
        <v>6.8172827568018984E-2</v>
      </c>
      <c r="CG491" s="126">
        <f t="shared" ref="CG491" si="8893">Y491/Y498</f>
        <v>3.5923031457279833E-2</v>
      </c>
      <c r="CH491" s="127">
        <f t="shared" ref="CH491" si="8894">Z491/Z498</f>
        <v>3.8018218999814092E-2</v>
      </c>
      <c r="CI491" s="125">
        <f t="shared" ref="CI491" si="8895">AA491/AA498</f>
        <v>6.8774229475893678E-2</v>
      </c>
      <c r="CJ491" s="131">
        <f t="shared" ref="CJ491" si="8896">AB491/AB498</f>
        <v>4.6922419782141157E-2</v>
      </c>
      <c r="CK491" s="132">
        <f t="shared" ref="CK491" si="8897">AC491/AC498</f>
        <v>5.0039621108521712E-2</v>
      </c>
    </row>
    <row r="492" spans="1:89">
      <c r="A492" s="142" t="s">
        <v>39</v>
      </c>
      <c r="B492" s="202">
        <v>326</v>
      </c>
      <c r="C492" s="196">
        <v>1794</v>
      </c>
      <c r="D492" s="197">
        <v>222</v>
      </c>
      <c r="E492" s="198">
        <v>1124</v>
      </c>
      <c r="F492" s="195">
        <v>55</v>
      </c>
      <c r="G492" s="199">
        <v>291</v>
      </c>
      <c r="H492" s="197">
        <v>312</v>
      </c>
      <c r="I492" s="198">
        <v>2494</v>
      </c>
      <c r="J492" s="195">
        <v>86</v>
      </c>
      <c r="K492" s="196">
        <v>222</v>
      </c>
      <c r="L492" s="197">
        <v>408</v>
      </c>
      <c r="M492" s="195">
        <v>636</v>
      </c>
      <c r="N492" s="200">
        <v>755</v>
      </c>
      <c r="O492" s="203">
        <v>952</v>
      </c>
      <c r="P492" s="195">
        <v>433</v>
      </c>
      <c r="Q492" s="196">
        <v>1176</v>
      </c>
      <c r="R492" s="197">
        <v>656</v>
      </c>
      <c r="S492" s="198">
        <v>853</v>
      </c>
      <c r="T492" s="195">
        <v>455</v>
      </c>
      <c r="U492" s="199">
        <v>376</v>
      </c>
      <c r="V492" s="197">
        <v>1940</v>
      </c>
      <c r="W492" s="204">
        <v>791</v>
      </c>
      <c r="X492" s="195">
        <v>785</v>
      </c>
      <c r="Y492" s="199">
        <v>946</v>
      </c>
      <c r="Z492" s="197">
        <v>1573</v>
      </c>
      <c r="AA492" s="195">
        <v>2263</v>
      </c>
      <c r="AB492" s="168">
        <f t="shared" si="8516"/>
        <v>8006</v>
      </c>
      <c r="AC492" s="169">
        <f t="shared" si="8433"/>
        <v>13918</v>
      </c>
      <c r="BI492" s="142" t="s">
        <v>39</v>
      </c>
      <c r="BJ492" s="125">
        <f>B492/B498</f>
        <v>6.1673508768610831E-3</v>
      </c>
      <c r="BK492" s="126">
        <f t="shared" ref="BK492" si="8898">C492/C498</f>
        <v>5.7224880382775123E-2</v>
      </c>
      <c r="BL492" s="127">
        <f t="shared" ref="BL492" si="8899">D492/D498</f>
        <v>1.0341454325243396E-2</v>
      </c>
      <c r="BM492" s="128">
        <f t="shared" ref="BM492" si="8900">E492/E498</f>
        <v>5.9838160136286199E-2</v>
      </c>
      <c r="BN492" s="125">
        <f t="shared" ref="BN492" si="8901">F492/F498</f>
        <v>5.7018453244868338E-3</v>
      </c>
      <c r="BO492" s="126">
        <f t="shared" ref="BO492" si="8902">G492/G498</f>
        <v>3.9950576606260293E-2</v>
      </c>
      <c r="BP492" s="127">
        <f t="shared" ref="BP492" si="8903">H492/H498</f>
        <v>1.0873732269194577E-2</v>
      </c>
      <c r="BQ492" s="128">
        <f t="shared" ref="BQ492" si="8904">I492/I498</f>
        <v>6.5723245579360684E-2</v>
      </c>
      <c r="BR492" s="125">
        <f t="shared" ref="BR492" si="8905">J492/J498</f>
        <v>1.4480552281528877E-2</v>
      </c>
      <c r="BS492" s="126">
        <f t="shared" ref="BS492" si="8906">K492/K498</f>
        <v>2.9497741163964922E-2</v>
      </c>
      <c r="BT492" s="127">
        <f t="shared" ref="BT492" si="8907">L492/L498</f>
        <v>3.4442005740334292E-2</v>
      </c>
      <c r="BU492" s="125">
        <f t="shared" ref="BU492" si="8908">M492/M498</f>
        <v>3.019369540448158E-2</v>
      </c>
      <c r="BV492" s="129">
        <f t="shared" ref="BV492" si="8909">N492/N498</f>
        <v>2.9846616065781151E-2</v>
      </c>
      <c r="BW492" s="130">
        <f t="shared" ref="BW492" si="8910">O492/O498</f>
        <v>2.8520071899340922E-2</v>
      </c>
      <c r="BX492" s="125">
        <f t="shared" ref="BX492" si="8911">P492/P498</f>
        <v>2.7363498483316481E-2</v>
      </c>
      <c r="BY492" s="126">
        <f t="shared" ref="BY492" si="8912">Q492/Q498</f>
        <v>6.1442006269592474E-2</v>
      </c>
      <c r="BZ492" s="127">
        <f t="shared" ref="BZ492" si="8913">R492/R498</f>
        <v>3.1959466043067326E-2</v>
      </c>
      <c r="CA492" s="128">
        <f t="shared" ref="CA492" si="8914">S492/S498</f>
        <v>3.90836197021764E-2</v>
      </c>
      <c r="CB492" s="125">
        <f t="shared" ref="CB492" si="8915">T492/T498</f>
        <v>5.3030303030303032E-2</v>
      </c>
      <c r="CC492" s="126">
        <f t="shared" ref="CC492" si="8916">U492/U498</f>
        <v>3.3815990646640884E-2</v>
      </c>
      <c r="CD492" s="127">
        <f t="shared" ref="CD492" si="8917">V492/V498</f>
        <v>8.2133784928027101E-2</v>
      </c>
      <c r="CE492" s="128">
        <f t="shared" ref="CE492" si="8918">W492/W498</f>
        <v>2.8506559031281534E-2</v>
      </c>
      <c r="CF492" s="125">
        <f t="shared" ref="CF492" si="8919">X492/X498</f>
        <v>3.4503977847127595E-2</v>
      </c>
      <c r="CG492" s="126">
        <f t="shared" ref="CG492" si="8920">Y492/Y498</f>
        <v>6.2126485847507719E-2</v>
      </c>
      <c r="CH492" s="127">
        <f t="shared" ref="CH492" si="8921">Z492/Z498</f>
        <v>2.9243353783231084E-2</v>
      </c>
      <c r="CI492" s="125">
        <f t="shared" ref="CI492" si="8922">AA492/AA498</f>
        <v>4.8469660947974898E-2</v>
      </c>
      <c r="CJ492" s="131">
        <f t="shared" ref="CJ492" si="8923">AB492/AB498</f>
        <v>2.6612418020389779E-2</v>
      </c>
      <c r="CK492" s="132">
        <f t="shared" ref="CK492" si="8924">AC492/AC498</f>
        <v>4.6535577080609729E-2</v>
      </c>
    </row>
    <row r="493" spans="1:89">
      <c r="A493" s="133" t="s">
        <v>40</v>
      </c>
      <c r="B493" s="205">
        <v>0</v>
      </c>
      <c r="C493" s="189">
        <v>2251</v>
      </c>
      <c r="D493" s="190">
        <v>10</v>
      </c>
      <c r="E493" s="191">
        <v>1055</v>
      </c>
      <c r="F493" s="188">
        <v>5</v>
      </c>
      <c r="G493" s="192">
        <v>362</v>
      </c>
      <c r="H493" s="190">
        <v>24</v>
      </c>
      <c r="I493" s="191">
        <v>1539</v>
      </c>
      <c r="J493" s="188">
        <v>14</v>
      </c>
      <c r="K493" s="189">
        <v>106</v>
      </c>
      <c r="L493" s="190">
        <v>44</v>
      </c>
      <c r="M493" s="188">
        <v>183</v>
      </c>
      <c r="N493" s="193">
        <v>108</v>
      </c>
      <c r="O493" s="206">
        <v>508</v>
      </c>
      <c r="P493" s="188">
        <v>143</v>
      </c>
      <c r="Q493" s="189">
        <v>243</v>
      </c>
      <c r="R493" s="190">
        <v>122</v>
      </c>
      <c r="S493" s="191">
        <v>218</v>
      </c>
      <c r="T493" s="188">
        <v>101</v>
      </c>
      <c r="U493" s="192">
        <v>22</v>
      </c>
      <c r="V493" s="190">
        <v>137</v>
      </c>
      <c r="W493" s="207">
        <v>49</v>
      </c>
      <c r="X493" s="188">
        <v>110</v>
      </c>
      <c r="Y493" s="192">
        <v>29</v>
      </c>
      <c r="Z493" s="190">
        <v>109</v>
      </c>
      <c r="AA493" s="188">
        <v>849</v>
      </c>
      <c r="AB493" s="168">
        <f t="shared" si="8516"/>
        <v>927</v>
      </c>
      <c r="AC493" s="169">
        <f t="shared" si="8433"/>
        <v>7414</v>
      </c>
      <c r="BI493" s="133" t="s">
        <v>40</v>
      </c>
      <c r="BJ493" s="125">
        <f>B493/B498</f>
        <v>0</v>
      </c>
      <c r="BK493" s="126">
        <f t="shared" ref="BK493" si="8925">C493/C498</f>
        <v>7.1802232854864437E-2</v>
      </c>
      <c r="BL493" s="127">
        <f t="shared" ref="BL493" si="8926">D493/D498</f>
        <v>4.6583127591186475E-4</v>
      </c>
      <c r="BM493" s="128">
        <f t="shared" ref="BM493" si="8927">E493/E498</f>
        <v>5.6164821124361157E-2</v>
      </c>
      <c r="BN493" s="125">
        <f t="shared" ref="BN493" si="8928">F493/F498</f>
        <v>5.1834957495334858E-4</v>
      </c>
      <c r="BO493" s="126">
        <f t="shared" ref="BO493" si="8929">G493/G498</f>
        <v>4.9697968149368478E-2</v>
      </c>
      <c r="BP493" s="127">
        <f t="shared" ref="BP493" si="8930">H493/H498</f>
        <v>8.3644094378419829E-4</v>
      </c>
      <c r="BQ493" s="128">
        <f t="shared" ref="BQ493" si="8931">I493/I498</f>
        <v>4.055656573642185E-2</v>
      </c>
      <c r="BR493" s="125">
        <f t="shared" ref="BR493" si="8932">J493/J498</f>
        <v>2.3572992086209801E-3</v>
      </c>
      <c r="BS493" s="126">
        <f t="shared" ref="BS493" si="8933">K493/K498</f>
        <v>1.4084507042253521E-2</v>
      </c>
      <c r="BT493" s="127">
        <f t="shared" ref="BT493" si="8934">L493/L498</f>
        <v>3.7143339523889921E-3</v>
      </c>
      <c r="BU493" s="125">
        <f t="shared" ref="BU493" si="8935">M493/M498</f>
        <v>8.687808583364983E-3</v>
      </c>
      <c r="BV493" s="129">
        <f t="shared" ref="BV493" si="8936">N493/N498</f>
        <v>4.2694497153700191E-3</v>
      </c>
      <c r="BW493" s="130">
        <f t="shared" ref="BW493" si="8937">O493/O498</f>
        <v>1.5218693828639903E-2</v>
      </c>
      <c r="BX493" s="125">
        <f t="shared" ref="BX493" si="8938">P493/P498</f>
        <v>9.0369059656218408E-3</v>
      </c>
      <c r="BY493" s="126">
        <f t="shared" ref="BY493" si="8939">Q493/Q498</f>
        <v>1.2695924764890282E-2</v>
      </c>
      <c r="BZ493" s="127">
        <f t="shared" ref="BZ493" si="8940">R493/R498</f>
        <v>5.9436811848387408E-3</v>
      </c>
      <c r="CA493" s="128">
        <f t="shared" ref="CA493" si="8941">S493/S498</f>
        <v>9.9885452462772049E-3</v>
      </c>
      <c r="CB493" s="125">
        <f t="shared" ref="CB493" si="8942">T493/T498</f>
        <v>1.1771561771561771E-2</v>
      </c>
      <c r="CC493" s="126">
        <f t="shared" ref="CC493" si="8943">U493/U498</f>
        <v>1.978595197409839E-3</v>
      </c>
      <c r="CD493" s="127">
        <f t="shared" ref="CD493" si="8944">V493/V498</f>
        <v>5.8001693480101606E-3</v>
      </c>
      <c r="CE493" s="128">
        <f t="shared" ref="CE493" si="8945">W493/W498</f>
        <v>1.7658930373360242E-3</v>
      </c>
      <c r="CF493" s="125">
        <f t="shared" ref="CF493" si="8946">X493/X498</f>
        <v>4.8349523097885811E-3</v>
      </c>
      <c r="CG493" s="126">
        <f t="shared" ref="CG493" si="8947">Y493/Y498</f>
        <v>1.9045117225980166E-3</v>
      </c>
      <c r="CH493" s="127">
        <f t="shared" ref="CH493" si="8948">Z493/Z498</f>
        <v>2.0263989589142965E-3</v>
      </c>
      <c r="CI493" s="125">
        <f t="shared" ref="CI493" si="8949">AA493/AA498</f>
        <v>1.818415472595258E-2</v>
      </c>
      <c r="CJ493" s="131">
        <f t="shared" ref="CJ493" si="8950">AB493/AB498</f>
        <v>3.0814028859482046E-3</v>
      </c>
      <c r="CK493" s="132">
        <f t="shared" ref="CK493" si="8951">AC493/AC498</f>
        <v>2.478910536540024E-2</v>
      </c>
    </row>
    <row r="494" spans="1:89">
      <c r="A494" s="142" t="s">
        <v>41</v>
      </c>
      <c r="B494" s="202">
        <v>0</v>
      </c>
      <c r="C494" s="196">
        <v>13</v>
      </c>
      <c r="D494" s="197">
        <v>0</v>
      </c>
      <c r="E494" s="198">
        <v>2</v>
      </c>
      <c r="F494" s="195">
        <v>0</v>
      </c>
      <c r="G494" s="199">
        <v>1</v>
      </c>
      <c r="H494" s="197">
        <v>0</v>
      </c>
      <c r="I494" s="198">
        <v>0</v>
      </c>
      <c r="J494" s="195">
        <v>0</v>
      </c>
      <c r="K494" s="199">
        <v>0</v>
      </c>
      <c r="L494" s="197">
        <v>0</v>
      </c>
      <c r="M494" s="195">
        <v>0</v>
      </c>
      <c r="N494" s="200">
        <v>0</v>
      </c>
      <c r="O494" s="203">
        <v>0</v>
      </c>
      <c r="P494" s="195">
        <v>0</v>
      </c>
      <c r="Q494" s="199">
        <v>0</v>
      </c>
      <c r="R494" s="197">
        <v>0</v>
      </c>
      <c r="S494" s="198">
        <v>0</v>
      </c>
      <c r="T494" s="195">
        <v>0</v>
      </c>
      <c r="U494" s="199">
        <v>0</v>
      </c>
      <c r="V494" s="197">
        <v>0</v>
      </c>
      <c r="W494" s="198">
        <v>0</v>
      </c>
      <c r="X494" s="195">
        <v>0</v>
      </c>
      <c r="Y494" s="199">
        <v>0</v>
      </c>
      <c r="Z494" s="197">
        <v>0</v>
      </c>
      <c r="AA494" s="195">
        <v>0</v>
      </c>
      <c r="AB494" s="168">
        <f t="shared" si="8516"/>
        <v>0</v>
      </c>
      <c r="AC494" s="169">
        <f t="shared" si="8433"/>
        <v>16</v>
      </c>
      <c r="BI494" s="142" t="s">
        <v>41</v>
      </c>
      <c r="BJ494" s="125">
        <f>B494/B498</f>
        <v>0</v>
      </c>
      <c r="BK494" s="126">
        <f t="shared" ref="BK494" si="8952">C494/C498</f>
        <v>4.1467304625199361E-4</v>
      </c>
      <c r="BL494" s="127">
        <f t="shared" ref="BL494" si="8953">D494/D498</f>
        <v>0</v>
      </c>
      <c r="BM494" s="128">
        <f t="shared" ref="BM494" si="8954">E494/E498</f>
        <v>1.0647359454855196E-4</v>
      </c>
      <c r="BN494" s="125">
        <f t="shared" ref="BN494" si="8955">F494/F498</f>
        <v>0</v>
      </c>
      <c r="BO494" s="126">
        <f t="shared" ref="BO494" si="8956">G494/G498</f>
        <v>1.3728720483250961E-4</v>
      </c>
      <c r="BP494" s="127">
        <f t="shared" ref="BP494" si="8957">H494/H498</f>
        <v>0</v>
      </c>
      <c r="BQ494" s="128">
        <f t="shared" ref="BQ494" si="8958">I494/I498</f>
        <v>0</v>
      </c>
      <c r="BR494" s="125">
        <f t="shared" ref="BR494" si="8959">J494/J498</f>
        <v>0</v>
      </c>
      <c r="BS494" s="126">
        <f t="shared" ref="BS494" si="8960">K494/K498</f>
        <v>0</v>
      </c>
      <c r="BT494" s="127">
        <f t="shared" ref="BT494" si="8961">L494/L498</f>
        <v>0</v>
      </c>
      <c r="BU494" s="125">
        <f t="shared" ref="BU494" si="8962">M494/M498</f>
        <v>0</v>
      </c>
      <c r="BV494" s="129">
        <f t="shared" ref="BV494" si="8963">N494/N498</f>
        <v>0</v>
      </c>
      <c r="BW494" s="130">
        <f t="shared" ref="BW494" si="8964">O494/O498</f>
        <v>0</v>
      </c>
      <c r="BX494" s="125">
        <f t="shared" ref="BX494" si="8965">P494/P498</f>
        <v>0</v>
      </c>
      <c r="BY494" s="126">
        <f t="shared" ref="BY494" si="8966">Q494/Q498</f>
        <v>0</v>
      </c>
      <c r="BZ494" s="127">
        <f t="shared" ref="BZ494" si="8967">R494/R498</f>
        <v>0</v>
      </c>
      <c r="CA494" s="128">
        <f t="shared" ref="CA494" si="8968">S494/S498</f>
        <v>0</v>
      </c>
      <c r="CB494" s="125">
        <f t="shared" ref="CB494" si="8969">T494/T498</f>
        <v>0</v>
      </c>
      <c r="CC494" s="126">
        <f t="shared" ref="CC494" si="8970">U494/U498</f>
        <v>0</v>
      </c>
      <c r="CD494" s="127">
        <f t="shared" ref="CD494" si="8971">V494/V498</f>
        <v>0</v>
      </c>
      <c r="CE494" s="128">
        <f t="shared" ref="CE494" si="8972">W494/W498</f>
        <v>0</v>
      </c>
      <c r="CF494" s="125">
        <f t="shared" ref="CF494" si="8973">X494/X498</f>
        <v>0</v>
      </c>
      <c r="CG494" s="126">
        <f t="shared" ref="CG494" si="8974">Y494/Y498</f>
        <v>0</v>
      </c>
      <c r="CH494" s="127">
        <f t="shared" ref="CH494" si="8975">Z494/Z498</f>
        <v>0</v>
      </c>
      <c r="CI494" s="125">
        <f t="shared" ref="CI494" si="8976">AA494/AA498</f>
        <v>0</v>
      </c>
      <c r="CJ494" s="131">
        <f t="shared" ref="CJ494" si="8977">AB494/AB498</f>
        <v>0</v>
      </c>
      <c r="CK494" s="132">
        <f t="shared" ref="CK494" si="8978">AC494/AC498</f>
        <v>5.3496855387969228E-5</v>
      </c>
    </row>
    <row r="495" spans="1:89">
      <c r="A495" s="133" t="s">
        <v>42</v>
      </c>
      <c r="B495" s="57">
        <v>0</v>
      </c>
      <c r="C495" s="58">
        <v>0</v>
      </c>
      <c r="D495" s="135">
        <v>0</v>
      </c>
      <c r="E495" s="136">
        <v>0</v>
      </c>
      <c r="F495" s="134">
        <v>0</v>
      </c>
      <c r="G495" s="137">
        <v>0</v>
      </c>
      <c r="H495" s="135">
        <v>0</v>
      </c>
      <c r="I495" s="136">
        <v>0</v>
      </c>
      <c r="J495" s="134">
        <v>0</v>
      </c>
      <c r="K495" s="137">
        <v>0</v>
      </c>
      <c r="L495" s="135">
        <v>0</v>
      </c>
      <c r="M495" s="134">
        <v>9</v>
      </c>
      <c r="N495" s="138">
        <v>0</v>
      </c>
      <c r="O495" s="139">
        <v>0</v>
      </c>
      <c r="P495" s="134">
        <v>0</v>
      </c>
      <c r="Q495" s="137">
        <v>0</v>
      </c>
      <c r="R495" s="135">
        <v>0</v>
      </c>
      <c r="S495" s="136">
        <v>0</v>
      </c>
      <c r="T495" s="134">
        <v>0</v>
      </c>
      <c r="U495" s="137">
        <v>0</v>
      </c>
      <c r="V495" s="135">
        <v>0</v>
      </c>
      <c r="W495" s="136">
        <v>0</v>
      </c>
      <c r="X495" s="134">
        <v>0</v>
      </c>
      <c r="Y495" s="137">
        <v>0</v>
      </c>
      <c r="Z495" s="140">
        <v>0</v>
      </c>
      <c r="AA495" s="141">
        <v>0</v>
      </c>
      <c r="AB495" s="168"/>
      <c r="AC495" s="169">
        <f t="shared" si="8433"/>
        <v>9</v>
      </c>
      <c r="BI495" s="133" t="s">
        <v>42</v>
      </c>
      <c r="BJ495" s="125">
        <f>B495/B498</f>
        <v>0</v>
      </c>
      <c r="BK495" s="126">
        <f t="shared" ref="BK495" si="8979">C495/C498</f>
        <v>0</v>
      </c>
      <c r="BL495" s="127">
        <f t="shared" ref="BL495" si="8980">D495/D498</f>
        <v>0</v>
      </c>
      <c r="BM495" s="128">
        <f t="shared" ref="BM495" si="8981">E495/E498</f>
        <v>0</v>
      </c>
      <c r="BN495" s="125">
        <f t="shared" ref="BN495" si="8982">F495/F498</f>
        <v>0</v>
      </c>
      <c r="BO495" s="126">
        <f t="shared" ref="BO495" si="8983">G495/G498</f>
        <v>0</v>
      </c>
      <c r="BP495" s="127">
        <f t="shared" ref="BP495" si="8984">H495/H498</f>
        <v>0</v>
      </c>
      <c r="BQ495" s="128">
        <f t="shared" ref="BQ495" si="8985">I495/I498</f>
        <v>0</v>
      </c>
      <c r="BR495" s="125">
        <f t="shared" ref="BR495" si="8986">J495/J498</f>
        <v>0</v>
      </c>
      <c r="BS495" s="126">
        <f t="shared" ref="BS495" si="8987">K495/K498</f>
        <v>0</v>
      </c>
      <c r="BT495" s="127">
        <f t="shared" ref="BT495" si="8988">L495/L498</f>
        <v>0</v>
      </c>
      <c r="BU495" s="125">
        <f t="shared" ref="BU495" si="8989">M495/M498</f>
        <v>4.2726927459172049E-4</v>
      </c>
      <c r="BV495" s="129">
        <f t="shared" ref="BV495" si="8990">N495/N498</f>
        <v>0</v>
      </c>
      <c r="BW495" s="130">
        <f t="shared" ref="BW495" si="8991">O495/O498</f>
        <v>0</v>
      </c>
      <c r="BX495" s="125">
        <f t="shared" ref="BX495" si="8992">P495/P498</f>
        <v>0</v>
      </c>
      <c r="BY495" s="126">
        <f t="shared" ref="BY495" si="8993">Q495/Q498</f>
        <v>0</v>
      </c>
      <c r="BZ495" s="127">
        <f t="shared" ref="BZ495" si="8994">R495/R498</f>
        <v>0</v>
      </c>
      <c r="CA495" s="128">
        <f t="shared" ref="CA495" si="8995">S495/S498</f>
        <v>0</v>
      </c>
      <c r="CB495" s="125">
        <f t="shared" ref="CB495" si="8996">T495/T498</f>
        <v>0</v>
      </c>
      <c r="CC495" s="126">
        <f t="shared" ref="CC495" si="8997">U495/U498</f>
        <v>0</v>
      </c>
      <c r="CD495" s="127">
        <f t="shared" ref="CD495" si="8998">V495/V498</f>
        <v>0</v>
      </c>
      <c r="CE495" s="128">
        <f t="shared" ref="CE495" si="8999">W495/W498</f>
        <v>0</v>
      </c>
      <c r="CF495" s="125">
        <f t="shared" ref="CF495" si="9000">X495/X498</f>
        <v>0</v>
      </c>
      <c r="CG495" s="126">
        <f t="shared" ref="CG495" si="9001">Y495/Y498</f>
        <v>0</v>
      </c>
      <c r="CH495" s="127">
        <f t="shared" ref="CH495" si="9002">Z495/Z498</f>
        <v>0</v>
      </c>
      <c r="CI495" s="125">
        <f t="shared" ref="CI495" si="9003">AA495/AA498</f>
        <v>0</v>
      </c>
      <c r="CJ495" s="131">
        <f t="shared" ref="CJ495" si="9004">AB495/AB498</f>
        <v>0</v>
      </c>
      <c r="CK495" s="132">
        <f t="shared" ref="CK495" si="9005">AC495/AC498</f>
        <v>3.009198115573269E-5</v>
      </c>
    </row>
    <row r="496" spans="1:89">
      <c r="A496" s="142" t="s">
        <v>43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/>
      <c r="AC496" s="169"/>
      <c r="BI496" s="142" t="s">
        <v>43</v>
      </c>
      <c r="BJ496" s="125">
        <f>B496/B498</f>
        <v>0</v>
      </c>
      <c r="BK496" s="126">
        <f t="shared" ref="BK496" si="9006">C496/C498</f>
        <v>0</v>
      </c>
      <c r="BL496" s="127">
        <f t="shared" ref="BL496" si="9007">D496/D498</f>
        <v>0</v>
      </c>
      <c r="BM496" s="128">
        <f t="shared" ref="BM496" si="9008">E496/E498</f>
        <v>0</v>
      </c>
      <c r="BN496" s="125">
        <f t="shared" ref="BN496" si="9009">F496/F498</f>
        <v>0</v>
      </c>
      <c r="BO496" s="126">
        <f t="shared" ref="BO496" si="9010">G496/G498</f>
        <v>0</v>
      </c>
      <c r="BP496" s="127">
        <f t="shared" ref="BP496" si="9011">H496/H498</f>
        <v>0</v>
      </c>
      <c r="BQ496" s="128">
        <f t="shared" ref="BQ496" si="9012">I496/I498</f>
        <v>0</v>
      </c>
      <c r="BR496" s="125">
        <f t="shared" ref="BR496" si="9013">J496/J498</f>
        <v>0</v>
      </c>
      <c r="BS496" s="126">
        <f t="shared" ref="BS496" si="9014">K496/K498</f>
        <v>0</v>
      </c>
      <c r="BT496" s="127">
        <f t="shared" ref="BT496" si="9015">L496/L498</f>
        <v>0</v>
      </c>
      <c r="BU496" s="125">
        <f t="shared" ref="BU496" si="9016">M496/M498</f>
        <v>0</v>
      </c>
      <c r="BV496" s="129">
        <f t="shared" ref="BV496" si="9017">N496/N498</f>
        <v>0</v>
      </c>
      <c r="BW496" s="130">
        <f t="shared" ref="BW496" si="9018">O496/O498</f>
        <v>0</v>
      </c>
      <c r="BX496" s="125">
        <f t="shared" ref="BX496" si="9019">P496/P498</f>
        <v>0</v>
      </c>
      <c r="BY496" s="126">
        <f t="shared" ref="BY496" si="9020">Q496/Q498</f>
        <v>0</v>
      </c>
      <c r="BZ496" s="127">
        <f t="shared" ref="BZ496" si="9021">R496/R498</f>
        <v>0</v>
      </c>
      <c r="CA496" s="128">
        <f t="shared" ref="CA496" si="9022">S496/S498</f>
        <v>0</v>
      </c>
      <c r="CB496" s="125">
        <f t="shared" ref="CB496" si="9023">T496/T498</f>
        <v>0</v>
      </c>
      <c r="CC496" s="126">
        <f t="shared" ref="CC496" si="9024">U496/U498</f>
        <v>0</v>
      </c>
      <c r="CD496" s="127">
        <f t="shared" ref="CD496" si="9025">V496/V498</f>
        <v>0</v>
      </c>
      <c r="CE496" s="128">
        <f t="shared" ref="CE496" si="9026">W496/W498</f>
        <v>0</v>
      </c>
      <c r="CF496" s="125">
        <f t="shared" ref="CF496" si="9027">X496/X498</f>
        <v>0</v>
      </c>
      <c r="CG496" s="126">
        <f t="shared" ref="CG496" si="9028">Y496/Y498</f>
        <v>0</v>
      </c>
      <c r="CH496" s="127">
        <f t="shared" ref="CH496" si="9029">Z496/Z498</f>
        <v>0</v>
      </c>
      <c r="CI496" s="125">
        <f t="shared" ref="CI496" si="9030">AA496/AA498</f>
        <v>0</v>
      </c>
      <c r="CJ496" s="131">
        <f t="shared" ref="CJ496" si="9031">AB496/AB498</f>
        <v>0</v>
      </c>
      <c r="CK496" s="132">
        <f t="shared" ref="CK496" si="9032">AC496/AC498</f>
        <v>0</v>
      </c>
    </row>
    <row r="497" spans="1:89" ht="14.1" thickBot="1">
      <c r="A497" s="133" t="s">
        <v>44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/>
      <c r="AC497" s="169"/>
      <c r="BI497" s="133" t="s">
        <v>44</v>
      </c>
      <c r="BJ497" s="125">
        <f>B497/B498</f>
        <v>0</v>
      </c>
      <c r="BK497" s="126">
        <f t="shared" ref="BK497" si="9033">C497/C498</f>
        <v>0</v>
      </c>
      <c r="BL497" s="127">
        <f t="shared" ref="BL497" si="9034">D497/D498</f>
        <v>0</v>
      </c>
      <c r="BM497" s="128">
        <f t="shared" ref="BM497" si="9035">E497/E498</f>
        <v>0</v>
      </c>
      <c r="BN497" s="125">
        <f t="shared" ref="BN497" si="9036">F497/F498</f>
        <v>0</v>
      </c>
      <c r="BO497" s="126">
        <f t="shared" ref="BO497" si="9037">G497/G498</f>
        <v>0</v>
      </c>
      <c r="BP497" s="127">
        <f t="shared" ref="BP497" si="9038">H497/H498</f>
        <v>0</v>
      </c>
      <c r="BQ497" s="128">
        <f t="shared" ref="BQ497" si="9039">I497/I498</f>
        <v>0</v>
      </c>
      <c r="BR497" s="125">
        <f t="shared" ref="BR497" si="9040">J497/J498</f>
        <v>0</v>
      </c>
      <c r="BS497" s="126">
        <f t="shared" ref="BS497" si="9041">K497/K498</f>
        <v>0</v>
      </c>
      <c r="BT497" s="127">
        <f t="shared" ref="BT497" si="9042">L497/L498</f>
        <v>0</v>
      </c>
      <c r="BU497" s="125">
        <f t="shared" ref="BU497" si="9043">M497/M498</f>
        <v>0</v>
      </c>
      <c r="BV497" s="129">
        <f t="shared" ref="BV497" si="9044">N497/N498</f>
        <v>0</v>
      </c>
      <c r="BW497" s="130">
        <f t="shared" ref="BW497" si="9045">O497/O498</f>
        <v>0</v>
      </c>
      <c r="BX497" s="125">
        <f t="shared" ref="BX497" si="9046">P497/P498</f>
        <v>0</v>
      </c>
      <c r="BY497" s="126">
        <f t="shared" ref="BY497" si="9047">Q497/Q498</f>
        <v>0</v>
      </c>
      <c r="BZ497" s="127">
        <f t="shared" ref="BZ497" si="9048">R497/R498</f>
        <v>0</v>
      </c>
      <c r="CA497" s="128">
        <f t="shared" ref="CA497" si="9049">S497/S498</f>
        <v>0</v>
      </c>
      <c r="CB497" s="125">
        <f t="shared" ref="CB497" si="9050">T497/T498</f>
        <v>0</v>
      </c>
      <c r="CC497" s="126">
        <f t="shared" ref="CC497" si="9051">U497/U498</f>
        <v>0</v>
      </c>
      <c r="CD497" s="127">
        <f t="shared" ref="CD497" si="9052">V497/V498</f>
        <v>0</v>
      </c>
      <c r="CE497" s="128">
        <f t="shared" ref="CE497" si="9053">W497/W498</f>
        <v>0</v>
      </c>
      <c r="CF497" s="125">
        <f t="shared" ref="CF497" si="9054">X497/X498</f>
        <v>0</v>
      </c>
      <c r="CG497" s="126">
        <f t="shared" ref="CG497" si="9055">Y497/Y498</f>
        <v>0</v>
      </c>
      <c r="CH497" s="127">
        <f t="shared" ref="CH497" si="9056">Z497/Z498</f>
        <v>0</v>
      </c>
      <c r="CI497" s="125">
        <f t="shared" ref="CI497" si="9057">AA497/AA498</f>
        <v>0</v>
      </c>
      <c r="CJ497" s="131">
        <f t="shared" ref="CJ497" si="9058">AB497/AB498</f>
        <v>0</v>
      </c>
      <c r="CK497" s="132">
        <f t="shared" ref="CK497" si="9059">AC497/AC498</f>
        <v>0</v>
      </c>
    </row>
    <row r="498" spans="1:89" ht="15" thickTop="1" thickBot="1">
      <c r="A498" s="290" t="s">
        <v>26</v>
      </c>
      <c r="B498" s="17">
        <f t="shared" ref="B498:AA498" si="9060">SUM(B475:B497)</f>
        <v>52859</v>
      </c>
      <c r="C498" s="18">
        <f t="shared" si="9060"/>
        <v>31350</v>
      </c>
      <c r="D498" s="17">
        <f t="shared" si="9060"/>
        <v>21467</v>
      </c>
      <c r="E498" s="18">
        <f t="shared" si="9060"/>
        <v>18784</v>
      </c>
      <c r="F498" s="17">
        <f t="shared" si="9060"/>
        <v>9646</v>
      </c>
      <c r="G498" s="18">
        <f t="shared" si="9060"/>
        <v>7284</v>
      </c>
      <c r="H498" s="17">
        <f t="shared" si="9060"/>
        <v>28693</v>
      </c>
      <c r="I498" s="18">
        <f t="shared" si="9060"/>
        <v>37947</v>
      </c>
      <c r="J498" s="17">
        <f t="shared" si="9060"/>
        <v>5939</v>
      </c>
      <c r="K498" s="18">
        <f t="shared" si="9060"/>
        <v>7526</v>
      </c>
      <c r="L498" s="17">
        <f t="shared" si="9060"/>
        <v>11846</v>
      </c>
      <c r="M498" s="18">
        <f t="shared" si="9060"/>
        <v>21064</v>
      </c>
      <c r="N498" s="17">
        <f t="shared" si="9060"/>
        <v>25296</v>
      </c>
      <c r="O498" s="18">
        <f t="shared" si="9060"/>
        <v>33380</v>
      </c>
      <c r="P498" s="17">
        <f t="shared" si="9060"/>
        <v>15824</v>
      </c>
      <c r="Q498" s="18">
        <f t="shared" si="9060"/>
        <v>19140</v>
      </c>
      <c r="R498" s="17">
        <f t="shared" si="9060"/>
        <v>20526</v>
      </c>
      <c r="S498" s="18">
        <f t="shared" si="9060"/>
        <v>21825</v>
      </c>
      <c r="T498" s="17">
        <f t="shared" si="9060"/>
        <v>8580</v>
      </c>
      <c r="U498" s="18">
        <f t="shared" si="9060"/>
        <v>11119</v>
      </c>
      <c r="V498" s="17">
        <f t="shared" si="9060"/>
        <v>23620</v>
      </c>
      <c r="W498" s="18">
        <f t="shared" si="9060"/>
        <v>27748</v>
      </c>
      <c r="X498" s="17">
        <f t="shared" si="9060"/>
        <v>22751</v>
      </c>
      <c r="Y498" s="18">
        <f t="shared" si="9060"/>
        <v>15227</v>
      </c>
      <c r="Z498" s="17">
        <f t="shared" si="9060"/>
        <v>53790</v>
      </c>
      <c r="AA498" s="18">
        <f t="shared" si="9060"/>
        <v>46689</v>
      </c>
      <c r="AB498" s="170">
        <f t="shared" ref="AB498:AC498" si="9061">SUM(AB474:AB497)</f>
        <v>300837</v>
      </c>
      <c r="AC498" s="171">
        <f t="shared" si="9061"/>
        <v>299083</v>
      </c>
      <c r="BI498" s="290" t="s">
        <v>26</v>
      </c>
      <c r="BJ498" s="151">
        <f>SUM(BJ474:BJ497)</f>
        <v>0.99999999999999978</v>
      </c>
      <c r="BK498" s="152">
        <f t="shared" ref="BK498:CK498" si="9062">SUM(BK474:BK497)</f>
        <v>1</v>
      </c>
      <c r="BL498" s="151">
        <f t="shared" si="9062"/>
        <v>0.99999999999999989</v>
      </c>
      <c r="BM498" s="152">
        <f t="shared" si="9062"/>
        <v>1</v>
      </c>
      <c r="BN498" s="151">
        <f t="shared" si="9062"/>
        <v>0.99999999999999989</v>
      </c>
      <c r="BO498" s="152">
        <f t="shared" si="9062"/>
        <v>0.99999999999999989</v>
      </c>
      <c r="BP498" s="151">
        <f t="shared" si="9062"/>
        <v>1</v>
      </c>
      <c r="BQ498" s="152">
        <f t="shared" si="9062"/>
        <v>1</v>
      </c>
      <c r="BR498" s="151">
        <f t="shared" si="9062"/>
        <v>1</v>
      </c>
      <c r="BS498" s="152">
        <f t="shared" si="9062"/>
        <v>1</v>
      </c>
      <c r="BT498" s="151">
        <f t="shared" si="9062"/>
        <v>0.99999999999999989</v>
      </c>
      <c r="BU498" s="152">
        <f t="shared" si="9062"/>
        <v>1.0000000000000002</v>
      </c>
      <c r="BV498" s="151">
        <f t="shared" si="9062"/>
        <v>1</v>
      </c>
      <c r="BW498" s="152">
        <f t="shared" si="9062"/>
        <v>1.0000000000000002</v>
      </c>
      <c r="BX498" s="151">
        <f t="shared" si="9062"/>
        <v>0.99999999999999989</v>
      </c>
      <c r="BY498" s="152">
        <f t="shared" si="9062"/>
        <v>0.99999999999999989</v>
      </c>
      <c r="BZ498" s="151">
        <f t="shared" si="9062"/>
        <v>0.99999999999999989</v>
      </c>
      <c r="CA498" s="152">
        <f t="shared" si="9062"/>
        <v>1</v>
      </c>
      <c r="CB498" s="151">
        <f t="shared" si="9062"/>
        <v>0.99999999999999989</v>
      </c>
      <c r="CC498" s="152">
        <f t="shared" si="9062"/>
        <v>0.99999999999999978</v>
      </c>
      <c r="CD498" s="151">
        <f t="shared" si="9062"/>
        <v>1</v>
      </c>
      <c r="CE498" s="152">
        <f t="shared" si="9062"/>
        <v>1</v>
      </c>
      <c r="CF498" s="151">
        <f t="shared" si="9062"/>
        <v>1</v>
      </c>
      <c r="CG498" s="152">
        <f t="shared" si="9062"/>
        <v>1</v>
      </c>
      <c r="CH498" s="151">
        <f t="shared" si="9062"/>
        <v>1</v>
      </c>
      <c r="CI498" s="152">
        <f t="shared" si="9062"/>
        <v>0.99999999999999989</v>
      </c>
      <c r="CJ498" s="151">
        <f t="shared" si="9062"/>
        <v>1.0000000000000002</v>
      </c>
      <c r="CK498" s="152">
        <f t="shared" si="9062"/>
        <v>1</v>
      </c>
    </row>
    <row r="499" spans="1:89" ht="14.1" thickTop="1">
      <c r="A499" s="186"/>
    </row>
    <row r="501" spans="1:89">
      <c r="A501" s="301">
        <f>+A470+1</f>
        <v>43602</v>
      </c>
      <c r="B501" s="301"/>
      <c r="C501" s="301"/>
      <c r="D501" s="301"/>
      <c r="BI501" s="298">
        <f>+BI470+1</f>
        <v>43602</v>
      </c>
      <c r="BJ501" s="298"/>
      <c r="BK501" s="298"/>
      <c r="BL501" s="298"/>
    </row>
    <row r="502" spans="1:89" ht="14.1" thickBot="1">
      <c r="AE502" t="s">
        <v>1</v>
      </c>
    </row>
    <row r="503" spans="1:89" ht="15" thickTop="1" thickBot="1">
      <c r="A503" s="296" t="s">
        <v>2</v>
      </c>
      <c r="B503" s="292" t="s">
        <v>3</v>
      </c>
      <c r="C503" s="293"/>
      <c r="D503" s="292" t="s">
        <v>4</v>
      </c>
      <c r="E503" s="293"/>
      <c r="F503" s="292" t="s">
        <v>5</v>
      </c>
      <c r="G503" s="293"/>
      <c r="H503" s="292" t="s">
        <v>6</v>
      </c>
      <c r="I503" s="293"/>
      <c r="J503" s="292" t="s">
        <v>7</v>
      </c>
      <c r="K503" s="293"/>
      <c r="L503" s="292" t="s">
        <v>8</v>
      </c>
      <c r="M503" s="293"/>
      <c r="N503" s="292" t="s">
        <v>9</v>
      </c>
      <c r="O503" s="293"/>
      <c r="P503" s="292" t="s">
        <v>10</v>
      </c>
      <c r="Q503" s="293"/>
      <c r="R503" s="292" t="s">
        <v>11</v>
      </c>
      <c r="S503" s="293"/>
      <c r="T503" s="292" t="s">
        <v>12</v>
      </c>
      <c r="U503" s="293"/>
      <c r="V503" s="292" t="s">
        <v>13</v>
      </c>
      <c r="W503" s="293"/>
      <c r="X503" s="292" t="s">
        <v>14</v>
      </c>
      <c r="Y503" s="293"/>
      <c r="Z503" s="294" t="s">
        <v>15</v>
      </c>
      <c r="AA503" s="295"/>
      <c r="AB503" s="299" t="s">
        <v>16</v>
      </c>
      <c r="AC503" s="300"/>
      <c r="AE503" s="309" t="s">
        <v>2</v>
      </c>
      <c r="AF503" s="303" t="s">
        <v>3</v>
      </c>
      <c r="AG503" s="304"/>
      <c r="AH503" s="303" t="s">
        <v>4</v>
      </c>
      <c r="AI503" s="304"/>
      <c r="AJ503" s="303" t="s">
        <v>5</v>
      </c>
      <c r="AK503" s="304"/>
      <c r="AL503" s="303" t="s">
        <v>6</v>
      </c>
      <c r="AM503" s="304"/>
      <c r="AN503" s="303" t="s">
        <v>7</v>
      </c>
      <c r="AO503" s="304"/>
      <c r="AP503" s="303" t="s">
        <v>8</v>
      </c>
      <c r="AQ503" s="304"/>
      <c r="AR503" s="303" t="s">
        <v>9</v>
      </c>
      <c r="AS503" s="304"/>
      <c r="AT503" s="303" t="s">
        <v>10</v>
      </c>
      <c r="AU503" s="304"/>
      <c r="AV503" s="303" t="s">
        <v>11</v>
      </c>
      <c r="AW503" s="304"/>
      <c r="AX503" s="303" t="s">
        <v>12</v>
      </c>
      <c r="AY503" s="304"/>
      <c r="AZ503" s="303" t="s">
        <v>13</v>
      </c>
      <c r="BA503" s="304"/>
      <c r="BB503" s="303" t="s">
        <v>14</v>
      </c>
      <c r="BC503" s="304"/>
      <c r="BD503" s="305" t="s">
        <v>15</v>
      </c>
      <c r="BE503" s="306"/>
      <c r="BF503" s="307" t="s">
        <v>16</v>
      </c>
      <c r="BG503" s="308"/>
      <c r="BH503" s="281"/>
      <c r="BI503" s="296" t="s">
        <v>2</v>
      </c>
      <c r="BJ503" s="292" t="s">
        <v>3</v>
      </c>
      <c r="BK503" s="293"/>
      <c r="BL503" s="292" t="s">
        <v>4</v>
      </c>
      <c r="BM503" s="293"/>
      <c r="BN503" s="292" t="s">
        <v>5</v>
      </c>
      <c r="BO503" s="293"/>
      <c r="BP503" s="292" t="s">
        <v>6</v>
      </c>
      <c r="BQ503" s="293"/>
      <c r="BR503" s="292" t="s">
        <v>7</v>
      </c>
      <c r="BS503" s="293"/>
      <c r="BT503" s="292" t="s">
        <v>8</v>
      </c>
      <c r="BU503" s="293"/>
      <c r="BV503" s="292" t="s">
        <v>9</v>
      </c>
      <c r="BW503" s="293"/>
      <c r="BX503" s="292" t="s">
        <v>10</v>
      </c>
      <c r="BY503" s="293"/>
      <c r="BZ503" s="292" t="s">
        <v>11</v>
      </c>
      <c r="CA503" s="293"/>
      <c r="CB503" s="292" t="s">
        <v>12</v>
      </c>
      <c r="CC503" s="293"/>
      <c r="CD503" s="292" t="s">
        <v>13</v>
      </c>
      <c r="CE503" s="293"/>
      <c r="CF503" s="292" t="s">
        <v>14</v>
      </c>
      <c r="CG503" s="293"/>
      <c r="CH503" s="294" t="s">
        <v>15</v>
      </c>
      <c r="CI503" s="295"/>
      <c r="CJ503" s="292" t="s">
        <v>16</v>
      </c>
      <c r="CK503" s="293"/>
    </row>
    <row r="504" spans="1:89" ht="15" thickTop="1" thickBot="1">
      <c r="A504" s="297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5" t="s">
        <v>17</v>
      </c>
      <c r="AA504" s="118" t="s">
        <v>18</v>
      </c>
      <c r="AB504" s="172" t="s">
        <v>17</v>
      </c>
      <c r="AC504" s="173" t="s">
        <v>18</v>
      </c>
      <c r="AE504" s="310"/>
      <c r="AF504" s="242" t="s">
        <v>17</v>
      </c>
      <c r="AG504" s="243" t="s">
        <v>18</v>
      </c>
      <c r="AH504" s="244" t="s">
        <v>17</v>
      </c>
      <c r="AI504" s="245" t="s">
        <v>18</v>
      </c>
      <c r="AJ504" s="242" t="s">
        <v>17</v>
      </c>
      <c r="AK504" s="243" t="s">
        <v>18</v>
      </c>
      <c r="AL504" s="244" t="s">
        <v>17</v>
      </c>
      <c r="AM504" s="245" t="s">
        <v>18</v>
      </c>
      <c r="AN504" s="242" t="s">
        <v>17</v>
      </c>
      <c r="AO504" s="243" t="s">
        <v>18</v>
      </c>
      <c r="AP504" s="244" t="s">
        <v>17</v>
      </c>
      <c r="AQ504" s="242" t="s">
        <v>18</v>
      </c>
      <c r="AR504" s="246" t="s">
        <v>17</v>
      </c>
      <c r="AS504" s="247" t="s">
        <v>18</v>
      </c>
      <c r="AT504" s="242" t="s">
        <v>17</v>
      </c>
      <c r="AU504" s="243" t="s">
        <v>18</v>
      </c>
      <c r="AV504" s="244" t="s">
        <v>17</v>
      </c>
      <c r="AW504" s="245" t="s">
        <v>18</v>
      </c>
      <c r="AX504" s="242" t="s">
        <v>17</v>
      </c>
      <c r="AY504" s="243" t="s">
        <v>18</v>
      </c>
      <c r="AZ504" s="244" t="s">
        <v>17</v>
      </c>
      <c r="BA504" s="245" t="s">
        <v>18</v>
      </c>
      <c r="BB504" s="242" t="s">
        <v>17</v>
      </c>
      <c r="BC504" s="243" t="s">
        <v>18</v>
      </c>
      <c r="BD504" s="248" t="s">
        <v>17</v>
      </c>
      <c r="BE504" s="249" t="s">
        <v>18</v>
      </c>
      <c r="BF504" s="250" t="s">
        <v>17</v>
      </c>
      <c r="BG504" s="251" t="s">
        <v>18</v>
      </c>
      <c r="BH504" s="282"/>
      <c r="BI504" s="297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5" t="s">
        <v>17</v>
      </c>
      <c r="CI504" s="118" t="s">
        <v>18</v>
      </c>
      <c r="CJ504" s="116" t="s">
        <v>17</v>
      </c>
      <c r="CK504" s="117" t="s">
        <v>18</v>
      </c>
    </row>
    <row r="505" spans="1:89" ht="14.1" thickTop="1">
      <c r="A505" s="121" t="s">
        <v>19</v>
      </c>
      <c r="B505" s="122"/>
      <c r="C505" s="185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2"/>
      <c r="AA505" s="183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52" t="str">
        <f>$AE$9</f>
        <v>07:00 - 07:59</v>
      </c>
      <c r="AF505" s="253">
        <f>SUMIF($A$9:$A$32,$AE505,B$505:B$528)</f>
        <v>4609</v>
      </c>
      <c r="AG505" s="254">
        <f t="shared" ref="AG505:AV507" si="9063">SUMIF($A$9:$A$32,$AE505,C$505:C$528)</f>
        <v>918</v>
      </c>
      <c r="AH505" s="255">
        <f t="shared" si="9063"/>
        <v>1416</v>
      </c>
      <c r="AI505" s="256">
        <f t="shared" si="9063"/>
        <v>1092</v>
      </c>
      <c r="AJ505" s="253">
        <f t="shared" si="9063"/>
        <v>705</v>
      </c>
      <c r="AK505" s="257">
        <f t="shared" si="9063"/>
        <v>557</v>
      </c>
      <c r="AL505" s="255">
        <f t="shared" si="9063"/>
        <v>914</v>
      </c>
      <c r="AM505" s="256">
        <f t="shared" si="9063"/>
        <v>1607</v>
      </c>
      <c r="AN505" s="253">
        <f t="shared" si="9063"/>
        <v>343</v>
      </c>
      <c r="AO505" s="257">
        <f t="shared" si="9063"/>
        <v>778</v>
      </c>
      <c r="AP505" s="255">
        <f t="shared" si="9063"/>
        <v>448</v>
      </c>
      <c r="AQ505" s="253">
        <f t="shared" si="9063"/>
        <v>1925</v>
      </c>
      <c r="AR505" s="258">
        <f t="shared" si="9063"/>
        <v>1531</v>
      </c>
      <c r="AS505" s="259">
        <f t="shared" si="9063"/>
        <v>2746</v>
      </c>
      <c r="AT505" s="253">
        <f t="shared" si="9063"/>
        <v>1386</v>
      </c>
      <c r="AU505" s="257">
        <f t="shared" si="9063"/>
        <v>1343</v>
      </c>
      <c r="AV505" s="255">
        <f t="shared" si="9063"/>
        <v>1592</v>
      </c>
      <c r="AW505" s="256">
        <f t="shared" ref="AW505:BE507" si="9064">SUMIF($A$9:$A$32,$AE505,S$505:S$528)</f>
        <v>1357</v>
      </c>
      <c r="AX505" s="253">
        <f t="shared" si="9064"/>
        <v>303</v>
      </c>
      <c r="AY505" s="257">
        <f t="shared" si="9064"/>
        <v>1656</v>
      </c>
      <c r="AZ505" s="255">
        <f t="shared" si="9064"/>
        <v>950</v>
      </c>
      <c r="BA505" s="256">
        <f t="shared" si="9064"/>
        <v>2503</v>
      </c>
      <c r="BB505" s="253">
        <f t="shared" si="9064"/>
        <v>1326</v>
      </c>
      <c r="BC505" s="257">
        <f t="shared" si="9064"/>
        <v>1650</v>
      </c>
      <c r="BD505" s="20">
        <f t="shared" si="9064"/>
        <v>4515</v>
      </c>
      <c r="BE505" s="260">
        <f t="shared" si="9064"/>
        <v>2393</v>
      </c>
      <c r="BF505" s="261">
        <f>AF505+AH505+AJ505+AL505+AN505+AP505+AR505+AT505+AV505+AX505+AZ505+BB505+BD505</f>
        <v>20038</v>
      </c>
      <c r="BG505" s="262">
        <f>AG505+AI505+AK505+AM505+AO505+AQ505+AS505+AU505+AW505+AY505+BA505+BC505+BE505</f>
        <v>20525</v>
      </c>
      <c r="BH505" s="283"/>
      <c r="BI505" s="121" t="s">
        <v>19</v>
      </c>
      <c r="BJ505" s="125">
        <f>B505/B529</f>
        <v>0</v>
      </c>
      <c r="BK505" s="126">
        <f t="shared" ref="BK505" si="9065">C505/C529</f>
        <v>0</v>
      </c>
      <c r="BL505" s="127">
        <f t="shared" ref="BL505" si="9066">D505/D529</f>
        <v>0</v>
      </c>
      <c r="BM505" s="128">
        <f t="shared" ref="BM505" si="9067">E505/E529</f>
        <v>0</v>
      </c>
      <c r="BN505" s="125">
        <f t="shared" ref="BN505" si="9068">F505/F529</f>
        <v>0</v>
      </c>
      <c r="BO505" s="126">
        <f t="shared" ref="BO505" si="9069">G505/G529</f>
        <v>0</v>
      </c>
      <c r="BP505" s="127">
        <f t="shared" ref="BP505" si="9070">H505/H529</f>
        <v>0</v>
      </c>
      <c r="BQ505" s="128">
        <f t="shared" ref="BQ505" si="9071">I505/I529</f>
        <v>0</v>
      </c>
      <c r="BR505" s="125">
        <f t="shared" ref="BR505" si="9072">J505/J529</f>
        <v>0</v>
      </c>
      <c r="BS505" s="126">
        <f t="shared" ref="BS505" si="9073">K505/K529</f>
        <v>0</v>
      </c>
      <c r="BT505" s="127">
        <f t="shared" ref="BT505" si="9074">L505/L529</f>
        <v>0</v>
      </c>
      <c r="BU505" s="125">
        <f t="shared" ref="BU505" si="9075">M505/M529</f>
        <v>0</v>
      </c>
      <c r="BV505" s="129">
        <f t="shared" ref="BV505" si="9076">N505/N529</f>
        <v>0</v>
      </c>
      <c r="BW505" s="130">
        <f t="shared" ref="BW505" si="9077">O505/O529</f>
        <v>0</v>
      </c>
      <c r="BX505" s="125">
        <f t="shared" ref="BX505" si="9078">P505/P529</f>
        <v>0</v>
      </c>
      <c r="BY505" s="126">
        <f t="shared" ref="BY505" si="9079">Q505/Q529</f>
        <v>0</v>
      </c>
      <c r="BZ505" s="127">
        <f t="shared" ref="BZ505" si="9080">R505/R529</f>
        <v>0</v>
      </c>
      <c r="CA505" s="128">
        <f t="shared" ref="CA505" si="9081">S505/S529</f>
        <v>0</v>
      </c>
      <c r="CB505" s="125">
        <f t="shared" ref="CB505" si="9082">T505/T529</f>
        <v>0</v>
      </c>
      <c r="CC505" s="126">
        <f t="shared" ref="CC505" si="9083">U505/U529</f>
        <v>0</v>
      </c>
      <c r="CD505" s="127">
        <f t="shared" ref="CD505" si="9084">V505/V529</f>
        <v>0</v>
      </c>
      <c r="CE505" s="128">
        <f t="shared" ref="CE505" si="9085">W505/W529</f>
        <v>0</v>
      </c>
      <c r="CF505" s="125">
        <f t="shared" ref="CF505" si="9086">X505/X529</f>
        <v>0</v>
      </c>
      <c r="CG505" s="126">
        <f t="shared" ref="CG505" si="9087">Y505/Y529</f>
        <v>0</v>
      </c>
      <c r="CH505" s="127">
        <f t="shared" ref="CH505" si="9088">Z505/Z529</f>
        <v>0</v>
      </c>
      <c r="CI505" s="125">
        <f t="shared" ref="CI505" si="9089">AA505/AA529</f>
        <v>0</v>
      </c>
      <c r="CJ505" s="131">
        <f t="shared" ref="CJ505" si="9090">AB505/AB529</f>
        <v>0</v>
      </c>
      <c r="CK505" s="132">
        <f t="shared" ref="CK505" si="9091">AC505/AC529</f>
        <v>0</v>
      </c>
    </row>
    <row r="506" spans="1:89">
      <c r="A506" s="133" t="s">
        <v>21</v>
      </c>
      <c r="B506" s="188">
        <v>542</v>
      </c>
      <c r="C506" s="189">
        <v>0</v>
      </c>
      <c r="D506" s="190">
        <v>151</v>
      </c>
      <c r="E506" s="191">
        <v>0</v>
      </c>
      <c r="F506" s="188">
        <v>35</v>
      </c>
      <c r="G506" s="192">
        <v>1</v>
      </c>
      <c r="H506" s="190">
        <v>249</v>
      </c>
      <c r="I506" s="191">
        <v>11</v>
      </c>
      <c r="J506" s="188">
        <v>10</v>
      </c>
      <c r="K506" s="192">
        <v>4</v>
      </c>
      <c r="L506" s="190">
        <v>4</v>
      </c>
      <c r="M506" s="188">
        <v>23</v>
      </c>
      <c r="N506" s="193">
        <v>38</v>
      </c>
      <c r="O506" s="194">
        <v>12</v>
      </c>
      <c r="P506" s="188">
        <v>14</v>
      </c>
      <c r="Q506" s="192">
        <v>12</v>
      </c>
      <c r="R506" s="190">
        <v>9</v>
      </c>
      <c r="S506" s="191">
        <v>0</v>
      </c>
      <c r="T506" s="188">
        <v>0</v>
      </c>
      <c r="U506" s="192">
        <v>0</v>
      </c>
      <c r="V506" s="190">
        <v>0</v>
      </c>
      <c r="W506" s="191">
        <v>0</v>
      </c>
      <c r="X506" s="188">
        <v>0</v>
      </c>
      <c r="Y506" s="192">
        <v>0</v>
      </c>
      <c r="Z506" s="190">
        <v>0</v>
      </c>
      <c r="AA506" s="188">
        <v>0</v>
      </c>
      <c r="AB506" s="168">
        <f t="shared" ref="AB506:AB507" si="9092">B506+D506+F506+H506+J506+L506+N506+P506+R506+T506+V506+X506+Z506</f>
        <v>1052</v>
      </c>
      <c r="AC506" s="169">
        <f t="shared" ref="AC506:AC527" si="9093">C506+E506+G506+I506+K506+M506+O506+Q506+S506+U506+W506+Y506+AA506</f>
        <v>63</v>
      </c>
      <c r="AE506" s="263" t="str">
        <f>$AE$10</f>
        <v>08:00 - 08:59</v>
      </c>
      <c r="AF506" s="253">
        <f>SUMIF($A$9:$A$32,$AE506,B$505:B$528)</f>
        <v>5759</v>
      </c>
      <c r="AG506" s="264">
        <f t="shared" si="9063"/>
        <v>1121</v>
      </c>
      <c r="AH506" s="265">
        <f t="shared" si="9063"/>
        <v>1769</v>
      </c>
      <c r="AI506" s="266">
        <f t="shared" si="9063"/>
        <v>1208</v>
      </c>
      <c r="AJ506" s="267">
        <f t="shared" si="9063"/>
        <v>764</v>
      </c>
      <c r="AK506" s="268">
        <f t="shared" si="9063"/>
        <v>578</v>
      </c>
      <c r="AL506" s="265">
        <f t="shared" si="9063"/>
        <v>1587</v>
      </c>
      <c r="AM506" s="266">
        <f t="shared" si="9063"/>
        <v>1674</v>
      </c>
      <c r="AN506" s="267">
        <f t="shared" si="9063"/>
        <v>383</v>
      </c>
      <c r="AO506" s="268">
        <f t="shared" si="9063"/>
        <v>914</v>
      </c>
      <c r="AP506" s="265">
        <f t="shared" si="9063"/>
        <v>436</v>
      </c>
      <c r="AQ506" s="267">
        <f t="shared" si="9063"/>
        <v>2509</v>
      </c>
      <c r="AR506" s="269">
        <f t="shared" si="9063"/>
        <v>1575</v>
      </c>
      <c r="AS506" s="270">
        <f t="shared" si="9063"/>
        <v>2784</v>
      </c>
      <c r="AT506" s="267">
        <f t="shared" si="9063"/>
        <v>1120</v>
      </c>
      <c r="AU506" s="268">
        <f t="shared" si="9063"/>
        <v>1442</v>
      </c>
      <c r="AV506" s="265">
        <f t="shared" si="9063"/>
        <v>1598</v>
      </c>
      <c r="AW506" s="266">
        <f t="shared" si="9064"/>
        <v>1184</v>
      </c>
      <c r="AX506" s="267">
        <f t="shared" si="9064"/>
        <v>288</v>
      </c>
      <c r="AY506" s="268">
        <f t="shared" si="9064"/>
        <v>1167</v>
      </c>
      <c r="AZ506" s="265">
        <f t="shared" si="9064"/>
        <v>783</v>
      </c>
      <c r="BA506" s="266">
        <f t="shared" si="9064"/>
        <v>2090</v>
      </c>
      <c r="BB506" s="267">
        <f t="shared" si="9064"/>
        <v>1202</v>
      </c>
      <c r="BC506" s="268">
        <f t="shared" si="9064"/>
        <v>1480</v>
      </c>
      <c r="BD506" s="265">
        <f t="shared" si="9064"/>
        <v>3013</v>
      </c>
      <c r="BE506" s="267">
        <f t="shared" si="9064"/>
        <v>1977</v>
      </c>
      <c r="BF506" s="271">
        <f>SUM(AF506,AH506,AJ506,AL506,AN506,AP506,AR506,AT506,AV506,AX506,AZ506,BB506,BD506)</f>
        <v>20277</v>
      </c>
      <c r="BG506" s="16">
        <f>SUM(AG506,AI506,AK506,AM506,AO506,AQ506,AS506,AU506,AW506,AY506,BA506,BC506,BE506)</f>
        <v>20128</v>
      </c>
      <c r="BH506" s="284"/>
      <c r="BI506" s="133" t="s">
        <v>21</v>
      </c>
      <c r="BJ506" s="125">
        <f>B506/B529</f>
        <v>9.912035259047932E-3</v>
      </c>
      <c r="BK506" s="126">
        <f t="shared" ref="BK506" si="9094">C506/C529</f>
        <v>0</v>
      </c>
      <c r="BL506" s="127">
        <f t="shared" ref="BL506" si="9095">D506/D529</f>
        <v>6.7290552584670232E-3</v>
      </c>
      <c r="BM506" s="128">
        <f t="shared" ref="BM506" si="9096">E506/E529</f>
        <v>0</v>
      </c>
      <c r="BN506" s="125">
        <f t="shared" ref="BN506" si="9097">F506/F529</f>
        <v>3.3034450212364322E-3</v>
      </c>
      <c r="BO506" s="126">
        <f t="shared" ref="BO506" si="9098">G506/G529</f>
        <v>1.2729124236252545E-4</v>
      </c>
      <c r="BP506" s="127">
        <f t="shared" ref="BP506" si="9099">H506/H529</f>
        <v>8.1012493492972418E-3</v>
      </c>
      <c r="BQ506" s="128">
        <f t="shared" ref="BQ506" si="9100">I506/I529</f>
        <v>2.5726179896159784E-4</v>
      </c>
      <c r="BR506" s="125">
        <f t="shared" ref="BR506" si="9101">J506/J529</f>
        <v>1.5827793605571383E-3</v>
      </c>
      <c r="BS506" s="126">
        <f t="shared" ref="BS506" si="9102">K506/K529</f>
        <v>5.5811357611273895E-4</v>
      </c>
      <c r="BT506" s="127">
        <f t="shared" ref="BT506" si="9103">L506/L529</f>
        <v>3.0830892554339451E-4</v>
      </c>
      <c r="BU506" s="125">
        <f t="shared" ref="BU506" si="9104">M506/M529</f>
        <v>9.8152178551615251E-4</v>
      </c>
      <c r="BV506" s="129">
        <f t="shared" ref="BV506" si="9105">N506/N529</f>
        <v>1.3780598368087035E-3</v>
      </c>
      <c r="BW506" s="130">
        <f t="shared" ref="BW506" si="9106">O506/O529</f>
        <v>3.2272812844579511E-4</v>
      </c>
      <c r="BX506" s="125">
        <f t="shared" ref="BX506" si="9107">P506/P529</f>
        <v>8.3642012187836064E-4</v>
      </c>
      <c r="BY506" s="126">
        <f t="shared" ref="BY506" si="9108">Q506/Q529</f>
        <v>6.285355122564425E-4</v>
      </c>
      <c r="BZ506" s="127">
        <f t="shared" ref="BZ506" si="9109">R506/R529</f>
        <v>4.1269258987527513E-4</v>
      </c>
      <c r="CA506" s="128">
        <f t="shared" ref="CA506" si="9110">S506/S529</f>
        <v>0</v>
      </c>
      <c r="CB506" s="125">
        <f t="shared" ref="CB506" si="9111">T506/T529</f>
        <v>0</v>
      </c>
      <c r="CC506" s="126">
        <f t="shared" ref="CC506" si="9112">U506/U529</f>
        <v>0</v>
      </c>
      <c r="CD506" s="127">
        <f t="shared" ref="CD506" si="9113">V506/V529</f>
        <v>0</v>
      </c>
      <c r="CE506" s="128">
        <f t="shared" ref="CE506" si="9114">W506/W529</f>
        <v>0</v>
      </c>
      <c r="CF506" s="125">
        <f t="shared" ref="CF506" si="9115">X506/X529</f>
        <v>0</v>
      </c>
      <c r="CG506" s="126">
        <f t="shared" ref="CG506" si="9116">Y506/Y529</f>
        <v>0</v>
      </c>
      <c r="CH506" s="127">
        <f t="shared" ref="CH506" si="9117">Z506/Z529</f>
        <v>0</v>
      </c>
      <c r="CI506" s="125">
        <f t="shared" ref="CI506" si="9118">AA506/AA529</f>
        <v>0</v>
      </c>
      <c r="CJ506" s="131">
        <f t="shared" ref="CJ506" si="9119">AB506/AB529</f>
        <v>3.2724671042398978E-3</v>
      </c>
      <c r="CK506" s="132">
        <f t="shared" ref="CK506" si="9120">AC506/AC529</f>
        <v>1.9631611256703573E-4</v>
      </c>
    </row>
    <row r="507" spans="1:89" ht="14.1" thickBot="1">
      <c r="A507" s="142" t="s">
        <v>23</v>
      </c>
      <c r="B507" s="195">
        <v>2789</v>
      </c>
      <c r="C507" s="196">
        <v>3</v>
      </c>
      <c r="D507" s="197">
        <v>1103</v>
      </c>
      <c r="E507" s="198">
        <v>78</v>
      </c>
      <c r="F507" s="195">
        <v>330</v>
      </c>
      <c r="G507" s="199">
        <v>21</v>
      </c>
      <c r="H507" s="197">
        <v>1222</v>
      </c>
      <c r="I507" s="198">
        <v>277</v>
      </c>
      <c r="J507" s="195">
        <v>77</v>
      </c>
      <c r="K507" s="199">
        <v>81</v>
      </c>
      <c r="L507" s="197">
        <v>80</v>
      </c>
      <c r="M507" s="195">
        <v>401</v>
      </c>
      <c r="N507" s="200">
        <v>509</v>
      </c>
      <c r="O507" s="201">
        <v>563</v>
      </c>
      <c r="P507" s="195">
        <v>332</v>
      </c>
      <c r="Q507" s="199">
        <v>370</v>
      </c>
      <c r="R507" s="197">
        <v>439</v>
      </c>
      <c r="S507" s="198">
        <v>352</v>
      </c>
      <c r="T507" s="195">
        <v>98</v>
      </c>
      <c r="U507" s="199">
        <v>275</v>
      </c>
      <c r="V507" s="197">
        <v>321</v>
      </c>
      <c r="W507" s="198">
        <v>701</v>
      </c>
      <c r="X507" s="195">
        <v>436</v>
      </c>
      <c r="Y507" s="199">
        <v>485</v>
      </c>
      <c r="Z507" s="197">
        <v>1219</v>
      </c>
      <c r="AA507" s="195">
        <v>710</v>
      </c>
      <c r="AB507" s="168">
        <f t="shared" si="9092"/>
        <v>8955</v>
      </c>
      <c r="AC507" s="169">
        <f t="shared" si="9093"/>
        <v>4317</v>
      </c>
      <c r="AE507" s="252" t="str">
        <f>$AE$11</f>
        <v>09:00 - 09:59</v>
      </c>
      <c r="AF507" s="253">
        <f>SUMIF($A$9:$A$32,$AE507,B$505:B$528)</f>
        <v>3765</v>
      </c>
      <c r="AG507" s="272">
        <f t="shared" si="9063"/>
        <v>1196</v>
      </c>
      <c r="AH507" s="273">
        <f t="shared" si="9063"/>
        <v>1262</v>
      </c>
      <c r="AI507" s="274">
        <f t="shared" si="9063"/>
        <v>973</v>
      </c>
      <c r="AJ507" s="275">
        <f t="shared" si="9063"/>
        <v>662</v>
      </c>
      <c r="AK507" s="276">
        <f t="shared" si="9063"/>
        <v>401</v>
      </c>
      <c r="AL507" s="273">
        <f t="shared" si="9063"/>
        <v>1331</v>
      </c>
      <c r="AM507" s="274">
        <f t="shared" si="9063"/>
        <v>1613</v>
      </c>
      <c r="AN507" s="275">
        <f t="shared" si="9063"/>
        <v>354</v>
      </c>
      <c r="AO507" s="276">
        <f t="shared" si="9063"/>
        <v>711</v>
      </c>
      <c r="AP507" s="273">
        <f t="shared" si="9063"/>
        <v>404</v>
      </c>
      <c r="AQ507" s="275">
        <f t="shared" si="9063"/>
        <v>1960</v>
      </c>
      <c r="AR507" s="277">
        <f t="shared" si="9063"/>
        <v>1337</v>
      </c>
      <c r="AS507" s="278">
        <f t="shared" si="9063"/>
        <v>2621</v>
      </c>
      <c r="AT507" s="275">
        <f t="shared" si="9063"/>
        <v>901</v>
      </c>
      <c r="AU507" s="276">
        <f t="shared" si="9063"/>
        <v>1109</v>
      </c>
      <c r="AV507" s="273">
        <f t="shared" si="9063"/>
        <v>1529</v>
      </c>
      <c r="AW507" s="274">
        <f t="shared" si="9064"/>
        <v>1145</v>
      </c>
      <c r="AX507" s="275">
        <f t="shared" si="9064"/>
        <v>340</v>
      </c>
      <c r="AY507" s="276">
        <f t="shared" si="9064"/>
        <v>1029</v>
      </c>
      <c r="AZ507" s="273">
        <f t="shared" si="9064"/>
        <v>771</v>
      </c>
      <c r="BA507" s="274">
        <f t="shared" si="9064"/>
        <v>2373</v>
      </c>
      <c r="BB507" s="275">
        <f t="shared" si="9064"/>
        <v>1075</v>
      </c>
      <c r="BC507" s="276">
        <f t="shared" si="9064"/>
        <v>1213</v>
      </c>
      <c r="BD507" s="273">
        <f t="shared" si="9064"/>
        <v>4393</v>
      </c>
      <c r="BE507" s="275">
        <f t="shared" si="9064"/>
        <v>2249</v>
      </c>
      <c r="BF507" s="271">
        <f>SUM(AF507,AH507,AJ507,AL507,AN507,AP507,AR507,AT507,AV507,AX507,AZ507,BB507,BD507)</f>
        <v>18124</v>
      </c>
      <c r="BG507" s="16">
        <f>SUM(AG507,AI507,AK507,AM507,AO507,AQ507,AS507,AU507,AW507,AY507,BA507,BC507,BE507)</f>
        <v>18593</v>
      </c>
      <c r="BH507" s="285"/>
      <c r="BI507" s="142" t="s">
        <v>23</v>
      </c>
      <c r="BJ507" s="125">
        <f>B507/B529</f>
        <v>5.1004919441853661E-2</v>
      </c>
      <c r="BK507" s="126">
        <f t="shared" ref="BK507" si="9121">C507/C529</f>
        <v>8.3130126357792067E-5</v>
      </c>
      <c r="BL507" s="127">
        <f t="shared" ref="BL507" si="9122">D507/D529</f>
        <v>4.915329768270945E-2</v>
      </c>
      <c r="BM507" s="128">
        <f t="shared" ref="BM507" si="9123">E507/E529</f>
        <v>3.9286793593230583E-3</v>
      </c>
      <c r="BN507" s="125">
        <f t="shared" ref="BN507" si="9124">F507/F529</f>
        <v>3.114676734308636E-2</v>
      </c>
      <c r="BO507" s="126">
        <f t="shared" ref="BO507" si="9125">G507/G529</f>
        <v>2.6731160896130346E-3</v>
      </c>
      <c r="BP507" s="127">
        <f t="shared" ref="BP507" si="9126">H507/H529</f>
        <v>3.975793857365955E-2</v>
      </c>
      <c r="BQ507" s="128">
        <f t="shared" ref="BQ507" si="9127">I507/I529</f>
        <v>6.4783198465784182E-3</v>
      </c>
      <c r="BR507" s="125">
        <f t="shared" ref="BR507" si="9128">J507/J529</f>
        <v>1.2187401076289964E-2</v>
      </c>
      <c r="BS507" s="126">
        <f t="shared" ref="BS507" si="9129">K507/K529</f>
        <v>1.1301799916282964E-2</v>
      </c>
      <c r="BT507" s="127">
        <f t="shared" ref="BT507" si="9130">L507/L529</f>
        <v>6.1661785108678892E-3</v>
      </c>
      <c r="BU507" s="125">
        <f t="shared" ref="BU507" si="9131">M507/M529</f>
        <v>1.7112618956172918E-2</v>
      </c>
      <c r="BV507" s="129">
        <f t="shared" ref="BV507" si="9132">N507/N529</f>
        <v>1.8458748866727107E-2</v>
      </c>
      <c r="BW507" s="130">
        <f t="shared" ref="BW507" si="9133">O507/O529</f>
        <v>1.5141328026248554E-2</v>
      </c>
      <c r="BX507" s="125">
        <f t="shared" ref="BX507" si="9134">P507/P529</f>
        <v>1.9835105747401122E-2</v>
      </c>
      <c r="BY507" s="126">
        <f t="shared" ref="BY507" si="9135">Q507/Q529</f>
        <v>1.937984496124031E-2</v>
      </c>
      <c r="BZ507" s="127">
        <f t="shared" ref="BZ507" si="9136">R507/R529</f>
        <v>2.0130227439471755E-2</v>
      </c>
      <c r="CA507" s="128">
        <f t="shared" ref="CA507" si="9137">S507/S529</f>
        <v>1.5570398549121954E-2</v>
      </c>
      <c r="CB507" s="125">
        <f t="shared" ref="CB507" si="9138">T507/T529</f>
        <v>1.0066769388803288E-2</v>
      </c>
      <c r="CC507" s="126">
        <f t="shared" ref="CC507" si="9139">U507/U529</f>
        <v>2.5462962962962962E-2</v>
      </c>
      <c r="CD507" s="127">
        <f t="shared" ref="CD507" si="9140">V507/V529</f>
        <v>1.2361367837338263E-2</v>
      </c>
      <c r="CE507" s="128">
        <f t="shared" ref="CE507" si="9141">W507/W529</f>
        <v>2.3888226273641164E-2</v>
      </c>
      <c r="CF507" s="125">
        <f t="shared" ref="CF507" si="9142">X507/X529</f>
        <v>1.7251612392672023E-2</v>
      </c>
      <c r="CG507" s="126">
        <f t="shared" ref="CG507" si="9143">Y507/Y529</f>
        <v>3.2153274993370458E-2</v>
      </c>
      <c r="CH507" s="127">
        <f t="shared" ref="CH507" si="9144">Z507/Z529</f>
        <v>2.1526073213371241E-2</v>
      </c>
      <c r="CI507" s="125">
        <f t="shared" ref="CI507" si="9145">AA507/AA529</f>
        <v>1.4301829022641205E-2</v>
      </c>
      <c r="CJ507" s="131">
        <f t="shared" ref="CJ507" si="9146">AB507/AB529</f>
        <v>2.7856409618315862E-2</v>
      </c>
      <c r="CK507" s="132">
        <f t="shared" ref="CK507" si="9147">AC507/AC529</f>
        <v>1.3452327903998305E-2</v>
      </c>
    </row>
    <row r="508" spans="1:89" ht="15" thickTop="1" thickBot="1">
      <c r="A508" s="133" t="s">
        <v>25</v>
      </c>
      <c r="B508" s="188">
        <v>5684</v>
      </c>
      <c r="C508" s="189">
        <v>577</v>
      </c>
      <c r="D508" s="190">
        <v>2036</v>
      </c>
      <c r="E508" s="191">
        <v>691</v>
      </c>
      <c r="F508" s="188">
        <v>659</v>
      </c>
      <c r="G508" s="192">
        <v>332</v>
      </c>
      <c r="H508" s="190">
        <v>1415</v>
      </c>
      <c r="I508" s="191">
        <v>1003</v>
      </c>
      <c r="J508" s="188">
        <v>177</v>
      </c>
      <c r="K508" s="192">
        <v>395</v>
      </c>
      <c r="L508" s="190">
        <v>323</v>
      </c>
      <c r="M508" s="188">
        <v>1040</v>
      </c>
      <c r="N508" s="193">
        <v>1177</v>
      </c>
      <c r="O508" s="194">
        <v>1831</v>
      </c>
      <c r="P508" s="188">
        <v>909</v>
      </c>
      <c r="Q508" s="192">
        <v>887</v>
      </c>
      <c r="R508" s="190">
        <v>1200</v>
      </c>
      <c r="S508" s="191">
        <v>1220</v>
      </c>
      <c r="T508" s="188">
        <v>227</v>
      </c>
      <c r="U508" s="192">
        <v>943</v>
      </c>
      <c r="V508" s="190">
        <v>741</v>
      </c>
      <c r="W508" s="191">
        <v>1526</v>
      </c>
      <c r="X508" s="188">
        <v>1095</v>
      </c>
      <c r="Y508" s="192">
        <v>992</v>
      </c>
      <c r="Z508" s="190">
        <v>3233</v>
      </c>
      <c r="AA508" s="188">
        <v>1694</v>
      </c>
      <c r="AB508" s="168">
        <f>B508+D508+F508+H508+J508+L508+N508+P508+R508+T508+V508+X508+Z508</f>
        <v>18876</v>
      </c>
      <c r="AC508" s="169">
        <f t="shared" si="9093"/>
        <v>13131</v>
      </c>
      <c r="AE508" s="288" t="s">
        <v>26</v>
      </c>
      <c r="AF508" s="12">
        <f t="shared" ref="AF508:BG508" si="9148">SUM(AF505:AF507)</f>
        <v>14133</v>
      </c>
      <c r="AG508" s="1">
        <f t="shared" si="9148"/>
        <v>3235</v>
      </c>
      <c r="AH508" s="12">
        <f t="shared" si="9148"/>
        <v>4447</v>
      </c>
      <c r="AI508" s="1">
        <f t="shared" si="9148"/>
        <v>3273</v>
      </c>
      <c r="AJ508" s="12">
        <f t="shared" si="9148"/>
        <v>2131</v>
      </c>
      <c r="AK508" s="1">
        <f t="shared" si="9148"/>
        <v>1536</v>
      </c>
      <c r="AL508" s="12">
        <f t="shared" si="9148"/>
        <v>3832</v>
      </c>
      <c r="AM508" s="1">
        <f t="shared" si="9148"/>
        <v>4894</v>
      </c>
      <c r="AN508" s="12">
        <f t="shared" si="9148"/>
        <v>1080</v>
      </c>
      <c r="AO508" s="1">
        <f t="shared" si="9148"/>
        <v>2403</v>
      </c>
      <c r="AP508" s="12">
        <f t="shared" si="9148"/>
        <v>1288</v>
      </c>
      <c r="AQ508" s="1">
        <f t="shared" si="9148"/>
        <v>6394</v>
      </c>
      <c r="AR508" s="12">
        <f t="shared" si="9148"/>
        <v>4443</v>
      </c>
      <c r="AS508" s="1">
        <f t="shared" si="9148"/>
        <v>8151</v>
      </c>
      <c r="AT508" s="12">
        <f t="shared" si="9148"/>
        <v>3407</v>
      </c>
      <c r="AU508" s="1">
        <f t="shared" si="9148"/>
        <v>3894</v>
      </c>
      <c r="AV508" s="12">
        <f t="shared" si="9148"/>
        <v>4719</v>
      </c>
      <c r="AW508" s="1">
        <f t="shared" si="9148"/>
        <v>3686</v>
      </c>
      <c r="AX508" s="12">
        <f t="shared" si="9148"/>
        <v>931</v>
      </c>
      <c r="AY508" s="1">
        <f t="shared" si="9148"/>
        <v>3852</v>
      </c>
      <c r="AZ508" s="12">
        <f t="shared" si="9148"/>
        <v>2504</v>
      </c>
      <c r="BA508" s="1">
        <f t="shared" si="9148"/>
        <v>6966</v>
      </c>
      <c r="BB508" s="12">
        <f t="shared" si="9148"/>
        <v>3603</v>
      </c>
      <c r="BC508" s="1">
        <f t="shared" si="9148"/>
        <v>4343</v>
      </c>
      <c r="BD508" s="12">
        <f t="shared" si="9148"/>
        <v>11921</v>
      </c>
      <c r="BE508" s="1">
        <f t="shared" si="9148"/>
        <v>6619</v>
      </c>
      <c r="BF508" s="51">
        <f t="shared" si="9148"/>
        <v>58439</v>
      </c>
      <c r="BG508" s="47">
        <f t="shared" si="9148"/>
        <v>59246</v>
      </c>
      <c r="BH508" s="284"/>
      <c r="BI508" s="133" t="s">
        <v>25</v>
      </c>
      <c r="BJ508" s="125">
        <f>B508/B529</f>
        <v>0.10394835500448053</v>
      </c>
      <c r="BK508" s="126">
        <f t="shared" ref="BK508" si="9149">C508/C529</f>
        <v>1.598869430281534E-2</v>
      </c>
      <c r="BL508" s="127">
        <f t="shared" ref="BL508" si="9150">D508/D529</f>
        <v>9.0730837789661317E-2</v>
      </c>
      <c r="BM508" s="128">
        <f t="shared" ref="BM508" si="9151">E508/E529</f>
        <v>3.4804069708874785E-2</v>
      </c>
      <c r="BN508" s="125">
        <f t="shared" ref="BN508" si="9152">F508/F529</f>
        <v>6.2199150542708824E-2</v>
      </c>
      <c r="BO508" s="126">
        <f t="shared" ref="BO508" si="9153">G508/G529</f>
        <v>4.226069246435845E-2</v>
      </c>
      <c r="BP508" s="127">
        <f t="shared" ref="BP508" si="9154">H508/H529</f>
        <v>4.6037220197813637E-2</v>
      </c>
      <c r="BQ508" s="128">
        <f t="shared" ref="BQ508" si="9155">I508/I529</f>
        <v>2.3457598578043876E-2</v>
      </c>
      <c r="BR508" s="125">
        <f t="shared" ref="BR508" si="9156">J508/J529</f>
        <v>2.8015194681861349E-2</v>
      </c>
      <c r="BS508" s="126">
        <f t="shared" ref="BS508" si="9157">K508/K529</f>
        <v>5.5113715641132974E-2</v>
      </c>
      <c r="BT508" s="127">
        <f t="shared" ref="BT508" si="9158">L508/L529</f>
        <v>2.4895945737629103E-2</v>
      </c>
      <c r="BU508" s="125">
        <f t="shared" ref="BU508" si="9159">M508/M529</f>
        <v>4.4381854649426025E-2</v>
      </c>
      <c r="BV508" s="129">
        <f t="shared" ref="BV508" si="9160">N508/N529</f>
        <v>4.2683590208522214E-2</v>
      </c>
      <c r="BW508" s="130">
        <f t="shared" ref="BW508" si="9161">O508/O529</f>
        <v>4.9242933598687574E-2</v>
      </c>
      <c r="BX508" s="125">
        <f t="shared" ref="BX508" si="9162">P508/P529</f>
        <v>5.4307563627673555E-2</v>
      </c>
      <c r="BY508" s="126">
        <f t="shared" ref="BY508" si="9163">Q508/Q529</f>
        <v>4.6459249947622037E-2</v>
      </c>
      <c r="BZ508" s="127">
        <f t="shared" ref="BZ508" si="9164">R508/R529</f>
        <v>5.5025678650036686E-2</v>
      </c>
      <c r="CA508" s="128">
        <f t="shared" ref="CA508" si="9165">S508/S529</f>
        <v>5.3965585880479498E-2</v>
      </c>
      <c r="CB508" s="125">
        <f t="shared" ref="CB508" si="9166">T508/T529</f>
        <v>2.3317925012840267E-2</v>
      </c>
      <c r="CC508" s="126">
        <f t="shared" ref="CC508" si="9167">U508/U529</f>
        <v>8.7314814814814817E-2</v>
      </c>
      <c r="CD508" s="127">
        <f t="shared" ref="CD508" si="9168">V508/V529</f>
        <v>2.8535120147874307E-2</v>
      </c>
      <c r="CE508" s="128">
        <f t="shared" ref="CE508" si="9169">W508/W529</f>
        <v>5.2002044641335829E-2</v>
      </c>
      <c r="CF508" s="125">
        <f t="shared" ref="CF508" si="9170">X508/X529</f>
        <v>4.3326870573339137E-2</v>
      </c>
      <c r="CG508" s="126">
        <f t="shared" ref="CG508" si="9171">Y508/Y529</f>
        <v>6.5765049058605141E-2</v>
      </c>
      <c r="CH508" s="127">
        <f t="shared" ref="CH508" si="9172">Z508/Z529</f>
        <v>5.7090889826767202E-2</v>
      </c>
      <c r="CI508" s="125">
        <f t="shared" ref="CI508" si="9173">AA508/AA529</f>
        <v>3.4122955442752394E-2</v>
      </c>
      <c r="CJ508" s="131">
        <f t="shared" ref="CJ508" si="9174">AB508/AB529</f>
        <v>5.8717765265810185E-2</v>
      </c>
      <c r="CK508" s="132">
        <f t="shared" ref="CK508" si="9175">AC508/AC529</f>
        <v>4.0917886890757871E-2</v>
      </c>
    </row>
    <row r="509" spans="1:89" ht="14.1" thickTop="1">
      <c r="A509" s="142" t="s">
        <v>20</v>
      </c>
      <c r="B509" s="195">
        <v>4609</v>
      </c>
      <c r="C509" s="196">
        <v>918</v>
      </c>
      <c r="D509" s="197">
        <v>1416</v>
      </c>
      <c r="E509" s="198">
        <v>1092</v>
      </c>
      <c r="F509" s="195">
        <v>705</v>
      </c>
      <c r="G509" s="199">
        <v>557</v>
      </c>
      <c r="H509" s="197">
        <v>914</v>
      </c>
      <c r="I509" s="198">
        <v>1607</v>
      </c>
      <c r="J509" s="195">
        <v>343</v>
      </c>
      <c r="K509" s="199">
        <v>778</v>
      </c>
      <c r="L509" s="197">
        <v>448</v>
      </c>
      <c r="M509" s="195">
        <v>1925</v>
      </c>
      <c r="N509" s="200">
        <v>1531</v>
      </c>
      <c r="O509" s="201">
        <v>2746</v>
      </c>
      <c r="P509" s="195">
        <v>1386</v>
      </c>
      <c r="Q509" s="199">
        <v>1343</v>
      </c>
      <c r="R509" s="197">
        <v>1592</v>
      </c>
      <c r="S509" s="198">
        <v>1357</v>
      </c>
      <c r="T509" s="195">
        <v>303</v>
      </c>
      <c r="U509" s="199">
        <v>1656</v>
      </c>
      <c r="V509" s="197">
        <v>950</v>
      </c>
      <c r="W509" s="198">
        <v>2503</v>
      </c>
      <c r="X509" s="195">
        <v>1326</v>
      </c>
      <c r="Y509" s="199">
        <v>1650</v>
      </c>
      <c r="Z509" s="197">
        <v>4515</v>
      </c>
      <c r="AA509" s="195">
        <v>2393</v>
      </c>
      <c r="AB509" s="168">
        <f t="shared" ref="AB509:AB526" si="9176">B509+D509+F509+H509+J509+L509+N509+P509+R509+T509+V509+X509+Z509</f>
        <v>20038</v>
      </c>
      <c r="AC509" s="169">
        <f t="shared" si="9093"/>
        <v>20525</v>
      </c>
      <c r="BI509" s="142" t="s">
        <v>20</v>
      </c>
      <c r="BJ509" s="125">
        <f>B509/B529</f>
        <v>8.4288875477771072E-2</v>
      </c>
      <c r="BK509" s="126">
        <f t="shared" ref="BK509" si="9177">C509/C529</f>
        <v>2.543781866548437E-2</v>
      </c>
      <c r="BL509" s="127">
        <f t="shared" ref="BL509" si="9178">D509/D529</f>
        <v>6.310160427807486E-2</v>
      </c>
      <c r="BM509" s="128">
        <f t="shared" ref="BM509" si="9179">E509/E529</f>
        <v>5.5001511030522816E-2</v>
      </c>
      <c r="BN509" s="125">
        <f t="shared" ref="BN509" si="9180">F509/F529</f>
        <v>6.6540821142048137E-2</v>
      </c>
      <c r="BO509" s="126">
        <f t="shared" ref="BO509" si="9181">G509/G529</f>
        <v>7.0901221995926675E-2</v>
      </c>
      <c r="BP509" s="127">
        <f t="shared" ref="BP509" si="9182">H509/H529</f>
        <v>2.9737116085372203E-2</v>
      </c>
      <c r="BQ509" s="128">
        <f t="shared" ref="BQ509" si="9183">I509/I529</f>
        <v>3.7583610084662517E-2</v>
      </c>
      <c r="BR509" s="125">
        <f t="shared" ref="BR509" si="9184">J509/J529</f>
        <v>5.4289332067109848E-2</v>
      </c>
      <c r="BS509" s="126">
        <f t="shared" ref="BS509" si="9185">K509/K529</f>
        <v>0.10855309055392773</v>
      </c>
      <c r="BT509" s="127">
        <f t="shared" ref="BT509" si="9186">L509/L529</f>
        <v>3.4530599660860181E-2</v>
      </c>
      <c r="BU509" s="125">
        <f t="shared" ref="BU509" si="9187">M509/M529</f>
        <v>8.2149105961677973E-2</v>
      </c>
      <c r="BV509" s="129">
        <f t="shared" ref="BV509" si="9188">N509/N529</f>
        <v>5.5521305530371712E-2</v>
      </c>
      <c r="BW509" s="130">
        <f t="shared" ref="BW509" si="9189">O509/O529</f>
        <v>7.3850953392679455E-2</v>
      </c>
      <c r="BX509" s="125">
        <f t="shared" ref="BX509" si="9190">P509/P529</f>
        <v>8.2805592065957695E-2</v>
      </c>
      <c r="BY509" s="126">
        <f t="shared" ref="BY509" si="9191">Q509/Q529</f>
        <v>7.0343599413366861E-2</v>
      </c>
      <c r="BZ509" s="127">
        <f t="shared" ref="BZ509" si="9192">R509/R529</f>
        <v>7.3000733675715329E-2</v>
      </c>
      <c r="CA509" s="128">
        <f t="shared" ref="CA509" si="9193">S509/S529</f>
        <v>6.0025655770336618E-2</v>
      </c>
      <c r="CB509" s="125">
        <f t="shared" ref="CB509" si="9194">T509/T529</f>
        <v>3.1124807395993836E-2</v>
      </c>
      <c r="CC509" s="126">
        <f t="shared" ref="CC509" si="9195">U509/U529</f>
        <v>0.15333333333333332</v>
      </c>
      <c r="CD509" s="127">
        <f t="shared" ref="CD509" si="9196">V509/V529</f>
        <v>3.6583487369069627E-2</v>
      </c>
      <c r="CE509" s="128">
        <f t="shared" ref="CE509" si="9197">W509/W529</f>
        <v>8.529562105980576E-2</v>
      </c>
      <c r="CF509" s="125">
        <f t="shared" ref="CF509" si="9198">X509/X529</f>
        <v>5.2467059707988761E-2</v>
      </c>
      <c r="CG509" s="126">
        <f t="shared" ref="CG509" si="9199">Y509/Y529</f>
        <v>0.10938743038981702</v>
      </c>
      <c r="CH509" s="127">
        <f t="shared" ref="CH509" si="9200">Z509/Z529</f>
        <v>7.9729467234102666E-2</v>
      </c>
      <c r="CI509" s="125">
        <f t="shared" ref="CI509" si="9201">AA509/AA529</f>
        <v>4.8203206832648456E-2</v>
      </c>
      <c r="CJ509" s="131">
        <f t="shared" ref="CJ509" si="9202">AB509/AB529</f>
        <v>6.2332410489314712E-2</v>
      </c>
      <c r="CK509" s="132">
        <f t="shared" ref="CK509" si="9203">AC509/AC529</f>
        <v>6.3958543022831882E-2</v>
      </c>
    </row>
    <row r="510" spans="1:89" ht="14.1" thickBot="1">
      <c r="A510" s="133" t="s">
        <v>22</v>
      </c>
      <c r="B510" s="188">
        <v>5759</v>
      </c>
      <c r="C510" s="189">
        <v>1121</v>
      </c>
      <c r="D510" s="190">
        <v>1769</v>
      </c>
      <c r="E510" s="191">
        <v>1208</v>
      </c>
      <c r="F510" s="188">
        <v>764</v>
      </c>
      <c r="G510" s="192">
        <v>578</v>
      </c>
      <c r="H510" s="190">
        <v>1587</v>
      </c>
      <c r="I510" s="191">
        <v>1674</v>
      </c>
      <c r="J510" s="188">
        <v>383</v>
      </c>
      <c r="K510" s="192">
        <v>914</v>
      </c>
      <c r="L510" s="190">
        <v>436</v>
      </c>
      <c r="M510" s="188">
        <v>2509</v>
      </c>
      <c r="N510" s="193">
        <v>1575</v>
      </c>
      <c r="O510" s="194">
        <v>2784</v>
      </c>
      <c r="P510" s="188">
        <v>1120</v>
      </c>
      <c r="Q510" s="192">
        <v>1442</v>
      </c>
      <c r="R510" s="190">
        <v>1598</v>
      </c>
      <c r="S510" s="191">
        <v>1184</v>
      </c>
      <c r="T510" s="188">
        <v>288</v>
      </c>
      <c r="U510" s="192">
        <v>1167</v>
      </c>
      <c r="V510" s="190">
        <v>783</v>
      </c>
      <c r="W510" s="191">
        <v>2090</v>
      </c>
      <c r="X510" s="188">
        <v>1202</v>
      </c>
      <c r="Y510" s="192">
        <v>1480</v>
      </c>
      <c r="Z510" s="190">
        <v>3013</v>
      </c>
      <c r="AA510" s="188">
        <v>1977</v>
      </c>
      <c r="AB510" s="168">
        <f t="shared" si="9176"/>
        <v>20277</v>
      </c>
      <c r="AC510" s="169">
        <f t="shared" si="9093"/>
        <v>20128</v>
      </c>
      <c r="AE510" t="s">
        <v>27</v>
      </c>
      <c r="BI510" s="133" t="s">
        <v>22</v>
      </c>
      <c r="BJ510" s="125">
        <f>B510/B529</f>
        <v>0.10531994659936723</v>
      </c>
      <c r="BK510" s="126">
        <f t="shared" ref="BK510" si="9204">C510/C529</f>
        <v>3.1062957215694968E-2</v>
      </c>
      <c r="BL510" s="127">
        <f t="shared" ref="BL510" si="9205">D510/D529</f>
        <v>7.883244206773618E-2</v>
      </c>
      <c r="BM510" s="128">
        <f t="shared" ref="BM510" si="9206">E510/E529</f>
        <v>6.0844162385413521E-2</v>
      </c>
      <c r="BN510" s="125">
        <f t="shared" ref="BN510" si="9207">F510/F529</f>
        <v>7.2109485606418125E-2</v>
      </c>
      <c r="BO510" s="126">
        <f t="shared" ref="BO510" si="9208">G510/G529</f>
        <v>7.3574338085539717E-2</v>
      </c>
      <c r="BP510" s="127">
        <f t="shared" ref="BP510" si="9209">H510/H529</f>
        <v>5.1633263925039044E-2</v>
      </c>
      <c r="BQ510" s="128">
        <f t="shared" ref="BQ510" si="9210">I510/I529</f>
        <v>3.9150568314701345E-2</v>
      </c>
      <c r="BR510" s="125">
        <f t="shared" ref="BR510" si="9211">J510/J529</f>
        <v>6.0620449509338398E-2</v>
      </c>
      <c r="BS510" s="126">
        <f t="shared" ref="BS510" si="9212">K510/K529</f>
        <v>0.12752895214176085</v>
      </c>
      <c r="BT510" s="127">
        <f t="shared" ref="BT510" si="9213">L510/L529</f>
        <v>3.3605672884229998E-2</v>
      </c>
      <c r="BU510" s="125">
        <f t="shared" ref="BU510" si="9214">M510/M529</f>
        <v>0.10707122434174028</v>
      </c>
      <c r="BV510" s="129">
        <f t="shared" ref="BV510" si="9215">N510/N529</f>
        <v>5.7116953762466005E-2</v>
      </c>
      <c r="BW510" s="130">
        <f t="shared" ref="BW510" si="9216">O510/O529</f>
        <v>7.4872925799424464E-2</v>
      </c>
      <c r="BX510" s="125">
        <f t="shared" ref="BX510" si="9217">P510/P529</f>
        <v>6.6913609750268846E-2</v>
      </c>
      <c r="BY510" s="126">
        <f t="shared" ref="BY510" si="9218">Q510/Q529</f>
        <v>7.5529017389482506E-2</v>
      </c>
      <c r="BZ510" s="127">
        <f t="shared" ref="BZ510" si="9219">R510/R529</f>
        <v>7.3275862068965511E-2</v>
      </c>
      <c r="CA510" s="128">
        <f t="shared" ref="CA510" si="9220">S510/S529</f>
        <v>5.2373158756137482E-2</v>
      </c>
      <c r="CB510" s="125">
        <f t="shared" ref="CB510" si="9221">T510/T529</f>
        <v>2.9583975346687212E-2</v>
      </c>
      <c r="CC510" s="126">
        <f t="shared" ref="CC510" si="9222">U510/U529</f>
        <v>0.10805555555555556</v>
      </c>
      <c r="CD510" s="127">
        <f t="shared" ref="CD510" si="9223">V510/V529</f>
        <v>3.0152495378927911E-2</v>
      </c>
      <c r="CE510" s="128">
        <f t="shared" ref="CE510" si="9224">W510/W529</f>
        <v>7.1221673198159821E-2</v>
      </c>
      <c r="CF510" s="125">
        <f t="shared" ref="CF510" si="9225">X510/X529</f>
        <v>4.756063783484351E-2</v>
      </c>
      <c r="CG510" s="126">
        <f t="shared" ref="CG510" si="9226">Y510/Y529</f>
        <v>9.8117210289048004E-2</v>
      </c>
      <c r="CH510" s="127">
        <f t="shared" ref="CH510" si="9227">Z510/Z529</f>
        <v>5.320595454625722E-2</v>
      </c>
      <c r="CI510" s="125">
        <f t="shared" ref="CI510" si="9228">AA510/AA529</f>
        <v>3.9823543630650229E-2</v>
      </c>
      <c r="CJ510" s="131">
        <f t="shared" ref="CJ510" si="9229">AB510/AB529</f>
        <v>6.307587022117149E-2</v>
      </c>
      <c r="CK510" s="132">
        <f t="shared" ref="CK510" si="9230">AC510/AC529</f>
        <v>6.2721439900782466E-2</v>
      </c>
    </row>
    <row r="511" spans="1:89" ht="15" thickTop="1" thickBot="1">
      <c r="A511" s="142" t="s">
        <v>24</v>
      </c>
      <c r="B511" s="195">
        <v>3765</v>
      </c>
      <c r="C511" s="196">
        <v>1196</v>
      </c>
      <c r="D511" s="197">
        <v>1262</v>
      </c>
      <c r="E511" s="198">
        <v>973</v>
      </c>
      <c r="F511" s="195">
        <v>662</v>
      </c>
      <c r="G511" s="199">
        <v>401</v>
      </c>
      <c r="H511" s="197">
        <v>1331</v>
      </c>
      <c r="I511" s="198">
        <v>1613</v>
      </c>
      <c r="J511" s="195">
        <v>354</v>
      </c>
      <c r="K511" s="199">
        <v>711</v>
      </c>
      <c r="L511" s="197">
        <v>404</v>
      </c>
      <c r="M511" s="195">
        <v>1960</v>
      </c>
      <c r="N511" s="200">
        <v>1337</v>
      </c>
      <c r="O511" s="201">
        <v>2621</v>
      </c>
      <c r="P511" s="195">
        <v>901</v>
      </c>
      <c r="Q511" s="199">
        <v>1109</v>
      </c>
      <c r="R511" s="197">
        <v>1529</v>
      </c>
      <c r="S511" s="198">
        <v>1145</v>
      </c>
      <c r="T511" s="195">
        <v>340</v>
      </c>
      <c r="U511" s="199">
        <v>1029</v>
      </c>
      <c r="V511" s="197">
        <v>771</v>
      </c>
      <c r="W511" s="198">
        <v>2373</v>
      </c>
      <c r="X511" s="195">
        <v>1075</v>
      </c>
      <c r="Y511" s="199">
        <v>1213</v>
      </c>
      <c r="Z511" s="197">
        <v>4393</v>
      </c>
      <c r="AA511" s="195">
        <v>2249</v>
      </c>
      <c r="AB511" s="168">
        <f t="shared" si="9176"/>
        <v>18124</v>
      </c>
      <c r="AC511" s="169">
        <f t="shared" si="9093"/>
        <v>18593</v>
      </c>
      <c r="AE511" s="309" t="s">
        <v>2</v>
      </c>
      <c r="AF511" s="303" t="s">
        <v>3</v>
      </c>
      <c r="AG511" s="304"/>
      <c r="AH511" s="303" t="s">
        <v>4</v>
      </c>
      <c r="AI511" s="304"/>
      <c r="AJ511" s="303" t="s">
        <v>5</v>
      </c>
      <c r="AK511" s="304"/>
      <c r="AL511" s="303" t="s">
        <v>6</v>
      </c>
      <c r="AM511" s="304"/>
      <c r="AN511" s="303" t="s">
        <v>7</v>
      </c>
      <c r="AO511" s="304"/>
      <c r="AP511" s="303" t="s">
        <v>8</v>
      </c>
      <c r="AQ511" s="304"/>
      <c r="AR511" s="303" t="s">
        <v>9</v>
      </c>
      <c r="AS511" s="304"/>
      <c r="AT511" s="303" t="s">
        <v>10</v>
      </c>
      <c r="AU511" s="304"/>
      <c r="AV511" s="303" t="s">
        <v>11</v>
      </c>
      <c r="AW511" s="304"/>
      <c r="AX511" s="303" t="s">
        <v>12</v>
      </c>
      <c r="AY511" s="304"/>
      <c r="AZ511" s="303" t="s">
        <v>13</v>
      </c>
      <c r="BA511" s="304"/>
      <c r="BB511" s="303" t="s">
        <v>14</v>
      </c>
      <c r="BC511" s="304"/>
      <c r="BD511" s="305" t="s">
        <v>15</v>
      </c>
      <c r="BE511" s="306"/>
      <c r="BF511" s="307" t="s">
        <v>16</v>
      </c>
      <c r="BG511" s="308"/>
      <c r="BH511" s="286"/>
      <c r="BI511" s="142" t="s">
        <v>24</v>
      </c>
      <c r="BJ511" s="125">
        <f>B511/B529</f>
        <v>6.8853898063312671E-2</v>
      </c>
      <c r="BK511" s="126">
        <f t="shared" ref="BK511" si="9231">C511/C529</f>
        <v>3.3141210374639768E-2</v>
      </c>
      <c r="BL511" s="127">
        <f t="shared" ref="BL511" si="9232">D511/D529</f>
        <v>5.6238859180035648E-2</v>
      </c>
      <c r="BM511" s="128">
        <f t="shared" ref="BM511" si="9233">E511/E529</f>
        <v>4.9007756623350461E-2</v>
      </c>
      <c r="BN511" s="125">
        <f t="shared" ref="BN511" si="9234">F511/F529</f>
        <v>6.248230297310052E-2</v>
      </c>
      <c r="BO511" s="126">
        <f t="shared" ref="BO511" si="9235">G511/G529</f>
        <v>5.1043788187372707E-2</v>
      </c>
      <c r="BP511" s="127">
        <f t="shared" ref="BP511" si="9236">H511/H529</f>
        <v>4.3304268610098909E-2</v>
      </c>
      <c r="BQ511" s="128">
        <f t="shared" ref="BQ511" si="9237">I511/I529</f>
        <v>3.7723934702277938E-2</v>
      </c>
      <c r="BR511" s="125">
        <f t="shared" ref="BR511" si="9238">J511/J529</f>
        <v>5.6030389363722698E-2</v>
      </c>
      <c r="BS511" s="126">
        <f t="shared" ref="BS511" si="9239">K511/K529</f>
        <v>9.920468815403935E-2</v>
      </c>
      <c r="BT511" s="127">
        <f t="shared" ref="BT511" si="9240">L511/L529</f>
        <v>3.1139201479882844E-2</v>
      </c>
      <c r="BU511" s="125">
        <f t="shared" ref="BU511" si="9241">M511/M529</f>
        <v>8.3642726070072115E-2</v>
      </c>
      <c r="BV511" s="129">
        <f t="shared" ref="BV511" si="9242">N511/N529</f>
        <v>4.8485947416137806E-2</v>
      </c>
      <c r="BW511" s="130">
        <f t="shared" ref="BW511" si="9243">O511/O529</f>
        <v>7.0489202054702424E-2</v>
      </c>
      <c r="BX511" s="125">
        <f t="shared" ref="BX511" si="9244">P511/P529</f>
        <v>5.3829609272314491E-2</v>
      </c>
      <c r="BY511" s="126">
        <f t="shared" ref="BY511" si="9245">Q511/Q529</f>
        <v>5.8087156924366223E-2</v>
      </c>
      <c r="BZ511" s="127">
        <f t="shared" ref="BZ511" si="9246">R511/R529</f>
        <v>7.0111885546588412E-2</v>
      </c>
      <c r="CA511" s="128">
        <f t="shared" ref="CA511" si="9247">S511/S529</f>
        <v>5.0648029371433624E-2</v>
      </c>
      <c r="CB511" s="125">
        <f t="shared" ref="CB511" si="9248">T511/T529</f>
        <v>3.4925526450950178E-2</v>
      </c>
      <c r="CC511" s="126">
        <f t="shared" ref="CC511" si="9249">U511/U529</f>
        <v>9.5277777777777781E-2</v>
      </c>
      <c r="CD511" s="127">
        <f t="shared" ref="CD511" si="9250">V511/V529</f>
        <v>2.9690388170055454E-2</v>
      </c>
      <c r="CE511" s="128">
        <f t="shared" ref="CE511" si="9251">W511/W529</f>
        <v>8.0865564832169029E-2</v>
      </c>
      <c r="CF511" s="125">
        <f t="shared" ref="CF511" si="9252">X511/X529</f>
        <v>4.2535512206702805E-2</v>
      </c>
      <c r="CG511" s="126">
        <f t="shared" ref="CG511" si="9253">Y511/Y529</f>
        <v>8.0416335189604879E-2</v>
      </c>
      <c r="CH511" s="127">
        <f t="shared" ref="CH511" si="9254">Z511/Z529</f>
        <v>7.7575094033092581E-2</v>
      </c>
      <c r="CI511" s="125">
        <f t="shared" ref="CI511" si="9255">AA511/AA529</f>
        <v>4.5302554185802917E-2</v>
      </c>
      <c r="CJ511" s="131">
        <f t="shared" ref="CJ511" si="9256">AB511/AB529</f>
        <v>5.637851121411018E-2</v>
      </c>
      <c r="CK511" s="132">
        <f t="shared" ref="CK511" si="9257">AC511/AC529</f>
        <v>5.7938182237442779E-2</v>
      </c>
    </row>
    <row r="512" spans="1:89" ht="15" thickTop="1" thickBot="1">
      <c r="A512" s="133" t="s">
        <v>28</v>
      </c>
      <c r="B512" s="188">
        <v>3883</v>
      </c>
      <c r="C512" s="189">
        <v>1246</v>
      </c>
      <c r="D512" s="190">
        <v>1528</v>
      </c>
      <c r="E512" s="191">
        <v>895</v>
      </c>
      <c r="F512" s="188">
        <v>598</v>
      </c>
      <c r="G512" s="192">
        <v>502</v>
      </c>
      <c r="H512" s="190">
        <v>1900</v>
      </c>
      <c r="I512" s="191">
        <v>1884</v>
      </c>
      <c r="J512" s="188">
        <v>315</v>
      </c>
      <c r="K512" s="192">
        <v>719</v>
      </c>
      <c r="L512" s="190">
        <v>394</v>
      </c>
      <c r="M512" s="188">
        <v>1933</v>
      </c>
      <c r="N512" s="193">
        <v>1293</v>
      </c>
      <c r="O512" s="194">
        <v>3127</v>
      </c>
      <c r="P512" s="188">
        <v>826</v>
      </c>
      <c r="Q512" s="192">
        <v>1213</v>
      </c>
      <c r="R512" s="190">
        <v>1459</v>
      </c>
      <c r="S512" s="191">
        <v>1353</v>
      </c>
      <c r="T512" s="188">
        <v>415</v>
      </c>
      <c r="U512" s="192">
        <v>726</v>
      </c>
      <c r="V512" s="190">
        <v>795</v>
      </c>
      <c r="W512" s="191">
        <v>2120</v>
      </c>
      <c r="X512" s="188">
        <v>1090</v>
      </c>
      <c r="Y512" s="192">
        <v>982</v>
      </c>
      <c r="Z512" s="190">
        <v>3275</v>
      </c>
      <c r="AA512" s="188">
        <v>2411</v>
      </c>
      <c r="AB512" s="168">
        <f t="shared" si="9176"/>
        <v>17771</v>
      </c>
      <c r="AC512" s="169">
        <f t="shared" si="9093"/>
        <v>19111</v>
      </c>
      <c r="AE512" s="310"/>
      <c r="AF512" s="242" t="s">
        <v>17</v>
      </c>
      <c r="AG512" s="243" t="s">
        <v>18</v>
      </c>
      <c r="AH512" s="244" t="s">
        <v>17</v>
      </c>
      <c r="AI512" s="245" t="s">
        <v>18</v>
      </c>
      <c r="AJ512" s="242" t="s">
        <v>17</v>
      </c>
      <c r="AK512" s="243" t="s">
        <v>18</v>
      </c>
      <c r="AL512" s="244" t="s">
        <v>17</v>
      </c>
      <c r="AM512" s="245" t="s">
        <v>18</v>
      </c>
      <c r="AN512" s="242" t="s">
        <v>17</v>
      </c>
      <c r="AO512" s="243" t="s">
        <v>18</v>
      </c>
      <c r="AP512" s="244" t="s">
        <v>17</v>
      </c>
      <c r="AQ512" s="242" t="s">
        <v>18</v>
      </c>
      <c r="AR512" s="246" t="s">
        <v>17</v>
      </c>
      <c r="AS512" s="247" t="s">
        <v>18</v>
      </c>
      <c r="AT512" s="242" t="s">
        <v>17</v>
      </c>
      <c r="AU512" s="243" t="s">
        <v>18</v>
      </c>
      <c r="AV512" s="244" t="s">
        <v>17</v>
      </c>
      <c r="AW512" s="245" t="s">
        <v>18</v>
      </c>
      <c r="AX512" s="242" t="s">
        <v>17</v>
      </c>
      <c r="AY512" s="243" t="s">
        <v>18</v>
      </c>
      <c r="AZ512" s="244" t="s">
        <v>17</v>
      </c>
      <c r="BA512" s="245" t="s">
        <v>18</v>
      </c>
      <c r="BB512" s="242" t="s">
        <v>17</v>
      </c>
      <c r="BC512" s="243" t="s">
        <v>18</v>
      </c>
      <c r="BD512" s="248" t="s">
        <v>17</v>
      </c>
      <c r="BE512" s="249" t="s">
        <v>18</v>
      </c>
      <c r="BF512" s="250" t="s">
        <v>17</v>
      </c>
      <c r="BG512" s="251" t="s">
        <v>18</v>
      </c>
      <c r="BH512" s="287"/>
      <c r="BI512" s="133" t="s">
        <v>28</v>
      </c>
      <c r="BJ512" s="125">
        <f>B512/B529</f>
        <v>7.1011868839267758E-2</v>
      </c>
      <c r="BK512" s="126">
        <f t="shared" ref="BK512" si="9258">C512/C529</f>
        <v>3.4526712480602968E-2</v>
      </c>
      <c r="BL512" s="127">
        <f t="shared" ref="BL512" si="9259">D512/D529</f>
        <v>6.8092691622103393E-2</v>
      </c>
      <c r="BM512" s="128">
        <f t="shared" ref="BM512" si="9260">E512/E529</f>
        <v>4.5079077264027399E-2</v>
      </c>
      <c r="BN512" s="125">
        <f t="shared" ref="BN512" si="9261">F512/F529</f>
        <v>5.6441717791411043E-2</v>
      </c>
      <c r="BO512" s="126">
        <f t="shared" ref="BO512" si="9262">G512/G529</f>
        <v>6.3900203665987781E-2</v>
      </c>
      <c r="BP512" s="127">
        <f t="shared" ref="BP512" si="9263">H512/H529</f>
        <v>6.181676210307132E-2</v>
      </c>
      <c r="BQ512" s="128">
        <f t="shared" ref="BQ512" si="9264">I512/I529</f>
        <v>4.4061929931240938E-2</v>
      </c>
      <c r="BR512" s="125">
        <f t="shared" ref="BR512" si="9265">J512/J529</f>
        <v>4.9857549857549859E-2</v>
      </c>
      <c r="BS512" s="126">
        <f t="shared" ref="BS512" si="9266">K512/K529</f>
        <v>0.10032091530626483</v>
      </c>
      <c r="BT512" s="127">
        <f t="shared" ref="BT512" si="9267">L512/L529</f>
        <v>3.0368429166024356E-2</v>
      </c>
      <c r="BU512" s="125">
        <f t="shared" ref="BU512" si="9268">M512/M529</f>
        <v>8.2490504843596643E-2</v>
      </c>
      <c r="BV512" s="129">
        <f t="shared" ref="BV512" si="9269">N512/N529</f>
        <v>4.689029918404352E-2</v>
      </c>
      <c r="BW512" s="130">
        <f t="shared" ref="BW512" si="9270">O512/O529</f>
        <v>8.4097571470833452E-2</v>
      </c>
      <c r="BX512" s="125">
        <f t="shared" ref="BX512" si="9271">P512/P529</f>
        <v>4.9348787190823279E-2</v>
      </c>
      <c r="BY512" s="126">
        <f t="shared" ref="BY512" si="9272">Q512/Q529</f>
        <v>6.3534464697255391E-2</v>
      </c>
      <c r="BZ512" s="127">
        <f t="shared" ref="BZ512" si="9273">R512/R529</f>
        <v>6.6902054292002938E-2</v>
      </c>
      <c r="CA512" s="128">
        <f t="shared" ref="CA512" si="9274">S512/S529</f>
        <v>5.9848719423187507E-2</v>
      </c>
      <c r="CB512" s="125">
        <f t="shared" ref="CB512" si="9275">T512/T529</f>
        <v>4.2629686697483307E-2</v>
      </c>
      <c r="CC512" s="126">
        <f t="shared" ref="CC512" si="9276">U512/U529</f>
        <v>6.7222222222222225E-2</v>
      </c>
      <c r="CD512" s="127">
        <f t="shared" ref="CD512" si="9277">V512/V529</f>
        <v>3.0614602587800369E-2</v>
      </c>
      <c r="CE512" s="128">
        <f t="shared" ref="CE512" si="9278">W512/W529</f>
        <v>7.2243993866075995E-2</v>
      </c>
      <c r="CF512" s="125">
        <f t="shared" ref="CF512" si="9279">X512/X529</f>
        <v>4.3129030981680055E-2</v>
      </c>
      <c r="CG512" s="126">
        <f t="shared" ref="CG512" si="9280">Y512/Y529</f>
        <v>6.5102094935030497E-2</v>
      </c>
      <c r="CH512" s="127">
        <f t="shared" ref="CH512" si="9281">Z512/Z529</f>
        <v>5.7832559289410022E-2</v>
      </c>
      <c r="CI512" s="125">
        <f t="shared" ref="CI512" si="9282">AA512/AA529</f>
        <v>4.8565788413504146E-2</v>
      </c>
      <c r="CJ512" s="131">
        <f t="shared" ref="CJ512" si="9283">AB512/AB529</f>
        <v>5.5280430522288239E-2</v>
      </c>
      <c r="CK512" s="132">
        <f t="shared" ref="CK512" si="9284">AC512/AC529</f>
        <v>5.9552336940771743E-2</v>
      </c>
    </row>
    <row r="513" spans="1:89" ht="14.1" thickTop="1">
      <c r="A513" s="142" t="s">
        <v>29</v>
      </c>
      <c r="B513" s="202">
        <v>3593</v>
      </c>
      <c r="C513" s="196">
        <v>1344</v>
      </c>
      <c r="D513" s="197">
        <v>1288</v>
      </c>
      <c r="E513" s="198">
        <v>875</v>
      </c>
      <c r="F513" s="195">
        <v>626</v>
      </c>
      <c r="G513" s="199">
        <v>444</v>
      </c>
      <c r="H513" s="197">
        <v>2127</v>
      </c>
      <c r="I513" s="198">
        <v>1925</v>
      </c>
      <c r="J513" s="195">
        <v>362</v>
      </c>
      <c r="K513" s="199">
        <v>559</v>
      </c>
      <c r="L513" s="197">
        <v>493</v>
      </c>
      <c r="M513" s="195">
        <v>1710</v>
      </c>
      <c r="N513" s="200">
        <v>1261</v>
      </c>
      <c r="O513" s="203">
        <v>2474</v>
      </c>
      <c r="P513" s="195">
        <v>869</v>
      </c>
      <c r="Q513" s="199">
        <v>1056</v>
      </c>
      <c r="R513" s="197">
        <v>1352</v>
      </c>
      <c r="S513" s="198">
        <v>1239</v>
      </c>
      <c r="T513" s="195">
        <v>479</v>
      </c>
      <c r="U513" s="199">
        <v>582</v>
      </c>
      <c r="V513" s="197">
        <v>973</v>
      </c>
      <c r="W513" s="204">
        <v>2119</v>
      </c>
      <c r="X513" s="195">
        <v>1036</v>
      </c>
      <c r="Y513" s="199">
        <v>806</v>
      </c>
      <c r="Z513" s="197">
        <v>3346</v>
      </c>
      <c r="AA513" s="195">
        <v>2893</v>
      </c>
      <c r="AB513" s="168">
        <f t="shared" si="9176"/>
        <v>17805</v>
      </c>
      <c r="AC513" s="169">
        <f t="shared" si="9093"/>
        <v>18026</v>
      </c>
      <c r="AE513" s="252" t="str">
        <f>$AE$17</f>
        <v>17:00 - 17:59</v>
      </c>
      <c r="AF513" s="253">
        <f t="shared" ref="AF513:AU515" si="9285">SUMIF($A$9:$A$32,$AE513,B$505:B$528)</f>
        <v>2526</v>
      </c>
      <c r="AG513" s="254">
        <f t="shared" si="9285"/>
        <v>3742</v>
      </c>
      <c r="AH513" s="255">
        <f t="shared" si="9285"/>
        <v>1730</v>
      </c>
      <c r="AI513" s="256">
        <f t="shared" si="9285"/>
        <v>1963</v>
      </c>
      <c r="AJ513" s="253">
        <f t="shared" si="9285"/>
        <v>971</v>
      </c>
      <c r="AK513" s="257">
        <f t="shared" si="9285"/>
        <v>630</v>
      </c>
      <c r="AL513" s="255">
        <f t="shared" si="9285"/>
        <v>2429</v>
      </c>
      <c r="AM513" s="256">
        <f t="shared" si="9285"/>
        <v>4361</v>
      </c>
      <c r="AN513" s="253">
        <f t="shared" si="9285"/>
        <v>695</v>
      </c>
      <c r="AO513" s="257">
        <f t="shared" si="9285"/>
        <v>287</v>
      </c>
      <c r="AP513" s="255">
        <f t="shared" si="9285"/>
        <v>1693</v>
      </c>
      <c r="AQ513" s="253">
        <f t="shared" si="9285"/>
        <v>1296</v>
      </c>
      <c r="AR513" s="258">
        <f t="shared" si="9285"/>
        <v>2324</v>
      </c>
      <c r="AS513" s="259">
        <f t="shared" si="9285"/>
        <v>2282</v>
      </c>
      <c r="AT513" s="253">
        <f t="shared" si="9285"/>
        <v>1355</v>
      </c>
      <c r="AU513" s="257">
        <f t="shared" si="9285"/>
        <v>1292</v>
      </c>
      <c r="AV513" s="255">
        <f t="shared" ref="AP513:BE515" si="9286">SUMIF($A$9:$A$32,$AE513,R$505:R$528)</f>
        <v>1435</v>
      </c>
      <c r="AW513" s="256">
        <f t="shared" si="9286"/>
        <v>1983</v>
      </c>
      <c r="AX513" s="253">
        <f t="shared" si="9286"/>
        <v>1280</v>
      </c>
      <c r="AY513" s="257">
        <f t="shared" si="9286"/>
        <v>388</v>
      </c>
      <c r="AZ513" s="255">
        <f t="shared" si="9286"/>
        <v>2638</v>
      </c>
      <c r="BA513" s="256">
        <f t="shared" si="9286"/>
        <v>1569</v>
      </c>
      <c r="BB513" s="253">
        <f t="shared" si="9286"/>
        <v>2949</v>
      </c>
      <c r="BC513" s="257">
        <f t="shared" si="9286"/>
        <v>719</v>
      </c>
      <c r="BD513" s="20">
        <f t="shared" si="9286"/>
        <v>4496</v>
      </c>
      <c r="BE513" s="260">
        <f t="shared" si="9286"/>
        <v>3925</v>
      </c>
      <c r="BF513" s="261">
        <f>AF513+AH513+AJ513+AL513+AN513+AP513+AR513+AT513+AV513+AX513+AZ513+BB513+BD513</f>
        <v>26521</v>
      </c>
      <c r="BG513" s="262">
        <f>AG513+AI513+AK513+AM513+AO513+AQ513+AS513+AU513+AW513+AY513+BA513+BC513+BE513</f>
        <v>24437</v>
      </c>
      <c r="BH513" s="283"/>
      <c r="BI513" s="142" t="s">
        <v>29</v>
      </c>
      <c r="BJ513" s="125">
        <f>B513/B529</f>
        <v>6.5708381339039154E-2</v>
      </c>
      <c r="BK513" s="126">
        <f t="shared" ref="BK513" si="9287">C513/C529</f>
        <v>3.7242296608290842E-2</v>
      </c>
      <c r="BL513" s="127">
        <f t="shared" ref="BL513" si="9288">D513/D529</f>
        <v>5.7397504456327984E-2</v>
      </c>
      <c r="BM513" s="128">
        <f t="shared" ref="BM513" si="9289">E513/E529</f>
        <v>4.407172358214969E-2</v>
      </c>
      <c r="BN513" s="125">
        <f t="shared" ref="BN513" si="9290">F513/F529</f>
        <v>5.9084473808400186E-2</v>
      </c>
      <c r="BO513" s="126">
        <f t="shared" ref="BO513" si="9291">G513/G529</f>
        <v>5.6517311608961306E-2</v>
      </c>
      <c r="BP513" s="127">
        <f t="shared" ref="BP513" si="9292">H513/H529</f>
        <v>6.9202238417490888E-2</v>
      </c>
      <c r="BQ513" s="128">
        <f t="shared" ref="BQ513" si="9293">I513/I529</f>
        <v>4.5020814818279617E-2</v>
      </c>
      <c r="BR513" s="125">
        <f t="shared" ref="BR513" si="9294">J513/J529</f>
        <v>5.7296612852168409E-2</v>
      </c>
      <c r="BS513" s="126">
        <f t="shared" ref="BS513" si="9295">K513/K529</f>
        <v>7.7996372261755265E-2</v>
      </c>
      <c r="BT513" s="127">
        <f t="shared" ref="BT513" si="9296">L513/L529</f>
        <v>3.7999075073223372E-2</v>
      </c>
      <c r="BU513" s="125">
        <f t="shared" ref="BU513" si="9297">M513/M529</f>
        <v>7.2974011010113943E-2</v>
      </c>
      <c r="BV513" s="129">
        <f t="shared" ref="BV513" si="9298">N513/N529</f>
        <v>4.57298277425204E-2</v>
      </c>
      <c r="BW513" s="130">
        <f t="shared" ref="BW513" si="9299">O513/O529</f>
        <v>6.6535782481241423E-2</v>
      </c>
      <c r="BX513" s="125">
        <f t="shared" ref="BX513" si="9300">P513/P529</f>
        <v>5.1917791850878241E-2</v>
      </c>
      <c r="BY513" s="126">
        <f t="shared" ref="BY513" si="9301">Q513/Q529</f>
        <v>5.531112507856694E-2</v>
      </c>
      <c r="BZ513" s="127">
        <f t="shared" ref="BZ513" si="9302">R513/R529</f>
        <v>6.1995597945707998E-2</v>
      </c>
      <c r="CA513" s="128">
        <f t="shared" ref="CA513" si="9303">S513/S529</f>
        <v>5.4806033529437782E-2</v>
      </c>
      <c r="CB513" s="125">
        <f t="shared" ref="CB513" si="9304">T513/T529</f>
        <v>4.9203903441191577E-2</v>
      </c>
      <c r="CC513" s="126">
        <f t="shared" ref="CC513" si="9305">U513/U529</f>
        <v>5.3888888888888889E-2</v>
      </c>
      <c r="CD513" s="127">
        <f t="shared" ref="CD513" si="9306">V513/V529</f>
        <v>3.7469192852741834E-2</v>
      </c>
      <c r="CE513" s="128">
        <f t="shared" ref="CE513" si="9307">W513/W529</f>
        <v>7.2209916510478783E-2</v>
      </c>
      <c r="CF513" s="125">
        <f t="shared" ref="CF513" si="9308">X513/X529</f>
        <v>4.099236339176196E-2</v>
      </c>
      <c r="CG513" s="126">
        <f t="shared" ref="CG513" si="9309">Y513/Y529</f>
        <v>5.3434102360116677E-2</v>
      </c>
      <c r="CH513" s="127">
        <f t="shared" ref="CH513" si="9310">Z513/Z529</f>
        <v>5.9086333857210967E-2</v>
      </c>
      <c r="CI513" s="125">
        <f t="shared" ref="CI513" si="9311">AA513/AA529</f>
        <v>5.827491741197325E-2</v>
      </c>
      <c r="CJ513" s="131">
        <f t="shared" ref="CJ513" si="9312">AB513/AB529</f>
        <v>5.5386194668242759E-2</v>
      </c>
      <c r="CK513" s="132">
        <f t="shared" ref="CK513" si="9313">AC513/AC529</f>
        <v>5.6171337224339458E-2</v>
      </c>
    </row>
    <row r="514" spans="1:89">
      <c r="A514" s="133" t="s">
        <v>31</v>
      </c>
      <c r="B514" s="205">
        <v>3526</v>
      </c>
      <c r="C514" s="189">
        <v>1299</v>
      </c>
      <c r="D514" s="190">
        <v>1302</v>
      </c>
      <c r="E514" s="191">
        <v>856</v>
      </c>
      <c r="F514" s="188">
        <v>689</v>
      </c>
      <c r="G514" s="192">
        <v>515</v>
      </c>
      <c r="H514" s="190">
        <v>2317</v>
      </c>
      <c r="I514" s="191">
        <v>2373</v>
      </c>
      <c r="J514" s="188">
        <v>371</v>
      </c>
      <c r="K514" s="189">
        <v>458</v>
      </c>
      <c r="L514" s="190">
        <v>593</v>
      </c>
      <c r="M514" s="188">
        <v>1708</v>
      </c>
      <c r="N514" s="193">
        <v>1595</v>
      </c>
      <c r="O514" s="206">
        <v>2355</v>
      </c>
      <c r="P514" s="188">
        <v>967</v>
      </c>
      <c r="Q514" s="189">
        <v>1047</v>
      </c>
      <c r="R514" s="190">
        <v>1378</v>
      </c>
      <c r="S514" s="191">
        <v>1269</v>
      </c>
      <c r="T514" s="197">
        <v>499</v>
      </c>
      <c r="U514" s="188">
        <v>675</v>
      </c>
      <c r="V514" s="190">
        <v>1104</v>
      </c>
      <c r="W514" s="207">
        <v>2343</v>
      </c>
      <c r="X514" s="188">
        <v>1256</v>
      </c>
      <c r="Y514" s="192">
        <v>905</v>
      </c>
      <c r="Z514" s="190">
        <v>3434</v>
      </c>
      <c r="AA514" s="188">
        <v>2877</v>
      </c>
      <c r="AB514" s="168">
        <f t="shared" si="9176"/>
        <v>19031</v>
      </c>
      <c r="AC514" s="169">
        <f t="shared" si="9093"/>
        <v>18680</v>
      </c>
      <c r="AE514" s="263" t="str">
        <f>$AE$18</f>
        <v>18:00 - 18:59</v>
      </c>
      <c r="AF514" s="253">
        <f t="shared" si="9285"/>
        <v>2691</v>
      </c>
      <c r="AG514" s="264">
        <f t="shared" si="9285"/>
        <v>4693</v>
      </c>
      <c r="AH514" s="265">
        <f t="shared" si="9285"/>
        <v>1686</v>
      </c>
      <c r="AI514" s="266">
        <f t="shared" si="9285"/>
        <v>1809</v>
      </c>
      <c r="AJ514" s="267">
        <f t="shared" si="9285"/>
        <v>827</v>
      </c>
      <c r="AK514" s="268">
        <f t="shared" si="9285"/>
        <v>540</v>
      </c>
      <c r="AL514" s="265">
        <f t="shared" si="9285"/>
        <v>2361</v>
      </c>
      <c r="AM514" s="266">
        <f t="shared" si="9285"/>
        <v>4362</v>
      </c>
      <c r="AN514" s="267">
        <f t="shared" si="9285"/>
        <v>616</v>
      </c>
      <c r="AO514" s="268">
        <f t="shared" si="9285"/>
        <v>260</v>
      </c>
      <c r="AP514" s="265">
        <f t="shared" si="9286"/>
        <v>1569</v>
      </c>
      <c r="AQ514" s="267">
        <f t="shared" si="9286"/>
        <v>1112</v>
      </c>
      <c r="AR514" s="269">
        <f t="shared" si="9286"/>
        <v>2413</v>
      </c>
      <c r="AS514" s="270">
        <f t="shared" si="9286"/>
        <v>2296</v>
      </c>
      <c r="AT514" s="267">
        <f t="shared" si="9286"/>
        <v>1241</v>
      </c>
      <c r="AU514" s="268">
        <f t="shared" si="9286"/>
        <v>1278</v>
      </c>
      <c r="AV514" s="265">
        <f t="shared" si="9286"/>
        <v>1457</v>
      </c>
      <c r="AW514" s="266">
        <f t="shared" si="9286"/>
        <v>1764</v>
      </c>
      <c r="AX514" s="267">
        <f t="shared" si="9286"/>
        <v>966</v>
      </c>
      <c r="AY514" s="268">
        <f t="shared" si="9286"/>
        <v>405</v>
      </c>
      <c r="AZ514" s="265">
        <f t="shared" si="9286"/>
        <v>2580</v>
      </c>
      <c r="BA514" s="266">
        <f t="shared" si="9286"/>
        <v>1472</v>
      </c>
      <c r="BB514" s="267">
        <f t="shared" si="9286"/>
        <v>2589</v>
      </c>
      <c r="BC514" s="268">
        <f t="shared" si="9286"/>
        <v>804</v>
      </c>
      <c r="BD514" s="265">
        <f t="shared" si="9286"/>
        <v>4031</v>
      </c>
      <c r="BE514" s="267">
        <f t="shared" si="9286"/>
        <v>4110</v>
      </c>
      <c r="BF514" s="271">
        <f>SUM(AF514,AH514,AJ514,AL514,AN514,AP514,AR514,AT514,AV514,AX514,AZ514,BB514,BD514)</f>
        <v>25027</v>
      </c>
      <c r="BG514" s="16">
        <f>SUM(AG514,AI514,AK514,AM514,AO514,AQ514,AS514,AU514,AW514,AY514,BA514,BC514,BE514)</f>
        <v>24905</v>
      </c>
      <c r="BH514" s="284"/>
      <c r="BI514" s="133" t="s">
        <v>31</v>
      </c>
      <c r="BJ514" s="125">
        <f>B514/B529</f>
        <v>6.4483092847607032E-2</v>
      </c>
      <c r="BK514" s="126">
        <f t="shared" ref="BK514" si="9314">C514/C529</f>
        <v>3.5995344712923961E-2</v>
      </c>
      <c r="BL514" s="127">
        <f t="shared" ref="BL514" si="9315">D514/D529</f>
        <v>5.8021390374331551E-2</v>
      </c>
      <c r="BM514" s="128">
        <f t="shared" ref="BM514" si="9316">E514/E529</f>
        <v>4.3114737584365868E-2</v>
      </c>
      <c r="BN514" s="125">
        <f t="shared" ref="BN514" si="9317">F514/F529</f>
        <v>6.5030674846625766E-2</v>
      </c>
      <c r="BO514" s="126">
        <f t="shared" ref="BO514" si="9318">G514/G529</f>
        <v>6.5554989816700618E-2</v>
      </c>
      <c r="BP514" s="127">
        <f t="shared" ref="BP514" si="9319">H514/H529</f>
        <v>7.5383914627798018E-2</v>
      </c>
      <c r="BQ514" s="128">
        <f t="shared" ref="BQ514" si="9320">I514/I529</f>
        <v>5.5498386266897425E-2</v>
      </c>
      <c r="BR514" s="125">
        <f t="shared" ref="BR514" si="9321">J514/J529</f>
        <v>5.8721114276669831E-2</v>
      </c>
      <c r="BS514" s="126">
        <f t="shared" ref="BS514" si="9322">K514/K529</f>
        <v>6.3904004464908612E-2</v>
      </c>
      <c r="BT514" s="127">
        <f t="shared" ref="BT514" si="9323">L514/L529</f>
        <v>4.5706798211808231E-2</v>
      </c>
      <c r="BU514" s="125">
        <f t="shared" ref="BU514" si="9324">M514/M529</f>
        <v>7.2888661289634282E-2</v>
      </c>
      <c r="BV514" s="129">
        <f t="shared" ref="BV514" si="9325">N514/N529</f>
        <v>5.7842248413417952E-2</v>
      </c>
      <c r="BW514" s="130">
        <f t="shared" ref="BW514" si="9326">O514/O529</f>
        <v>6.3335395207487294E-2</v>
      </c>
      <c r="BX514" s="125">
        <f t="shared" ref="BX514" si="9327">P514/P529</f>
        <v>5.7772732704026768E-2</v>
      </c>
      <c r="BY514" s="126">
        <f t="shared" ref="BY514" si="9328">Q514/Q529</f>
        <v>5.4839723444374606E-2</v>
      </c>
      <c r="BZ514" s="127">
        <f t="shared" ref="BZ514" si="9329">R514/R529</f>
        <v>6.3187820983125462E-2</v>
      </c>
      <c r="CA514" s="128">
        <f t="shared" ref="CA514" si="9330">S514/S529</f>
        <v>5.6133056133056136E-2</v>
      </c>
      <c r="CB514" s="125">
        <f t="shared" ref="CB514" si="9331">T514/T529</f>
        <v>5.1258346173600408E-2</v>
      </c>
      <c r="CC514" s="126">
        <f t="shared" ref="CC514" si="9332">U514/U529</f>
        <v>6.25E-2</v>
      </c>
      <c r="CD514" s="127">
        <f t="shared" ref="CD514" si="9333">V514/V529</f>
        <v>4.2513863216266171E-2</v>
      </c>
      <c r="CE514" s="128">
        <f t="shared" ref="CE514" si="9334">W514/W529</f>
        <v>7.9843244164252855E-2</v>
      </c>
      <c r="CF514" s="125">
        <f t="shared" ref="CF514" si="9335">X514/X529</f>
        <v>4.9697305424761605E-2</v>
      </c>
      <c r="CG514" s="126">
        <f t="shared" ref="CG514" si="9336">Y514/Y529</f>
        <v>5.9997348183505703E-2</v>
      </c>
      <c r="CH514" s="127">
        <f t="shared" ref="CH514" si="9337">Z514/Z529</f>
        <v>6.0640307969414962E-2</v>
      </c>
      <c r="CI514" s="125">
        <f t="shared" ref="CI514" si="9338">AA514/AA529</f>
        <v>5.7952622673434859E-2</v>
      </c>
      <c r="CJ514" s="131">
        <f t="shared" ref="CJ514" si="9339">AB514/AB529</f>
        <v>5.9199925342955796E-2</v>
      </c>
      <c r="CK514" s="132">
        <f t="shared" ref="CK514" si="9340">AC514/AC529</f>
        <v>5.8209285440511543E-2</v>
      </c>
    </row>
    <row r="515" spans="1:89" ht="14.1" thickBot="1">
      <c r="A515" s="142" t="s">
        <v>33</v>
      </c>
      <c r="B515" s="202">
        <v>3010</v>
      </c>
      <c r="C515" s="196">
        <v>1909</v>
      </c>
      <c r="D515" s="197">
        <v>1338</v>
      </c>
      <c r="E515" s="198">
        <v>1038</v>
      </c>
      <c r="F515" s="195">
        <v>611</v>
      </c>
      <c r="G515" s="199">
        <v>548</v>
      </c>
      <c r="H515" s="197">
        <v>2315</v>
      </c>
      <c r="I515" s="198">
        <v>2354</v>
      </c>
      <c r="J515" s="195">
        <v>392</v>
      </c>
      <c r="K515" s="196">
        <v>473</v>
      </c>
      <c r="L515" s="197">
        <v>605</v>
      </c>
      <c r="M515" s="195">
        <v>1568</v>
      </c>
      <c r="N515" s="200">
        <v>1593</v>
      </c>
      <c r="O515" s="203">
        <v>2176</v>
      </c>
      <c r="P515" s="195">
        <v>854</v>
      </c>
      <c r="Q515" s="196">
        <v>1133</v>
      </c>
      <c r="R515" s="197">
        <v>1269</v>
      </c>
      <c r="S515" s="198">
        <v>1376</v>
      </c>
      <c r="T515" s="195">
        <v>481</v>
      </c>
      <c r="U515" s="199">
        <v>556</v>
      </c>
      <c r="V515" s="197">
        <v>1242</v>
      </c>
      <c r="W515" s="204">
        <v>2090</v>
      </c>
      <c r="X515" s="195">
        <v>1177</v>
      </c>
      <c r="Y515" s="199">
        <v>837</v>
      </c>
      <c r="Z515" s="197">
        <v>3234</v>
      </c>
      <c r="AA515" s="195">
        <v>2657</v>
      </c>
      <c r="AB515" s="168">
        <f t="shared" si="9176"/>
        <v>18121</v>
      </c>
      <c r="AC515" s="169">
        <f t="shared" si="9093"/>
        <v>18715</v>
      </c>
      <c r="AE515" s="252" t="str">
        <f>$AE$19</f>
        <v>19:00 - 19:59</v>
      </c>
      <c r="AF515" s="253">
        <f t="shared" si="9285"/>
        <v>2659</v>
      </c>
      <c r="AG515" s="272">
        <f t="shared" si="9285"/>
        <v>3808</v>
      </c>
      <c r="AH515" s="273">
        <f t="shared" si="9285"/>
        <v>1133</v>
      </c>
      <c r="AI515" s="274">
        <f t="shared" si="9285"/>
        <v>1384</v>
      </c>
      <c r="AJ515" s="275">
        <f t="shared" si="9285"/>
        <v>512</v>
      </c>
      <c r="AK515" s="276">
        <f t="shared" si="9285"/>
        <v>475</v>
      </c>
      <c r="AL515" s="273">
        <f t="shared" si="9285"/>
        <v>2035</v>
      </c>
      <c r="AM515" s="274">
        <f t="shared" si="9285"/>
        <v>3877</v>
      </c>
      <c r="AN515" s="275">
        <f t="shared" si="9285"/>
        <v>392</v>
      </c>
      <c r="AO515" s="276">
        <f t="shared" si="9285"/>
        <v>212</v>
      </c>
      <c r="AP515" s="273">
        <f t="shared" si="9286"/>
        <v>1213</v>
      </c>
      <c r="AQ515" s="275">
        <f t="shared" si="9286"/>
        <v>953</v>
      </c>
      <c r="AR515" s="277">
        <f t="shared" si="9286"/>
        <v>2065</v>
      </c>
      <c r="AS515" s="278">
        <f t="shared" si="9286"/>
        <v>2179</v>
      </c>
      <c r="AT515" s="275">
        <f t="shared" si="9286"/>
        <v>1058</v>
      </c>
      <c r="AU515" s="276">
        <f t="shared" si="9286"/>
        <v>1542</v>
      </c>
      <c r="AV515" s="273">
        <f t="shared" si="9286"/>
        <v>1256</v>
      </c>
      <c r="AW515" s="274">
        <f t="shared" si="9286"/>
        <v>1562</v>
      </c>
      <c r="AX515" s="275">
        <f t="shared" si="9286"/>
        <v>808</v>
      </c>
      <c r="AY515" s="276">
        <f t="shared" si="9286"/>
        <v>389</v>
      </c>
      <c r="AZ515" s="273">
        <f t="shared" si="9286"/>
        <v>2476</v>
      </c>
      <c r="BA515" s="274">
        <f t="shared" si="9286"/>
        <v>1567</v>
      </c>
      <c r="BB515" s="275">
        <f t="shared" si="9286"/>
        <v>2147</v>
      </c>
      <c r="BC515" s="276">
        <f t="shared" si="9286"/>
        <v>749</v>
      </c>
      <c r="BD515" s="273">
        <f t="shared" si="9286"/>
        <v>3301</v>
      </c>
      <c r="BE515" s="275">
        <f t="shared" si="9286"/>
        <v>5141</v>
      </c>
      <c r="BF515" s="271">
        <f>SUM(AF515,AH515,AJ515,AL515,AN515,AP515,AR515,AT515,AV515,AX515,AZ515,BB515,BD515)</f>
        <v>21055</v>
      </c>
      <c r="BG515" s="16">
        <f>SUM(AG515,AI515,AK515,AM515,AO515,AQ515,AS515,AU515,AW515,AY515,BA515,BC515,BE515)</f>
        <v>23838</v>
      </c>
      <c r="BH515" s="285"/>
      <c r="BI515" s="142" t="s">
        <v>33</v>
      </c>
      <c r="BJ515" s="125">
        <f>B515/B529</f>
        <v>5.5046542674786487E-2</v>
      </c>
      <c r="BK515" s="126">
        <f t="shared" ref="BK515" si="9341">C515/C529</f>
        <v>5.2898470405675017E-2</v>
      </c>
      <c r="BL515" s="127">
        <f t="shared" ref="BL515" si="9342">D515/D529</f>
        <v>5.9625668449197859E-2</v>
      </c>
      <c r="BM515" s="128">
        <f t="shared" ref="BM515" si="9343">E515/E529</f>
        <v>5.228165608945301E-2</v>
      </c>
      <c r="BN515" s="125">
        <f t="shared" ref="BN515" si="9344">F515/F529</f>
        <v>5.7668711656441718E-2</v>
      </c>
      <c r="BO515" s="126">
        <f t="shared" ref="BO515" si="9345">G515/G529</f>
        <v>6.9755600814663948E-2</v>
      </c>
      <c r="BP515" s="127">
        <f t="shared" ref="BP515" si="9346">H515/H529</f>
        <v>7.5318844351900047E-2</v>
      </c>
      <c r="BQ515" s="128">
        <f t="shared" ref="BQ515" si="9347">I515/I529</f>
        <v>5.5054024977781939E-2</v>
      </c>
      <c r="BR515" s="125">
        <f t="shared" ref="BR515" si="9348">J515/J529</f>
        <v>6.2044950933839819E-2</v>
      </c>
      <c r="BS515" s="126">
        <f t="shared" ref="BS515" si="9349">K515/K529</f>
        <v>6.5996930375331386E-2</v>
      </c>
      <c r="BT515" s="127">
        <f t="shared" ref="BT515" si="9350">L515/L529</f>
        <v>4.6631724988438414E-2</v>
      </c>
      <c r="BU515" s="125">
        <f t="shared" ref="BU515" si="9351">M515/M529</f>
        <v>6.6914180856057701E-2</v>
      </c>
      <c r="BV515" s="129">
        <f t="shared" ref="BV515" si="9352">N515/N529</f>
        <v>5.7769718948322758E-2</v>
      </c>
      <c r="BW515" s="130">
        <f t="shared" ref="BW515" si="9353">O515/O529</f>
        <v>5.852136729150418E-2</v>
      </c>
      <c r="BX515" s="125">
        <f t="shared" ref="BX515" si="9354">P515/P529</f>
        <v>5.1021627434579997E-2</v>
      </c>
      <c r="BY515" s="126">
        <f t="shared" ref="BY515" si="9355">Q515/Q529</f>
        <v>5.9344227948879114E-2</v>
      </c>
      <c r="BZ515" s="127">
        <f t="shared" ref="BZ515" si="9356">R515/R529</f>
        <v>5.8189655172413791E-2</v>
      </c>
      <c r="CA515" s="128">
        <f t="shared" ref="CA515" si="9357">S515/S529</f>
        <v>6.0866103419294909E-2</v>
      </c>
      <c r="CB515" s="125">
        <f t="shared" ref="CB515" si="9358">T515/T529</f>
        <v>4.9409347714432457E-2</v>
      </c>
      <c r="CC515" s="126">
        <f t="shared" ref="CC515" si="9359">U515/U529</f>
        <v>5.1481481481481482E-2</v>
      </c>
      <c r="CD515" s="127">
        <f t="shared" ref="CD515" si="9360">V515/V529</f>
        <v>4.7828096118299447E-2</v>
      </c>
      <c r="CE515" s="128">
        <f t="shared" ref="CE515" si="9361">W515/W529</f>
        <v>7.1221673198159821E-2</v>
      </c>
      <c r="CF515" s="125">
        <f t="shared" ref="CF515" si="9362">X515/X529</f>
        <v>4.6571439876548097E-2</v>
      </c>
      <c r="CG515" s="126">
        <f t="shared" ref="CG515" si="9363">Y515/Y529</f>
        <v>5.5489260143198091E-2</v>
      </c>
      <c r="CH515" s="127">
        <f t="shared" ref="CH515" si="9364">Z515/Z529</f>
        <v>5.7108548623496798E-2</v>
      </c>
      <c r="CI515" s="125">
        <f t="shared" ref="CI515" si="9365">AA515/AA529</f>
        <v>5.3521070018531951E-2</v>
      </c>
      <c r="CJ515" s="131">
        <f t="shared" ref="CJ515" si="9366">AB515/AB529</f>
        <v>5.6369179083584783E-2</v>
      </c>
      <c r="CK515" s="132">
        <f t="shared" ref="CK515" si="9367">AC515/AC529</f>
        <v>5.8318349947493228E-2</v>
      </c>
    </row>
    <row r="516" spans="1:89" ht="15" thickTop="1" thickBot="1">
      <c r="A516" s="133" t="s">
        <v>35</v>
      </c>
      <c r="B516" s="205">
        <v>2611</v>
      </c>
      <c r="C516" s="189">
        <v>1850</v>
      </c>
      <c r="D516" s="190">
        <v>1152</v>
      </c>
      <c r="E516" s="191">
        <v>1053</v>
      </c>
      <c r="F516" s="188">
        <v>632</v>
      </c>
      <c r="G516" s="192">
        <v>446</v>
      </c>
      <c r="H516" s="190">
        <v>2202</v>
      </c>
      <c r="I516" s="191">
        <v>2377</v>
      </c>
      <c r="J516" s="188">
        <v>389</v>
      </c>
      <c r="K516" s="189">
        <v>348</v>
      </c>
      <c r="L516" s="190">
        <v>826</v>
      </c>
      <c r="M516" s="188">
        <v>1431</v>
      </c>
      <c r="N516" s="193">
        <v>1739</v>
      </c>
      <c r="O516" s="206">
        <v>2041</v>
      </c>
      <c r="P516" s="188">
        <v>980</v>
      </c>
      <c r="Q516" s="189">
        <v>1052</v>
      </c>
      <c r="R516" s="190">
        <v>1272</v>
      </c>
      <c r="S516" s="191">
        <v>1374</v>
      </c>
      <c r="T516" s="188">
        <v>612</v>
      </c>
      <c r="U516" s="192">
        <v>561</v>
      </c>
      <c r="V516" s="190">
        <v>1403</v>
      </c>
      <c r="W516" s="207">
        <v>1790</v>
      </c>
      <c r="X516" s="188">
        <v>1378</v>
      </c>
      <c r="Y516" s="192">
        <v>743</v>
      </c>
      <c r="Z516" s="190">
        <v>3247</v>
      </c>
      <c r="AA516" s="188">
        <v>2843</v>
      </c>
      <c r="AB516" s="168">
        <f t="shared" si="9176"/>
        <v>18443</v>
      </c>
      <c r="AC516" s="169">
        <f t="shared" si="9093"/>
        <v>17909</v>
      </c>
      <c r="AE516" s="288" t="s">
        <v>26</v>
      </c>
      <c r="AF516" s="12">
        <f t="shared" ref="AF516:BG516" si="9368">SUM(AF513:AF515)</f>
        <v>7876</v>
      </c>
      <c r="AG516" s="1">
        <f t="shared" si="9368"/>
        <v>12243</v>
      </c>
      <c r="AH516" s="12">
        <f t="shared" si="9368"/>
        <v>4549</v>
      </c>
      <c r="AI516" s="1">
        <f t="shared" si="9368"/>
        <v>5156</v>
      </c>
      <c r="AJ516" s="12">
        <f t="shared" si="9368"/>
        <v>2310</v>
      </c>
      <c r="AK516" s="1">
        <f t="shared" si="9368"/>
        <v>1645</v>
      </c>
      <c r="AL516" s="12">
        <f t="shared" si="9368"/>
        <v>6825</v>
      </c>
      <c r="AM516" s="1">
        <f t="shared" si="9368"/>
        <v>12600</v>
      </c>
      <c r="AN516" s="12">
        <f t="shared" si="9368"/>
        <v>1703</v>
      </c>
      <c r="AO516" s="1">
        <f t="shared" si="9368"/>
        <v>759</v>
      </c>
      <c r="AP516" s="12">
        <f t="shared" si="9368"/>
        <v>4475</v>
      </c>
      <c r="AQ516" s="1">
        <f t="shared" si="9368"/>
        <v>3361</v>
      </c>
      <c r="AR516" s="12">
        <f t="shared" si="9368"/>
        <v>6802</v>
      </c>
      <c r="AS516" s="1">
        <f t="shared" si="9368"/>
        <v>6757</v>
      </c>
      <c r="AT516" s="12">
        <f t="shared" si="9368"/>
        <v>3654</v>
      </c>
      <c r="AU516" s="1">
        <f t="shared" si="9368"/>
        <v>4112</v>
      </c>
      <c r="AV516" s="12">
        <f t="shared" si="9368"/>
        <v>4148</v>
      </c>
      <c r="AW516" s="1">
        <f t="shared" si="9368"/>
        <v>5309</v>
      </c>
      <c r="AX516" s="12">
        <f t="shared" si="9368"/>
        <v>3054</v>
      </c>
      <c r="AY516" s="1">
        <f t="shared" si="9368"/>
        <v>1182</v>
      </c>
      <c r="AZ516" s="12">
        <f t="shared" si="9368"/>
        <v>7694</v>
      </c>
      <c r="BA516" s="1">
        <f t="shared" si="9368"/>
        <v>4608</v>
      </c>
      <c r="BB516" s="12">
        <f t="shared" si="9368"/>
        <v>7685</v>
      </c>
      <c r="BC516" s="1">
        <f t="shared" si="9368"/>
        <v>2272</v>
      </c>
      <c r="BD516" s="12">
        <f t="shared" si="9368"/>
        <v>11828</v>
      </c>
      <c r="BE516" s="1">
        <f t="shared" si="9368"/>
        <v>13176</v>
      </c>
      <c r="BF516" s="51">
        <f t="shared" si="9368"/>
        <v>72603</v>
      </c>
      <c r="BG516" s="47">
        <f t="shared" si="9368"/>
        <v>73180</v>
      </c>
      <c r="BH516" s="284"/>
      <c r="BI516" s="133" t="s">
        <v>35</v>
      </c>
      <c r="BJ516" s="125">
        <f>B516/B529</f>
        <v>4.7749675389989213E-2</v>
      </c>
      <c r="BK516" s="126">
        <f t="shared" ref="BK516" si="9369">C516/C529</f>
        <v>5.1263577920638438E-2</v>
      </c>
      <c r="BL516" s="127">
        <f t="shared" ref="BL516" si="9370">D516/D529</f>
        <v>5.1336898395721926E-2</v>
      </c>
      <c r="BM516" s="128">
        <f t="shared" ref="BM516" si="9371">E516/E529</f>
        <v>5.3037171350861285E-2</v>
      </c>
      <c r="BN516" s="125">
        <f t="shared" ref="BN516" si="9372">F516/F529</f>
        <v>5.9650778669183578E-2</v>
      </c>
      <c r="BO516" s="126">
        <f t="shared" ref="BO516" si="9373">G516/G529</f>
        <v>5.6771894093686354E-2</v>
      </c>
      <c r="BP516" s="127">
        <f t="shared" ref="BP516" si="9374">H516/H529</f>
        <v>7.1642373763664752E-2</v>
      </c>
      <c r="BQ516" s="128">
        <f t="shared" ref="BQ516" si="9375">I516/I529</f>
        <v>5.5591936011974367E-2</v>
      </c>
      <c r="BR516" s="125">
        <f t="shared" ref="BR516" si="9376">J516/J529</f>
        <v>6.1570117125672681E-2</v>
      </c>
      <c r="BS516" s="126">
        <f t="shared" ref="BS516" si="9377">K516/K529</f>
        <v>4.8555881121808288E-2</v>
      </c>
      <c r="BT516" s="127">
        <f t="shared" ref="BT516" si="9378">L516/L529</f>
        <v>6.3665793124710962E-2</v>
      </c>
      <c r="BU516" s="125">
        <f t="shared" ref="BU516" si="9379">M516/M529</f>
        <v>6.1067725003200617E-2</v>
      </c>
      <c r="BV516" s="129">
        <f t="shared" ref="BV516" si="9380">N516/N529</f>
        <v>6.3064369900271991E-2</v>
      </c>
      <c r="BW516" s="130">
        <f t="shared" ref="BW516" si="9381">O516/O529</f>
        <v>5.489067584648899E-2</v>
      </c>
      <c r="BX516" s="125">
        <f t="shared" ref="BX516" si="9382">P516/P529</f>
        <v>5.8549408531485242E-2</v>
      </c>
      <c r="BY516" s="126">
        <f t="shared" ref="BY516" si="9383">Q516/Q529</f>
        <v>5.5101613241148123E-2</v>
      </c>
      <c r="BZ516" s="127">
        <f t="shared" ref="BZ516" si="9384">R516/R529</f>
        <v>5.8327219369038882E-2</v>
      </c>
      <c r="CA516" s="128">
        <f t="shared" ref="CA516" si="9385">S516/S529</f>
        <v>6.077763524572035E-2</v>
      </c>
      <c r="CB516" s="125">
        <f t="shared" ref="CB516" si="9386">T516/T529</f>
        <v>6.2865947611710327E-2</v>
      </c>
      <c r="CC516" s="126">
        <f t="shared" ref="CC516" si="9387">U516/U529</f>
        <v>5.1944444444444446E-2</v>
      </c>
      <c r="CD516" s="127">
        <f t="shared" ref="CD516" si="9388">V516/V529</f>
        <v>5.4028034504004931E-2</v>
      </c>
      <c r="CE516" s="128">
        <f t="shared" ref="CE516" si="9389">W516/W529</f>
        <v>6.0998466518998123E-2</v>
      </c>
      <c r="CF516" s="125">
        <f t="shared" ref="CF516" si="9390">X516/X529</f>
        <v>5.4524591461243221E-2</v>
      </c>
      <c r="CG516" s="126">
        <f t="shared" ref="CG516" si="9391">Y516/Y529</f>
        <v>4.9257491381596394E-2</v>
      </c>
      <c r="CH516" s="127">
        <f t="shared" ref="CH516" si="9392">Z516/Z529</f>
        <v>5.7338112980981473E-2</v>
      </c>
      <c r="CI516" s="125">
        <f t="shared" ref="CI516" si="9393">AA516/AA529</f>
        <v>5.726774635404077E-2</v>
      </c>
      <c r="CJ516" s="131">
        <f t="shared" ref="CJ516" si="9394">AB516/AB529</f>
        <v>5.7370827759977601E-2</v>
      </c>
      <c r="CK516" s="132">
        <f t="shared" ref="CK516" si="9395">AC516/AC529</f>
        <v>5.5806750158143535E-2</v>
      </c>
    </row>
    <row r="517" spans="1:89" ht="14.1" thickTop="1">
      <c r="A517" s="142" t="s">
        <v>36</v>
      </c>
      <c r="B517" s="202">
        <v>2244</v>
      </c>
      <c r="C517" s="196">
        <v>2394</v>
      </c>
      <c r="D517" s="197">
        <v>1217</v>
      </c>
      <c r="E517" s="198">
        <v>1107</v>
      </c>
      <c r="F517" s="195">
        <v>605</v>
      </c>
      <c r="G517" s="199">
        <v>463</v>
      </c>
      <c r="H517" s="197">
        <v>2100</v>
      </c>
      <c r="I517" s="198">
        <v>2650</v>
      </c>
      <c r="J517" s="195">
        <v>432</v>
      </c>
      <c r="K517" s="196">
        <v>318</v>
      </c>
      <c r="L517" s="197">
        <v>1081</v>
      </c>
      <c r="M517" s="195">
        <v>1238</v>
      </c>
      <c r="N517" s="200">
        <v>1940</v>
      </c>
      <c r="O517" s="203">
        <v>2036</v>
      </c>
      <c r="P517" s="195">
        <v>1098</v>
      </c>
      <c r="Q517" s="196">
        <v>984</v>
      </c>
      <c r="R517" s="197">
        <v>1260</v>
      </c>
      <c r="S517" s="198">
        <v>1301</v>
      </c>
      <c r="T517" s="195">
        <v>802</v>
      </c>
      <c r="U517" s="199">
        <v>442</v>
      </c>
      <c r="V517" s="197">
        <v>1779</v>
      </c>
      <c r="W517" s="204">
        <v>1388</v>
      </c>
      <c r="X517" s="195">
        <v>1718</v>
      </c>
      <c r="Y517" s="199">
        <v>617</v>
      </c>
      <c r="Z517" s="197">
        <v>3287</v>
      </c>
      <c r="AA517" s="195">
        <v>3498</v>
      </c>
      <c r="AB517" s="168">
        <f t="shared" si="9176"/>
        <v>19563</v>
      </c>
      <c r="AC517" s="169">
        <f t="shared" si="9093"/>
        <v>18436</v>
      </c>
      <c r="BI517" s="142" t="s">
        <v>36</v>
      </c>
      <c r="BJ517" s="125">
        <f>B517/B529</f>
        <v>4.103802051901026E-2</v>
      </c>
      <c r="BK517" s="126">
        <f t="shared" ref="BK517" si="9396">C517/C529</f>
        <v>6.6337840833518069E-2</v>
      </c>
      <c r="BL517" s="127">
        <f t="shared" ref="BL517" si="9397">D517/D529</f>
        <v>5.4233511586452759E-2</v>
      </c>
      <c r="BM517" s="128">
        <f t="shared" ref="BM517" si="9398">E517/E529</f>
        <v>5.5757026291931099E-2</v>
      </c>
      <c r="BN517" s="125">
        <f t="shared" ref="BN517" si="9399">F517/F529</f>
        <v>5.7102406795658332E-2</v>
      </c>
      <c r="BO517" s="126">
        <f t="shared" ref="BO517" si="9400">G517/G529</f>
        <v>5.8935845213849286E-2</v>
      </c>
      <c r="BP517" s="127">
        <f t="shared" ref="BP517" si="9401">H517/H529</f>
        <v>6.83237896928683E-2</v>
      </c>
      <c r="BQ517" s="128">
        <f t="shared" ref="BQ517" si="9402">I517/I529</f>
        <v>6.1976706113475839E-2</v>
      </c>
      <c r="BR517" s="125">
        <f t="shared" ref="BR517" si="9403">J517/J529</f>
        <v>6.8376068376068383E-2</v>
      </c>
      <c r="BS517" s="126">
        <f t="shared" ref="BS517" si="9404">K517/K529</f>
        <v>4.4370029300962746E-2</v>
      </c>
      <c r="BT517" s="127">
        <f t="shared" ref="BT517" si="9405">L517/L529</f>
        <v>8.3320487128102361E-2</v>
      </c>
      <c r="BU517" s="125">
        <f t="shared" ref="BU517" si="9406">M517/M529</f>
        <v>5.28314769769129E-2</v>
      </c>
      <c r="BV517" s="129">
        <f t="shared" ref="BV517" si="9407">N517/N529</f>
        <v>7.0353581142339069E-2</v>
      </c>
      <c r="BW517" s="130">
        <f t="shared" ref="BW517" si="9408">O517/O529</f>
        <v>5.4756205792969907E-2</v>
      </c>
      <c r="BX517" s="125">
        <f t="shared" ref="BX517" si="9409">P517/P529</f>
        <v>6.5599235273031423E-2</v>
      </c>
      <c r="BY517" s="126">
        <f t="shared" ref="BY517" si="9410">Q517/Q529</f>
        <v>5.1539912005028284E-2</v>
      </c>
      <c r="BZ517" s="127">
        <f t="shared" ref="BZ517" si="9411">R517/R529</f>
        <v>5.7776962582538519E-2</v>
      </c>
      <c r="CA517" s="128">
        <f t="shared" ref="CA517" si="9412">S517/S529</f>
        <v>5.7548546910249035E-2</v>
      </c>
      <c r="CB517" s="125">
        <f t="shared" ref="CB517" si="9413">T517/T529</f>
        <v>8.2383153569594247E-2</v>
      </c>
      <c r="CC517" s="126">
        <f t="shared" ref="CC517" si="9414">U517/U529</f>
        <v>4.0925925925925928E-2</v>
      </c>
      <c r="CD517" s="127">
        <f t="shared" ref="CD517" si="9415">V517/V529</f>
        <v>6.8507393715341966E-2</v>
      </c>
      <c r="CE517" s="128">
        <f t="shared" ref="CE517" si="9416">W517/W529</f>
        <v>4.7299369568921452E-2</v>
      </c>
      <c r="CF517" s="125">
        <f t="shared" ref="CF517" si="9417">X517/X529</f>
        <v>6.7977683694060861E-2</v>
      </c>
      <c r="CG517" s="126">
        <f t="shared" ref="CG517" si="9418">Y517/Y529</f>
        <v>4.0904269424555821E-2</v>
      </c>
      <c r="CH517" s="127">
        <f t="shared" ref="CH517" si="9419">Z517/Z529</f>
        <v>5.8044464850165109E-2</v>
      </c>
      <c r="CI517" s="125">
        <f t="shared" ref="CI517" si="9420">AA517/AA529</f>
        <v>7.0461687212956245E-2</v>
      </c>
      <c r="CJ517" s="131">
        <f t="shared" ref="CJ517" si="9421">AB517/AB529</f>
        <v>6.0854823156126545E-2</v>
      </c>
      <c r="CK517" s="132">
        <f t="shared" ref="CK517" si="9422">AC517/AC529</f>
        <v>5.7448950020410644E-2</v>
      </c>
    </row>
    <row r="518" spans="1:89">
      <c r="A518" s="133" t="s">
        <v>37</v>
      </c>
      <c r="B518" s="205">
        <v>2256</v>
      </c>
      <c r="C518" s="189">
        <v>3186</v>
      </c>
      <c r="D518" s="190">
        <v>1360</v>
      </c>
      <c r="E518" s="191">
        <v>1295</v>
      </c>
      <c r="F518" s="188">
        <v>934</v>
      </c>
      <c r="G518" s="192">
        <v>339</v>
      </c>
      <c r="H518" s="190">
        <v>2218</v>
      </c>
      <c r="I518" s="191">
        <v>3213</v>
      </c>
      <c r="J518" s="188">
        <v>554</v>
      </c>
      <c r="K518" s="189">
        <v>281</v>
      </c>
      <c r="L518" s="190">
        <v>1284</v>
      </c>
      <c r="M518" s="188">
        <v>1233</v>
      </c>
      <c r="N518" s="193">
        <v>2023</v>
      </c>
      <c r="O518" s="206">
        <v>2144</v>
      </c>
      <c r="P518" s="188">
        <v>1103</v>
      </c>
      <c r="Q518" s="189">
        <v>1072</v>
      </c>
      <c r="R518" s="190">
        <v>1468</v>
      </c>
      <c r="S518" s="191">
        <v>1659</v>
      </c>
      <c r="T518" s="188">
        <v>1015</v>
      </c>
      <c r="U518" s="192">
        <v>371</v>
      </c>
      <c r="V518" s="190">
        <v>2716</v>
      </c>
      <c r="W518" s="207">
        <v>1510</v>
      </c>
      <c r="X518" s="188">
        <v>2225</v>
      </c>
      <c r="Y518" s="192">
        <v>656</v>
      </c>
      <c r="Z518" s="190">
        <v>3950</v>
      </c>
      <c r="AA518" s="188">
        <v>3582</v>
      </c>
      <c r="AB518" s="168">
        <f t="shared" si="9176"/>
        <v>23106</v>
      </c>
      <c r="AC518" s="169">
        <f t="shared" si="9093"/>
        <v>20541</v>
      </c>
      <c r="BI518" s="133" t="s">
        <v>37</v>
      </c>
      <c r="BJ518" s="125">
        <f>B518/B529</f>
        <v>4.1257475174192135E-2</v>
      </c>
      <c r="BK518" s="126">
        <f t="shared" ref="BK518" si="9423">C518/C529</f>
        <v>8.8284194191975168E-2</v>
      </c>
      <c r="BL518" s="127">
        <f t="shared" ref="BL518" si="9424">D518/D529</f>
        <v>6.0606060606060608E-2</v>
      </c>
      <c r="BM518" s="128">
        <f t="shared" ref="BM518" si="9425">E518/E529</f>
        <v>6.5226150901581542E-2</v>
      </c>
      <c r="BN518" s="125">
        <f t="shared" ref="BN518" si="9426">F518/F529</f>
        <v>8.81547899952808E-2</v>
      </c>
      <c r="BO518" s="126">
        <f t="shared" ref="BO518" si="9427">G518/G529</f>
        <v>4.3151731160896128E-2</v>
      </c>
      <c r="BP518" s="127">
        <f t="shared" ref="BP518" si="9428">H518/H529</f>
        <v>7.216293597084851E-2</v>
      </c>
      <c r="BQ518" s="128">
        <f t="shared" ref="BQ518" si="9429">I518/I529</f>
        <v>7.5143832733055804E-2</v>
      </c>
      <c r="BR518" s="125">
        <f t="shared" ref="BR518" si="9430">J518/J529</f>
        <v>8.768597657486546E-2</v>
      </c>
      <c r="BS518" s="126">
        <f t="shared" ref="BS518" si="9431">K518/K529</f>
        <v>3.920747872191991E-2</v>
      </c>
      <c r="BT518" s="127">
        <f t="shared" ref="BT518" si="9432">L518/L529</f>
        <v>9.8967165099429627E-2</v>
      </c>
      <c r="BU518" s="125">
        <f t="shared" ref="BU518" si="9433">M518/M529</f>
        <v>5.2618102675713735E-2</v>
      </c>
      <c r="BV518" s="129">
        <f t="shared" ref="BV518" si="9434">N518/N529</f>
        <v>7.3363553943789669E-2</v>
      </c>
      <c r="BW518" s="130">
        <f t="shared" ref="BW518" si="9435">O518/O529</f>
        <v>5.7660758948982059E-2</v>
      </c>
      <c r="BX518" s="125">
        <f t="shared" ref="BX518" si="9436">P518/P529</f>
        <v>6.589795674513084E-2</v>
      </c>
      <c r="BY518" s="126">
        <f t="shared" ref="BY518" si="9437">Q518/Q529</f>
        <v>5.6149172428242196E-2</v>
      </c>
      <c r="BZ518" s="127">
        <f t="shared" ref="BZ518" si="9438">R518/R529</f>
        <v>6.7314746881878204E-2</v>
      </c>
      <c r="CA518" s="128">
        <f t="shared" ref="CA518" si="9439">S518/S529</f>
        <v>7.338434998009466E-2</v>
      </c>
      <c r="CB518" s="125">
        <f t="shared" ref="CB518" si="9440">T518/T529</f>
        <v>0.10426296866974834</v>
      </c>
      <c r="CC518" s="126">
        <f t="shared" ref="CC518" si="9441">U518/U529</f>
        <v>3.4351851851851849E-2</v>
      </c>
      <c r="CD518" s="127">
        <f t="shared" ref="CD518" si="9442">V518/V529</f>
        <v>0.10459026494146642</v>
      </c>
      <c r="CE518" s="128">
        <f t="shared" ref="CE518" si="9443">W518/W529</f>
        <v>5.1456806951780544E-2</v>
      </c>
      <c r="CF518" s="125">
        <f t="shared" ref="CF518" si="9444">X518/X529</f>
        <v>8.8038618288291848E-2</v>
      </c>
      <c r="CG518" s="126">
        <f t="shared" ref="CG518" si="9445">Y518/Y529</f>
        <v>4.3489790506496949E-2</v>
      </c>
      <c r="CH518" s="127">
        <f t="shared" ref="CH518" si="9446">Z518/Z529</f>
        <v>6.9752247081883836E-2</v>
      </c>
      <c r="CI518" s="125">
        <f t="shared" ref="CI518" si="9447">AA518/AA529</f>
        <v>7.215373459028282E-2</v>
      </c>
      <c r="CJ518" s="131">
        <f t="shared" ref="CJ518" si="9448">AB518/AB529</f>
        <v>7.18760693066227E-2</v>
      </c>
      <c r="CK518" s="132">
        <f t="shared" ref="CK518" si="9449">AC518/AC529</f>
        <v>6.4008401083166355E-2</v>
      </c>
    </row>
    <row r="519" spans="1:89">
      <c r="A519" s="142" t="s">
        <v>30</v>
      </c>
      <c r="B519" s="202">
        <v>2526</v>
      </c>
      <c r="C519" s="196">
        <v>3742</v>
      </c>
      <c r="D519" s="197">
        <v>1730</v>
      </c>
      <c r="E519" s="198">
        <v>1963</v>
      </c>
      <c r="F519" s="195">
        <v>971</v>
      </c>
      <c r="G519" s="199">
        <v>630</v>
      </c>
      <c r="H519" s="197">
        <v>2429</v>
      </c>
      <c r="I519" s="198">
        <v>4361</v>
      </c>
      <c r="J519" s="195">
        <v>695</v>
      </c>
      <c r="K519" s="196">
        <v>287</v>
      </c>
      <c r="L519" s="197">
        <v>1693</v>
      </c>
      <c r="M519" s="195">
        <v>1296</v>
      </c>
      <c r="N519" s="200">
        <v>2324</v>
      </c>
      <c r="O519" s="203">
        <v>2282</v>
      </c>
      <c r="P519" s="195">
        <v>1355</v>
      </c>
      <c r="Q519" s="196">
        <v>1292</v>
      </c>
      <c r="R519" s="197">
        <v>1435</v>
      </c>
      <c r="S519" s="198">
        <v>1983</v>
      </c>
      <c r="T519" s="195">
        <v>1280</v>
      </c>
      <c r="U519" s="199">
        <v>388</v>
      </c>
      <c r="V519" s="197">
        <v>2638</v>
      </c>
      <c r="W519" s="204">
        <v>1569</v>
      </c>
      <c r="X519" s="195">
        <v>2949</v>
      </c>
      <c r="Y519" s="199">
        <v>719</v>
      </c>
      <c r="Z519" s="197">
        <v>4496</v>
      </c>
      <c r="AA519" s="195">
        <v>3925</v>
      </c>
      <c r="AB519" s="168">
        <f t="shared" si="9176"/>
        <v>26521</v>
      </c>
      <c r="AC519" s="169">
        <f t="shared" si="9093"/>
        <v>24437</v>
      </c>
      <c r="BI519" s="142" t="s">
        <v>30</v>
      </c>
      <c r="BJ519" s="125">
        <f>B519/B529</f>
        <v>4.6195204915784278E-2</v>
      </c>
      <c r="BK519" s="126">
        <f t="shared" ref="BK519" si="9450">C519/C529</f>
        <v>0.10369097761028596</v>
      </c>
      <c r="BL519" s="127">
        <f t="shared" ref="BL519" si="9451">D519/D529</f>
        <v>7.7094474153297676E-2</v>
      </c>
      <c r="BM519" s="128">
        <f t="shared" ref="BM519" si="9452">E519/E529</f>
        <v>9.8871763876296967E-2</v>
      </c>
      <c r="BN519" s="125">
        <f t="shared" ref="BN519" si="9453">F519/F529</f>
        <v>9.1647003303445024E-2</v>
      </c>
      <c r="BO519" s="126">
        <f t="shared" ref="BO519" si="9454">G519/G529</f>
        <v>8.0193482688391035E-2</v>
      </c>
      <c r="BP519" s="127">
        <f t="shared" ref="BP519" si="9455">H519/H529</f>
        <v>7.9027850078084327E-2</v>
      </c>
      <c r="BQ519" s="128">
        <f t="shared" ref="BQ519" si="9456">I519/I529</f>
        <v>0.10199260957013892</v>
      </c>
      <c r="BR519" s="125">
        <f t="shared" ref="BR519" si="9457">J519/J529</f>
        <v>0.11000316555872111</v>
      </c>
      <c r="BS519" s="126">
        <f t="shared" ref="BS519" si="9458">K519/K529</f>
        <v>4.0044649086089019E-2</v>
      </c>
      <c r="BT519" s="127">
        <f t="shared" ref="BT519" si="9459">L519/L529</f>
        <v>0.13049175273624172</v>
      </c>
      <c r="BU519" s="125">
        <f t="shared" ref="BU519" si="9460">M519/M529</f>
        <v>5.53066188708232E-2</v>
      </c>
      <c r="BV519" s="129">
        <f t="shared" ref="BV519" si="9461">N519/N529</f>
        <v>8.4279238440616494E-2</v>
      </c>
      <c r="BW519" s="130">
        <f t="shared" ref="BW519" si="9462">O519/O529</f>
        <v>6.1372132426108707E-2</v>
      </c>
      <c r="BX519" s="125">
        <f t="shared" ref="BX519" si="9463">P519/P529</f>
        <v>8.095351893894133E-2</v>
      </c>
      <c r="BY519" s="126">
        <f t="shared" ref="BY519" si="9464">Q519/Q529</f>
        <v>6.767232348627697E-2</v>
      </c>
      <c r="BZ519" s="127">
        <f t="shared" ref="BZ519" si="9465">R519/R529</f>
        <v>6.5801540719002197E-2</v>
      </c>
      <c r="CA519" s="128">
        <f t="shared" ref="CA519" si="9466">S519/S529</f>
        <v>8.771619409917282E-2</v>
      </c>
      <c r="CB519" s="125">
        <f t="shared" ref="CB519" si="9467">T519/T529</f>
        <v>0.13148433487416539</v>
      </c>
      <c r="CC519" s="126">
        <f t="shared" ref="CC519" si="9468">U519/U529</f>
        <v>3.5925925925925924E-2</v>
      </c>
      <c r="CD519" s="127">
        <f t="shared" ref="CD519" si="9469">V519/V529</f>
        <v>0.10158656808379544</v>
      </c>
      <c r="CE519" s="128">
        <f t="shared" ref="CE519" si="9470">W519/W529</f>
        <v>5.3467370932015673E-2</v>
      </c>
      <c r="CF519" s="125">
        <f t="shared" ref="CF519" si="9471">X519/X529</f>
        <v>0.11668579116052705</v>
      </c>
      <c r="CG519" s="126">
        <f t="shared" ref="CG519" si="9472">Y519/Y529</f>
        <v>4.7666401485017239E-2</v>
      </c>
      <c r="CH519" s="127">
        <f t="shared" ref="CH519" si="9473">Z519/Z529</f>
        <v>7.9393950096240437E-2</v>
      </c>
      <c r="CI519" s="125">
        <f t="shared" ref="CI519" si="9474">AA519/AA529</f>
        <v>7.9062928047699627E-2</v>
      </c>
      <c r="CJ519" s="131">
        <f t="shared" ref="CJ519" si="9475">AB519/AB529</f>
        <v>8.2499144554701836E-2</v>
      </c>
      <c r="CK519" s="132">
        <f t="shared" ref="CK519" si="9476">AC519/AC529</f>
        <v>7.6148838774613523E-2</v>
      </c>
    </row>
    <row r="520" spans="1:89">
      <c r="A520" s="133" t="s">
        <v>32</v>
      </c>
      <c r="B520" s="205">
        <v>2691</v>
      </c>
      <c r="C520" s="189">
        <v>4693</v>
      </c>
      <c r="D520" s="190">
        <v>1686</v>
      </c>
      <c r="E520" s="191">
        <v>1809</v>
      </c>
      <c r="F520" s="188">
        <v>827</v>
      </c>
      <c r="G520" s="192">
        <v>540</v>
      </c>
      <c r="H520" s="190">
        <v>2361</v>
      </c>
      <c r="I520" s="191">
        <v>4362</v>
      </c>
      <c r="J520" s="188">
        <v>616</v>
      </c>
      <c r="K520" s="189">
        <v>260</v>
      </c>
      <c r="L520" s="190">
        <v>1569</v>
      </c>
      <c r="M520" s="188">
        <v>1112</v>
      </c>
      <c r="N520" s="193">
        <v>2413</v>
      </c>
      <c r="O520" s="206">
        <v>2296</v>
      </c>
      <c r="P520" s="188">
        <v>1241</v>
      </c>
      <c r="Q520" s="189">
        <v>1278</v>
      </c>
      <c r="R520" s="190">
        <v>1457</v>
      </c>
      <c r="S520" s="191">
        <v>1764</v>
      </c>
      <c r="T520" s="188">
        <v>966</v>
      </c>
      <c r="U520" s="192">
        <v>405</v>
      </c>
      <c r="V520" s="190">
        <v>2580</v>
      </c>
      <c r="W520" s="207">
        <v>1472</v>
      </c>
      <c r="X520" s="188">
        <v>2589</v>
      </c>
      <c r="Y520" s="192">
        <v>804</v>
      </c>
      <c r="Z520" s="190">
        <v>4031</v>
      </c>
      <c r="AA520" s="188">
        <v>4110</v>
      </c>
      <c r="AB520" s="168">
        <f t="shared" si="9176"/>
        <v>25027</v>
      </c>
      <c r="AC520" s="169">
        <f t="shared" si="9093"/>
        <v>24905</v>
      </c>
      <c r="BI520" s="133" t="s">
        <v>32</v>
      </c>
      <c r="BJ520" s="125">
        <f>B520/B529</f>
        <v>4.9212706424535027E-2</v>
      </c>
      <c r="BK520" s="126">
        <f t="shared" ref="BK520" si="9477">C520/C529</f>
        <v>0.13004322766570606</v>
      </c>
      <c r="BL520" s="127">
        <f t="shared" ref="BL520" si="9478">D520/D529</f>
        <v>7.5133689839572193E-2</v>
      </c>
      <c r="BM520" s="128">
        <f t="shared" ref="BM520" si="9479">E520/E529</f>
        <v>9.111514052583862E-2</v>
      </c>
      <c r="BN520" s="125">
        <f t="shared" ref="BN520" si="9480">F520/F529</f>
        <v>7.8055686644643699E-2</v>
      </c>
      <c r="BO520" s="126">
        <f t="shared" ref="BO520" si="9481">G520/G529</f>
        <v>6.8737270875763742E-2</v>
      </c>
      <c r="BP520" s="127">
        <f t="shared" ref="BP520" si="9482">H520/H529</f>
        <v>7.6815460697553364E-2</v>
      </c>
      <c r="BQ520" s="128">
        <f t="shared" ref="BQ520" si="9483">I520/I529</f>
        <v>0.10201599700640816</v>
      </c>
      <c r="BR520" s="125">
        <f t="shared" ref="BR520" si="9484">J520/J529</f>
        <v>9.7499208610319715E-2</v>
      </c>
      <c r="BS520" s="126">
        <f t="shared" ref="BS520" si="9485">K520/K529</f>
        <v>3.6277382447328033E-2</v>
      </c>
      <c r="BT520" s="127">
        <f t="shared" ref="BT520" si="9486">L520/L529</f>
        <v>0.12093417604439649</v>
      </c>
      <c r="BU520" s="125">
        <f t="shared" ref="BU520" si="9487">M520/M529</f>
        <v>4.7454444586693977E-2</v>
      </c>
      <c r="BV520" s="129">
        <f t="shared" ref="BV520" si="9488">N520/N529</f>
        <v>8.7506799637352681E-2</v>
      </c>
      <c r="BW520" s="130">
        <f t="shared" ref="BW520" si="9489">O520/O529</f>
        <v>6.1748648575962135E-2</v>
      </c>
      <c r="BX520" s="125">
        <f t="shared" ref="BX520" si="9490">P520/P529</f>
        <v>7.4142669375074674E-2</v>
      </c>
      <c r="BY520" s="126">
        <f t="shared" ref="BY520" si="9491">Q520/Q529</f>
        <v>6.6939032055311126E-2</v>
      </c>
      <c r="BZ520" s="127">
        <f t="shared" ref="BZ520" si="9492">R520/R529</f>
        <v>6.6810344827586202E-2</v>
      </c>
      <c r="CA520" s="128">
        <f t="shared" ref="CA520" si="9493">S520/S529</f>
        <v>7.8028929092758881E-2</v>
      </c>
      <c r="CB520" s="125">
        <f t="shared" ref="CB520" si="9494">T520/T529</f>
        <v>9.9229583975346689E-2</v>
      </c>
      <c r="CC520" s="126">
        <f t="shared" ref="CC520" si="9495">U520/U529</f>
        <v>3.7499999999999999E-2</v>
      </c>
      <c r="CD520" s="127">
        <f t="shared" ref="CD520" si="9496">V520/V529</f>
        <v>9.9353049907578553E-2</v>
      </c>
      <c r="CE520" s="128">
        <f t="shared" ref="CE520" si="9497">W520/W529</f>
        <v>5.0161867439086724E-2</v>
      </c>
      <c r="CF520" s="125">
        <f t="shared" ref="CF520" si="9498">X520/X529</f>
        <v>0.10244134056107308</v>
      </c>
      <c r="CG520" s="126">
        <f t="shared" ref="CG520" si="9499">Y520/Y529</f>
        <v>5.3301511535401754E-2</v>
      </c>
      <c r="CH520" s="127">
        <f t="shared" ref="CH520" si="9500">Z520/Z529</f>
        <v>7.1182609616980697E-2</v>
      </c>
      <c r="CI520" s="125">
        <f t="shared" ref="CI520" si="9501">AA520/AA529</f>
        <v>8.2789460962049796E-2</v>
      </c>
      <c r="CJ520" s="131">
        <f t="shared" ref="CJ520" si="9502">AB520/AB529</f>
        <v>7.785174355305316E-2</v>
      </c>
      <c r="CK520" s="132">
        <f t="shared" ref="CK520" si="9503">AC520/AC529</f>
        <v>7.7607187039397216E-2</v>
      </c>
    </row>
    <row r="521" spans="1:89">
      <c r="A521" s="142" t="s">
        <v>34</v>
      </c>
      <c r="B521" s="202">
        <v>2659</v>
      </c>
      <c r="C521" s="196">
        <v>3808</v>
      </c>
      <c r="D521" s="197">
        <v>1133</v>
      </c>
      <c r="E521" s="198">
        <v>1384</v>
      </c>
      <c r="F521" s="195">
        <v>512</v>
      </c>
      <c r="G521" s="199">
        <v>475</v>
      </c>
      <c r="H521" s="197">
        <v>2035</v>
      </c>
      <c r="I521" s="198">
        <v>3877</v>
      </c>
      <c r="J521" s="195">
        <v>392</v>
      </c>
      <c r="K521" s="196">
        <v>212</v>
      </c>
      <c r="L521" s="197">
        <v>1213</v>
      </c>
      <c r="M521" s="195">
        <v>953</v>
      </c>
      <c r="N521" s="200">
        <v>2065</v>
      </c>
      <c r="O521" s="203">
        <v>2179</v>
      </c>
      <c r="P521" s="195">
        <v>1058</v>
      </c>
      <c r="Q521" s="196">
        <v>1542</v>
      </c>
      <c r="R521" s="197">
        <v>1256</v>
      </c>
      <c r="S521" s="198">
        <v>1562</v>
      </c>
      <c r="T521" s="195">
        <v>808</v>
      </c>
      <c r="U521" s="199">
        <v>389</v>
      </c>
      <c r="V521" s="197">
        <v>2476</v>
      </c>
      <c r="W521" s="204">
        <v>1567</v>
      </c>
      <c r="X521" s="195">
        <v>2147</v>
      </c>
      <c r="Y521" s="199">
        <v>749</v>
      </c>
      <c r="Z521" s="197">
        <v>3301</v>
      </c>
      <c r="AA521" s="195">
        <v>5141</v>
      </c>
      <c r="AB521" s="168">
        <f t="shared" si="9176"/>
        <v>21055</v>
      </c>
      <c r="AC521" s="169">
        <f t="shared" si="9093"/>
        <v>23838</v>
      </c>
      <c r="BI521" s="142" t="s">
        <v>34</v>
      </c>
      <c r="BJ521" s="125">
        <f>B521/B529</f>
        <v>4.8627494010716706E-2</v>
      </c>
      <c r="BK521" s="126">
        <f t="shared" ref="BK521" si="9504">C521/C529</f>
        <v>0.1055198403901574</v>
      </c>
      <c r="BL521" s="127">
        <f t="shared" ref="BL521" si="9505">D521/D529</f>
        <v>5.0490196078431374E-2</v>
      </c>
      <c r="BM521" s="128">
        <f t="shared" ref="BM521" si="9506">E521/E529</f>
        <v>6.9708874785937347E-2</v>
      </c>
      <c r="BN521" s="125">
        <f t="shared" ref="BN521" si="9507">F521/F529</f>
        <v>4.832468145351581E-2</v>
      </c>
      <c r="BO521" s="126">
        <f t="shared" ref="BO521" si="9508">G521/G529</f>
        <v>6.0463340122199595E-2</v>
      </c>
      <c r="BP521" s="127">
        <f t="shared" ref="BP521" si="9509">H521/H529</f>
        <v>6.6209005726184281E-2</v>
      </c>
      <c r="BQ521" s="128">
        <f t="shared" ref="BQ521" si="9510">I521/I529</f>
        <v>9.0673090415828619E-2</v>
      </c>
      <c r="BR521" s="125">
        <f t="shared" ref="BR521" si="9511">J521/J529</f>
        <v>6.2044950933839819E-2</v>
      </c>
      <c r="BS521" s="126">
        <f t="shared" ref="BS521" si="9512">K521/K529</f>
        <v>2.9580019533975165E-2</v>
      </c>
      <c r="BT521" s="127">
        <f t="shared" ref="BT521" si="9513">L521/L529</f>
        <v>9.3494681671034377E-2</v>
      </c>
      <c r="BU521" s="125">
        <f t="shared" ref="BU521" si="9514">M521/M529</f>
        <v>4.0669141808560579E-2</v>
      </c>
      <c r="BV521" s="129">
        <f t="shared" ref="BV521" si="9515">N521/N529</f>
        <v>7.4886672710788763E-2</v>
      </c>
      <c r="BW521" s="130">
        <f t="shared" ref="BW521" si="9516">O521/O529</f>
        <v>5.8602049323615631E-2</v>
      </c>
      <c r="BX521" s="125">
        <f t="shared" ref="BX521" si="9517">P521/P529</f>
        <v>6.3209463496236115E-2</v>
      </c>
      <c r="BY521" s="126">
        <f t="shared" ref="BY521" si="9518">Q521/Q529</f>
        <v>8.0766813324952863E-2</v>
      </c>
      <c r="BZ521" s="127">
        <f t="shared" ref="BZ521" si="9519">R521/R529</f>
        <v>5.7593543653705059E-2</v>
      </c>
      <c r="CA521" s="128">
        <f t="shared" ref="CA521" si="9520">S521/S529</f>
        <v>6.9093643561728674E-2</v>
      </c>
      <c r="CB521" s="125">
        <f t="shared" ref="CB521" si="9521">T521/T529</f>
        <v>8.2999486389316895E-2</v>
      </c>
      <c r="CC521" s="126">
        <f t="shared" ref="CC521" si="9522">U521/U529</f>
        <v>3.6018518518518519E-2</v>
      </c>
      <c r="CD521" s="127">
        <f t="shared" ref="CD521" si="9523">V521/V529</f>
        <v>9.5348120764017247E-2</v>
      </c>
      <c r="CE521" s="128">
        <f t="shared" ref="CE521" si="9524">W521/W529</f>
        <v>5.3399216220821263E-2</v>
      </c>
      <c r="CF521" s="125">
        <f t="shared" ref="CF521" si="9525">X521/X529</f>
        <v>8.4952320658410158E-2</v>
      </c>
      <c r="CG521" s="126">
        <f t="shared" ref="CG521" si="9526">Y521/Y529</f>
        <v>4.9655263855741184E-2</v>
      </c>
      <c r="CH521" s="127">
        <f t="shared" ref="CH521" si="9527">Z521/Z529</f>
        <v>5.829168800437938E-2</v>
      </c>
      <c r="CI521" s="125">
        <f t="shared" ref="CI521" si="9528">AA521/AA529</f>
        <v>0.10355732817661752</v>
      </c>
      <c r="CJ521" s="131">
        <f t="shared" ref="CJ521" si="9529">AB521/AB529</f>
        <v>6.5496002737424952E-2</v>
      </c>
      <c r="CK521" s="132">
        <f t="shared" ref="CK521" si="9530">AC521/AC529</f>
        <v>7.4282277640841235E-2</v>
      </c>
    </row>
    <row r="522" spans="1:89">
      <c r="A522" s="133" t="s">
        <v>38</v>
      </c>
      <c r="B522" s="205">
        <v>2169</v>
      </c>
      <c r="C522" s="189">
        <v>3426</v>
      </c>
      <c r="D522" s="190">
        <v>750</v>
      </c>
      <c r="E522" s="191">
        <v>1909</v>
      </c>
      <c r="F522" s="188">
        <v>334</v>
      </c>
      <c r="G522" s="192">
        <v>543</v>
      </c>
      <c r="H522" s="190">
        <v>1492</v>
      </c>
      <c r="I522" s="191">
        <v>3733</v>
      </c>
      <c r="J522" s="188">
        <v>279</v>
      </c>
      <c r="K522" s="189">
        <v>174</v>
      </c>
      <c r="L522" s="190">
        <v>920</v>
      </c>
      <c r="M522" s="188">
        <v>834</v>
      </c>
      <c r="N522" s="193">
        <v>1828</v>
      </c>
      <c r="O522" s="206">
        <v>2044</v>
      </c>
      <c r="P522" s="188">
        <v>977</v>
      </c>
      <c r="Q522" s="189">
        <v>1192</v>
      </c>
      <c r="R522" s="190">
        <v>1052</v>
      </c>
      <c r="S522" s="191">
        <v>1476</v>
      </c>
      <c r="T522" s="188">
        <v>576</v>
      </c>
      <c r="U522" s="192">
        <v>409</v>
      </c>
      <c r="V522" s="190">
        <v>2345</v>
      </c>
      <c r="W522" s="207">
        <v>1289</v>
      </c>
      <c r="X522" s="188">
        <v>1512</v>
      </c>
      <c r="Y522" s="192">
        <v>868</v>
      </c>
      <c r="Z522" s="190">
        <v>2758</v>
      </c>
      <c r="AA522" s="188">
        <v>3377</v>
      </c>
      <c r="AB522" s="168">
        <f t="shared" si="9176"/>
        <v>16992</v>
      </c>
      <c r="AC522" s="169">
        <f t="shared" si="9093"/>
        <v>21274</v>
      </c>
      <c r="BI522" s="133" t="s">
        <v>38</v>
      </c>
      <c r="BJ522" s="125">
        <f>B522/B529</f>
        <v>3.9666428924123552E-2</v>
      </c>
      <c r="BK522" s="126">
        <f t="shared" ref="BK522" si="9531">C522/C529</f>
        <v>9.4934604300598538E-2</v>
      </c>
      <c r="BL522" s="127">
        <f t="shared" ref="BL522" si="9532">D522/D529</f>
        <v>3.342245989304813E-2</v>
      </c>
      <c r="BM522" s="128">
        <f t="shared" ref="BM522" si="9533">E522/E529</f>
        <v>9.6151908935227154E-2</v>
      </c>
      <c r="BN522" s="125">
        <f t="shared" ref="BN522" si="9534">F522/F529</f>
        <v>3.1524303916941956E-2</v>
      </c>
      <c r="BO522" s="126">
        <f t="shared" ref="BO522" si="9535">G522/G529</f>
        <v>6.9119144602851318E-2</v>
      </c>
      <c r="BP522" s="127">
        <f t="shared" ref="BP522" si="9536">H522/H529</f>
        <v>4.8542425819885479E-2</v>
      </c>
      <c r="BQ522" s="128">
        <f t="shared" ref="BQ522" si="9537">I522/I529</f>
        <v>8.7305299593058605E-2</v>
      </c>
      <c r="BR522" s="125">
        <f t="shared" ref="BR522" si="9538">J522/J529</f>
        <v>4.4159544159544158E-2</v>
      </c>
      <c r="BS522" s="126">
        <f t="shared" ref="BS522" si="9539">K522/K529</f>
        <v>2.4277940560904144E-2</v>
      </c>
      <c r="BT522" s="127">
        <f t="shared" ref="BT522" si="9540">L522/L529</f>
        <v>7.0911052874980729E-2</v>
      </c>
      <c r="BU522" s="125">
        <f t="shared" ref="BU522" si="9541">M522/M529</f>
        <v>3.5590833440020481E-2</v>
      </c>
      <c r="BV522" s="129">
        <f t="shared" ref="BV522" si="9542">N522/N529</f>
        <v>6.6291931097008164E-2</v>
      </c>
      <c r="BW522" s="130">
        <f t="shared" ref="BW522" si="9543">O522/O529</f>
        <v>5.4971357878600434E-2</v>
      </c>
      <c r="BX522" s="125">
        <f t="shared" ref="BX522" si="9544">P522/P529</f>
        <v>5.8370175648225595E-2</v>
      </c>
      <c r="BY522" s="126">
        <f t="shared" ref="BY522" si="9545">Q522/Q529</f>
        <v>6.2434527550806619E-2</v>
      </c>
      <c r="BZ522" s="127">
        <f t="shared" ref="BZ522" si="9546">R522/R529</f>
        <v>4.8239178283198826E-2</v>
      </c>
      <c r="CA522" s="128">
        <f t="shared" ref="CA522" si="9547">S522/S529</f>
        <v>6.5289512098022737E-2</v>
      </c>
      <c r="CB522" s="125">
        <f t="shared" ref="CB522" si="9548">T522/T529</f>
        <v>5.9167950693374424E-2</v>
      </c>
      <c r="CC522" s="126">
        <f t="shared" ref="CC522" si="9549">U522/U529</f>
        <v>3.7870370370370374E-2</v>
      </c>
      <c r="CD522" s="127">
        <f t="shared" ref="CD522" si="9550">V522/V529</f>
        <v>9.030345040049291E-2</v>
      </c>
      <c r="CE522" s="128">
        <f t="shared" ref="CE522" si="9551">W522/W529</f>
        <v>4.3925711364798094E-2</v>
      </c>
      <c r="CF522" s="125">
        <f t="shared" ref="CF522" si="9552">X522/X529</f>
        <v>5.9826692517706642E-2</v>
      </c>
      <c r="CG522" s="126">
        <f t="shared" ref="CG522" si="9553">Y522/Y529</f>
        <v>5.7544417926279498E-2</v>
      </c>
      <c r="CH522" s="127">
        <f t="shared" ref="CH522" si="9554">Z522/Z529</f>
        <v>4.8702961380211553E-2</v>
      </c>
      <c r="CI522" s="125">
        <f t="shared" ref="CI522" si="9555">AA522/AA529</f>
        <v>6.8024333252759653E-2</v>
      </c>
      <c r="CJ522" s="131">
        <f t="shared" ref="CJ522" si="9556">AB522/AB529</f>
        <v>5.2857187295859642E-2</v>
      </c>
      <c r="CK522" s="132">
        <f t="shared" ref="CK522" si="9557">AC522/AC529</f>
        <v>6.6292523472239961E-2</v>
      </c>
    </row>
    <row r="523" spans="1:89">
      <c r="A523" s="142" t="s">
        <v>39</v>
      </c>
      <c r="B523" s="202">
        <v>365</v>
      </c>
      <c r="C523" s="196">
        <v>2054</v>
      </c>
      <c r="D523" s="197">
        <v>215</v>
      </c>
      <c r="E523" s="198">
        <v>1070</v>
      </c>
      <c r="F523" s="195">
        <v>95</v>
      </c>
      <c r="G523" s="199">
        <v>344</v>
      </c>
      <c r="H523" s="197">
        <v>497</v>
      </c>
      <c r="I523" s="198">
        <v>2496</v>
      </c>
      <c r="J523" s="195">
        <v>136</v>
      </c>
      <c r="K523" s="196">
        <v>133</v>
      </c>
      <c r="L523" s="197">
        <v>530</v>
      </c>
      <c r="M523" s="195">
        <v>460</v>
      </c>
      <c r="N523" s="200">
        <v>1153</v>
      </c>
      <c r="O523" s="203">
        <v>1226</v>
      </c>
      <c r="P523" s="195">
        <v>634</v>
      </c>
      <c r="Q523" s="196">
        <v>930</v>
      </c>
      <c r="R523" s="197">
        <v>677</v>
      </c>
      <c r="S523" s="198">
        <v>924</v>
      </c>
      <c r="T523" s="195">
        <v>499</v>
      </c>
      <c r="U523" s="199">
        <v>215</v>
      </c>
      <c r="V523" s="197">
        <v>2133</v>
      </c>
      <c r="W523" s="204">
        <v>868</v>
      </c>
      <c r="X523" s="195">
        <v>987</v>
      </c>
      <c r="Y523" s="199">
        <v>570</v>
      </c>
      <c r="Z523" s="197">
        <v>1895</v>
      </c>
      <c r="AA523" s="195">
        <v>3219</v>
      </c>
      <c r="AB523" s="168">
        <f t="shared" si="9176"/>
        <v>9816</v>
      </c>
      <c r="AC523" s="169">
        <f t="shared" si="9093"/>
        <v>14509</v>
      </c>
      <c r="BI523" s="142" t="s">
        <v>39</v>
      </c>
      <c r="BJ523" s="125">
        <f>B523/B529</f>
        <v>6.675079095115305E-3</v>
      </c>
      <c r="BK523" s="126">
        <f t="shared" ref="BK523" si="9558">C523/C529</f>
        <v>5.6916426512968299E-2</v>
      </c>
      <c r="BL523" s="127">
        <f t="shared" ref="BL523" si="9559">D523/D529</f>
        <v>9.581105169340463E-3</v>
      </c>
      <c r="BM523" s="128">
        <f t="shared" ref="BM523" si="9560">E523/E529</f>
        <v>5.3893421980457337E-2</v>
      </c>
      <c r="BN523" s="125">
        <f t="shared" ref="BN523" si="9561">F523/F529</f>
        <v>8.9664936290703157E-3</v>
      </c>
      <c r="BO523" s="126">
        <f t="shared" ref="BO523" si="9562">G523/G529</f>
        <v>4.3788187372708759E-2</v>
      </c>
      <c r="BP523" s="127">
        <f t="shared" ref="BP523" si="9563">H523/H529</f>
        <v>1.6169963560645498E-2</v>
      </c>
      <c r="BQ523" s="128">
        <f t="shared" ref="BQ523" si="9564">I523/I529</f>
        <v>5.8375040928013468E-2</v>
      </c>
      <c r="BR523" s="125">
        <f t="shared" ref="BR523" si="9565">J523/J529</f>
        <v>2.1525799303577082E-2</v>
      </c>
      <c r="BS523" s="126">
        <f t="shared" ref="BS523" si="9566">K523/K529</f>
        <v>1.8557276405748571E-2</v>
      </c>
      <c r="BT523" s="127">
        <f t="shared" ref="BT523" si="9567">L523/L529</f>
        <v>4.0850932634499772E-2</v>
      </c>
      <c r="BU523" s="125">
        <f t="shared" ref="BU523" si="9568">M523/M529</f>
        <v>1.9630435710323049E-2</v>
      </c>
      <c r="BV523" s="129">
        <f t="shared" ref="BV523" si="9569">N523/N529</f>
        <v>4.1813236627379874E-2</v>
      </c>
      <c r="BW523" s="130">
        <f t="shared" ref="BW523" si="9570">O523/O529</f>
        <v>3.2972057122878734E-2</v>
      </c>
      <c r="BX523" s="125">
        <f t="shared" ref="BX523" si="9571">P523/P529</f>
        <v>3.7877882662205757E-2</v>
      </c>
      <c r="BY523" s="126">
        <f t="shared" ref="BY523" si="9572">Q523/Q529</f>
        <v>4.8711502199874294E-2</v>
      </c>
      <c r="BZ523" s="127">
        <f t="shared" ref="BZ523" si="9573">R523/R529</f>
        <v>3.1043653705062364E-2</v>
      </c>
      <c r="CA523" s="128">
        <f t="shared" ref="CA523" si="9574">S523/S529</f>
        <v>4.0872296191445126E-2</v>
      </c>
      <c r="CB523" s="125">
        <f t="shared" ref="CB523" si="9575">T523/T529</f>
        <v>5.1258346173600408E-2</v>
      </c>
      <c r="CC523" s="126">
        <f t="shared" ref="CC523" si="9576">U523/U529</f>
        <v>1.9907407407407408E-2</v>
      </c>
      <c r="CD523" s="127">
        <f t="shared" ref="CD523" si="9577">V523/V529</f>
        <v>8.2139556377079481E-2</v>
      </c>
      <c r="CE523" s="128">
        <f t="shared" ref="CE523" si="9578">W523/W529</f>
        <v>2.9579144658374509E-2</v>
      </c>
      <c r="CF523" s="125">
        <f t="shared" ref="CF523" si="9579">X523/X529</f>
        <v>3.9053535393502946E-2</v>
      </c>
      <c r="CG523" s="126">
        <f t="shared" ref="CG523" si="9580">Y523/Y529</f>
        <v>3.7788385043754973E-2</v>
      </c>
      <c r="CH523" s="127">
        <f t="shared" ref="CH523" si="9581">Z523/Z529</f>
        <v>3.3463419802574654E-2</v>
      </c>
      <c r="CI523" s="125">
        <f t="shared" ref="CI523" si="9582">AA523/AA529</f>
        <v>6.4841672709693016E-2</v>
      </c>
      <c r="CJ523" s="131">
        <f t="shared" ref="CJ523" si="9583">AB523/AB529</f>
        <v>3.053473107910536E-2</v>
      </c>
      <c r="CK523" s="132">
        <f t="shared" ref="CK523" si="9584">AC523/AC529</f>
        <v>4.5211912337065417E-2</v>
      </c>
    </row>
    <row r="524" spans="1:89">
      <c r="A524" s="133" t="s">
        <v>40</v>
      </c>
      <c r="B524" s="205">
        <v>0</v>
      </c>
      <c r="C524" s="189">
        <v>1322</v>
      </c>
      <c r="D524" s="190">
        <v>4</v>
      </c>
      <c r="E524" s="191">
        <v>558</v>
      </c>
      <c r="F524" s="188">
        <v>6</v>
      </c>
      <c r="G524" s="192">
        <v>177</v>
      </c>
      <c r="H524" s="190">
        <v>25</v>
      </c>
      <c r="I524" s="191">
        <v>968</v>
      </c>
      <c r="J524" s="188">
        <v>41</v>
      </c>
      <c r="K524" s="189">
        <v>62</v>
      </c>
      <c r="L524" s="190">
        <v>78</v>
      </c>
      <c r="M524" s="188">
        <v>99</v>
      </c>
      <c r="N524" s="193">
        <v>181</v>
      </c>
      <c r="O524" s="206">
        <v>246</v>
      </c>
      <c r="P524" s="188">
        <v>114</v>
      </c>
      <c r="Q524" s="189">
        <v>138</v>
      </c>
      <c r="R524" s="190">
        <v>106</v>
      </c>
      <c r="S524" s="191">
        <v>69</v>
      </c>
      <c r="T524" s="188">
        <v>47</v>
      </c>
      <c r="U524" s="192">
        <v>11</v>
      </c>
      <c r="V524" s="190">
        <v>218</v>
      </c>
      <c r="W524" s="207">
        <v>27</v>
      </c>
      <c r="X524" s="188">
        <v>75</v>
      </c>
      <c r="Y524" s="192">
        <v>8</v>
      </c>
      <c r="Z524" s="190">
        <v>2</v>
      </c>
      <c r="AA524" s="188">
        <v>88</v>
      </c>
      <c r="AB524" s="168">
        <f t="shared" si="9176"/>
        <v>897</v>
      </c>
      <c r="AC524" s="169">
        <f t="shared" si="9093"/>
        <v>3773</v>
      </c>
      <c r="BI524" s="133" t="s">
        <v>40</v>
      </c>
      <c r="BJ524" s="125">
        <f>B524/B529</f>
        <v>0</v>
      </c>
      <c r="BK524" s="126">
        <f t="shared" ref="BK524" si="9585">C524/C529</f>
        <v>3.6632675681667039E-2</v>
      </c>
      <c r="BL524" s="127">
        <f t="shared" ref="BL524" si="9586">D524/D529</f>
        <v>1.7825311942959001E-4</v>
      </c>
      <c r="BM524" s="128">
        <f t="shared" ref="BM524" si="9587">E524/E529</f>
        <v>2.8105167724388033E-2</v>
      </c>
      <c r="BN524" s="125">
        <f t="shared" ref="BN524" si="9588">F524/F529</f>
        <v>5.6630486078338837E-4</v>
      </c>
      <c r="BO524" s="126">
        <f t="shared" ref="BO524" si="9589">G524/G529</f>
        <v>2.2530549898167006E-2</v>
      </c>
      <c r="BP524" s="127">
        <f t="shared" ref="BP524" si="9590">H524/H529</f>
        <v>8.1337844872462258E-4</v>
      </c>
      <c r="BQ524" s="128">
        <f t="shared" ref="BQ524" si="9591">I524/I529</f>
        <v>2.2639038308620608E-2</v>
      </c>
      <c r="BR524" s="125">
        <f t="shared" ref="BR524" si="9592">J524/J529</f>
        <v>6.489395378284267E-3</v>
      </c>
      <c r="BS524" s="126">
        <f t="shared" ref="BS524" si="9593">K524/K529</f>
        <v>8.6507604297474533E-3</v>
      </c>
      <c r="BT524" s="127">
        <f t="shared" ref="BT524" si="9594">L524/L529</f>
        <v>6.0120240480961923E-3</v>
      </c>
      <c r="BU524" s="125">
        <f t="shared" ref="BU524" si="9595">M524/M529</f>
        <v>4.2248111637434391E-3</v>
      </c>
      <c r="BV524" s="129">
        <f t="shared" ref="BV524" si="9596">N524/N529</f>
        <v>6.5639165911151407E-3</v>
      </c>
      <c r="BW524" s="130">
        <f t="shared" ref="BW524" si="9597">O524/O529</f>
        <v>6.6159266331388003E-3</v>
      </c>
      <c r="BX524" s="125">
        <f t="shared" ref="BX524" si="9598">P524/P529</f>
        <v>6.8108495638666503E-3</v>
      </c>
      <c r="BY524" s="126">
        <f t="shared" ref="BY524" si="9599">Q524/Q529</f>
        <v>7.2281583909490884E-3</v>
      </c>
      <c r="BZ524" s="127">
        <f t="shared" ref="BZ524" si="9600">R524/R529</f>
        <v>4.8606016140865741E-3</v>
      </c>
      <c r="CA524" s="128">
        <f t="shared" ref="CA524" si="9601">S524/S529</f>
        <v>3.0521519883222009E-3</v>
      </c>
      <c r="CB524" s="125">
        <f t="shared" ref="CB524" si="9602">T524/T529</f>
        <v>4.8279404211607601E-3</v>
      </c>
      <c r="CC524" s="126">
        <f t="shared" ref="CC524" si="9603">U524/U529</f>
        <v>1.0185185185185184E-3</v>
      </c>
      <c r="CD524" s="127">
        <f t="shared" ref="CD524" si="9604">V524/V529</f>
        <v>8.394947627849661E-3</v>
      </c>
      <c r="CE524" s="128">
        <f t="shared" ref="CE524" si="9605">W524/W529</f>
        <v>9.200886011245527E-4</v>
      </c>
      <c r="CF524" s="125">
        <f t="shared" ref="CF524" si="9606">X524/X529</f>
        <v>2.9675938748862422E-3</v>
      </c>
      <c r="CG524" s="126">
        <f t="shared" ref="CG524" si="9607">Y524/Y529</f>
        <v>5.3036329885971893E-4</v>
      </c>
      <c r="CH524" s="127">
        <f t="shared" ref="CH524" si="9608">Z524/Z529</f>
        <v>3.5317593459181693E-5</v>
      </c>
      <c r="CI524" s="125">
        <f t="shared" ref="CI524" si="9609">AA524/AA529</f>
        <v>1.7726210619611635E-3</v>
      </c>
      <c r="CJ524" s="131">
        <f t="shared" ref="CJ524" si="9610">AB524/AB529</f>
        <v>2.7903070270942857E-3</v>
      </c>
      <c r="CK524" s="132">
        <f t="shared" ref="CK524" si="9611">AC524/AC529</f>
        <v>1.1757153852625806E-2</v>
      </c>
    </row>
    <row r="525" spans="1:89">
      <c r="A525" s="142" t="s">
        <v>41</v>
      </c>
      <c r="B525" s="202">
        <v>0</v>
      </c>
      <c r="C525" s="196">
        <v>0</v>
      </c>
      <c r="D525" s="197">
        <v>0</v>
      </c>
      <c r="E525" s="198">
        <v>0</v>
      </c>
      <c r="F525" s="195">
        <v>0</v>
      </c>
      <c r="G525" s="199">
        <v>0</v>
      </c>
      <c r="H525" s="197">
        <v>0</v>
      </c>
      <c r="I525" s="198">
        <v>0</v>
      </c>
      <c r="J525" s="195">
        <v>0</v>
      </c>
      <c r="K525" s="199">
        <v>0</v>
      </c>
      <c r="L525" s="197">
        <v>0</v>
      </c>
      <c r="M525" s="195">
        <v>0</v>
      </c>
      <c r="N525" s="200">
        <v>0</v>
      </c>
      <c r="O525" s="203">
        <v>0</v>
      </c>
      <c r="P525" s="195">
        <v>0</v>
      </c>
      <c r="Q525" s="199">
        <v>0</v>
      </c>
      <c r="R525" s="197">
        <v>0</v>
      </c>
      <c r="S525" s="198">
        <v>0</v>
      </c>
      <c r="T525" s="195">
        <v>0</v>
      </c>
      <c r="U525" s="199">
        <v>0</v>
      </c>
      <c r="V525" s="197">
        <v>0</v>
      </c>
      <c r="W525" s="198">
        <v>0</v>
      </c>
      <c r="X525" s="195">
        <v>0</v>
      </c>
      <c r="Y525" s="199">
        <v>0</v>
      </c>
      <c r="Z525" s="197">
        <v>0</v>
      </c>
      <c r="AA525" s="195">
        <v>0</v>
      </c>
      <c r="AB525" s="168">
        <f t="shared" si="9176"/>
        <v>0</v>
      </c>
      <c r="AC525" s="169">
        <f t="shared" si="9093"/>
        <v>0</v>
      </c>
      <c r="BI525" s="142" t="s">
        <v>41</v>
      </c>
      <c r="BJ525" s="125">
        <f>B525/B529</f>
        <v>0</v>
      </c>
      <c r="BK525" s="126">
        <f t="shared" ref="BK525" si="9612">C525/C529</f>
        <v>0</v>
      </c>
      <c r="BL525" s="127">
        <f t="shared" ref="BL525" si="9613">D525/D529</f>
        <v>0</v>
      </c>
      <c r="BM525" s="128">
        <f t="shared" ref="BM525" si="9614">E525/E529</f>
        <v>0</v>
      </c>
      <c r="BN525" s="125">
        <f t="shared" ref="BN525" si="9615">F525/F529</f>
        <v>0</v>
      </c>
      <c r="BO525" s="126">
        <f t="shared" ref="BO525" si="9616">G525/G529</f>
        <v>0</v>
      </c>
      <c r="BP525" s="127">
        <f t="shared" ref="BP525" si="9617">H525/H529</f>
        <v>0</v>
      </c>
      <c r="BQ525" s="128">
        <f t="shared" ref="BQ525" si="9618">I525/I529</f>
        <v>0</v>
      </c>
      <c r="BR525" s="125">
        <f t="shared" ref="BR525" si="9619">J525/J529</f>
        <v>0</v>
      </c>
      <c r="BS525" s="126">
        <f t="shared" ref="BS525" si="9620">K525/K529</f>
        <v>0</v>
      </c>
      <c r="BT525" s="127">
        <f t="shared" ref="BT525" si="9621">L525/L529</f>
        <v>0</v>
      </c>
      <c r="BU525" s="125">
        <f t="shared" ref="BU525" si="9622">M525/M529</f>
        <v>0</v>
      </c>
      <c r="BV525" s="129">
        <f t="shared" ref="BV525" si="9623">N525/N529</f>
        <v>0</v>
      </c>
      <c r="BW525" s="130">
        <f t="shared" ref="BW525" si="9624">O525/O529</f>
        <v>0</v>
      </c>
      <c r="BX525" s="125">
        <f t="shared" ref="BX525" si="9625">P525/P529</f>
        <v>0</v>
      </c>
      <c r="BY525" s="126">
        <f t="shared" ref="BY525" si="9626">Q525/Q529</f>
        <v>0</v>
      </c>
      <c r="BZ525" s="127">
        <f t="shared" ref="BZ525" si="9627">R525/R529</f>
        <v>0</v>
      </c>
      <c r="CA525" s="128">
        <f t="shared" ref="CA525" si="9628">S525/S529</f>
        <v>0</v>
      </c>
      <c r="CB525" s="125">
        <f t="shared" ref="CB525" si="9629">T525/T529</f>
        <v>0</v>
      </c>
      <c r="CC525" s="126">
        <f t="shared" ref="CC525" si="9630">U525/U529</f>
        <v>0</v>
      </c>
      <c r="CD525" s="127">
        <f t="shared" ref="CD525" si="9631">V525/V529</f>
        <v>0</v>
      </c>
      <c r="CE525" s="128">
        <f t="shared" ref="CE525" si="9632">W525/W529</f>
        <v>0</v>
      </c>
      <c r="CF525" s="125">
        <f t="shared" ref="CF525" si="9633">X525/X529</f>
        <v>0</v>
      </c>
      <c r="CG525" s="126">
        <f t="shared" ref="CG525" si="9634">Y525/Y529</f>
        <v>0</v>
      </c>
      <c r="CH525" s="127">
        <f t="shared" ref="CH525" si="9635">Z525/Z529</f>
        <v>0</v>
      </c>
      <c r="CI525" s="125">
        <f t="shared" ref="CI525" si="9636">AA525/AA529</f>
        <v>0</v>
      </c>
      <c r="CJ525" s="131">
        <f t="shared" ref="CJ525" si="9637">AB525/AB529</f>
        <v>0</v>
      </c>
      <c r="CK525" s="132">
        <f t="shared" ref="CK525" si="9638">AC525/AC529</f>
        <v>0</v>
      </c>
    </row>
    <row r="526" spans="1:89">
      <c r="A526" s="133" t="s">
        <v>42</v>
      </c>
      <c r="B526" s="57"/>
      <c r="C526" s="58"/>
      <c r="D526" s="135"/>
      <c r="E526" s="136"/>
      <c r="F526" s="134"/>
      <c r="G526" s="137"/>
      <c r="H526" s="135"/>
      <c r="I526" s="136"/>
      <c r="J526" s="134"/>
      <c r="K526" s="137"/>
      <c r="L526" s="135"/>
      <c r="M526" s="134"/>
      <c r="N526" s="138"/>
      <c r="O526" s="139"/>
      <c r="P526" s="134"/>
      <c r="Q526" s="137"/>
      <c r="R526" s="135"/>
      <c r="S526" s="136"/>
      <c r="T526" s="134"/>
      <c r="U526" s="137"/>
      <c r="V526" s="135"/>
      <c r="W526" s="136"/>
      <c r="X526" s="134"/>
      <c r="Y526" s="137"/>
      <c r="Z526" s="140"/>
      <c r="AA526" s="141"/>
      <c r="AB526" s="168">
        <f t="shared" si="9176"/>
        <v>0</v>
      </c>
      <c r="AC526" s="169">
        <f t="shared" si="9093"/>
        <v>0</v>
      </c>
      <c r="BI526" s="133" t="s">
        <v>42</v>
      </c>
      <c r="BJ526" s="125">
        <f>B526/B529</f>
        <v>0</v>
      </c>
      <c r="BK526" s="126">
        <f t="shared" ref="BK526" si="9639">C526/C529</f>
        <v>0</v>
      </c>
      <c r="BL526" s="127">
        <f t="shared" ref="BL526" si="9640">D526/D529</f>
        <v>0</v>
      </c>
      <c r="BM526" s="128">
        <f t="shared" ref="BM526" si="9641">E526/E529</f>
        <v>0</v>
      </c>
      <c r="BN526" s="125">
        <f t="shared" ref="BN526" si="9642">F526/F529</f>
        <v>0</v>
      </c>
      <c r="BO526" s="126">
        <f t="shared" ref="BO526" si="9643">G526/G529</f>
        <v>0</v>
      </c>
      <c r="BP526" s="127">
        <f t="shared" ref="BP526" si="9644">H526/H529</f>
        <v>0</v>
      </c>
      <c r="BQ526" s="128">
        <f t="shared" ref="BQ526" si="9645">I526/I529</f>
        <v>0</v>
      </c>
      <c r="BR526" s="125">
        <f t="shared" ref="BR526" si="9646">J526/J529</f>
        <v>0</v>
      </c>
      <c r="BS526" s="126">
        <f t="shared" ref="BS526" si="9647">K526/K529</f>
        <v>0</v>
      </c>
      <c r="BT526" s="127">
        <f t="shared" ref="BT526" si="9648">L526/L529</f>
        <v>0</v>
      </c>
      <c r="BU526" s="125">
        <f t="shared" ref="BU526" si="9649">M526/M529</f>
        <v>0</v>
      </c>
      <c r="BV526" s="129">
        <f t="shared" ref="BV526" si="9650">N526/N529</f>
        <v>0</v>
      </c>
      <c r="BW526" s="130">
        <f t="shared" ref="BW526" si="9651">O526/O529</f>
        <v>0</v>
      </c>
      <c r="BX526" s="125">
        <f t="shared" ref="BX526" si="9652">P526/P529</f>
        <v>0</v>
      </c>
      <c r="BY526" s="126">
        <f t="shared" ref="BY526" si="9653">Q526/Q529</f>
        <v>0</v>
      </c>
      <c r="BZ526" s="127">
        <f t="shared" ref="BZ526" si="9654">R526/R529</f>
        <v>0</v>
      </c>
      <c r="CA526" s="128">
        <f t="shared" ref="CA526" si="9655">S526/S529</f>
        <v>0</v>
      </c>
      <c r="CB526" s="125">
        <f t="shared" ref="CB526" si="9656">T526/T529</f>
        <v>0</v>
      </c>
      <c r="CC526" s="126">
        <f t="shared" ref="CC526" si="9657">U526/U529</f>
        <v>0</v>
      </c>
      <c r="CD526" s="127">
        <f t="shared" ref="CD526" si="9658">V526/V529</f>
        <v>0</v>
      </c>
      <c r="CE526" s="128">
        <f t="shared" ref="CE526" si="9659">W526/W529</f>
        <v>0</v>
      </c>
      <c r="CF526" s="125">
        <f t="shared" ref="CF526" si="9660">X526/X529</f>
        <v>0</v>
      </c>
      <c r="CG526" s="126">
        <f t="shared" ref="CG526" si="9661">Y526/Y529</f>
        <v>0</v>
      </c>
      <c r="CH526" s="127">
        <f t="shared" ref="CH526" si="9662">Z526/Z529</f>
        <v>0</v>
      </c>
      <c r="CI526" s="125">
        <f t="shared" ref="CI526" si="9663">AA526/AA529</f>
        <v>0</v>
      </c>
      <c r="CJ526" s="131">
        <f t="shared" ref="CJ526" si="9664">AB526/AB529</f>
        <v>0</v>
      </c>
      <c r="CK526" s="132">
        <f t="shared" ref="CK526" si="9665">AC526/AC529</f>
        <v>0</v>
      </c>
    </row>
    <row r="527" spans="1:89">
      <c r="A527" s="142" t="s">
        <v>43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/>
      <c r="AC527" s="169">
        <f t="shared" si="9093"/>
        <v>0</v>
      </c>
      <c r="BI527" s="142" t="s">
        <v>43</v>
      </c>
      <c r="BJ527" s="125">
        <f>B527/B529</f>
        <v>0</v>
      </c>
      <c r="BK527" s="126">
        <f t="shared" ref="BK527" si="9666">C527/C529</f>
        <v>0</v>
      </c>
      <c r="BL527" s="127">
        <f t="shared" ref="BL527" si="9667">D527/D529</f>
        <v>0</v>
      </c>
      <c r="BM527" s="128">
        <f t="shared" ref="BM527" si="9668">E527/E529</f>
        <v>0</v>
      </c>
      <c r="BN527" s="125">
        <f t="shared" ref="BN527" si="9669">F527/F529</f>
        <v>0</v>
      </c>
      <c r="BO527" s="126">
        <f t="shared" ref="BO527" si="9670">G527/G529</f>
        <v>0</v>
      </c>
      <c r="BP527" s="127">
        <f t="shared" ref="BP527" si="9671">H527/H529</f>
        <v>0</v>
      </c>
      <c r="BQ527" s="128">
        <f t="shared" ref="BQ527" si="9672">I527/I529</f>
        <v>0</v>
      </c>
      <c r="BR527" s="125">
        <f t="shared" ref="BR527" si="9673">J527/J529</f>
        <v>0</v>
      </c>
      <c r="BS527" s="126">
        <f t="shared" ref="BS527" si="9674">K527/K529</f>
        <v>0</v>
      </c>
      <c r="BT527" s="127">
        <f t="shared" ref="BT527" si="9675">L527/L529</f>
        <v>0</v>
      </c>
      <c r="BU527" s="125">
        <f t="shared" ref="BU527" si="9676">M527/M529</f>
        <v>0</v>
      </c>
      <c r="BV527" s="129">
        <f t="shared" ref="BV527" si="9677">N527/N529</f>
        <v>0</v>
      </c>
      <c r="BW527" s="130">
        <f t="shared" ref="BW527" si="9678">O527/O529</f>
        <v>0</v>
      </c>
      <c r="BX527" s="125">
        <f t="shared" ref="BX527" si="9679">P527/P529</f>
        <v>0</v>
      </c>
      <c r="BY527" s="126">
        <f t="shared" ref="BY527" si="9680">Q527/Q529</f>
        <v>0</v>
      </c>
      <c r="BZ527" s="127">
        <f t="shared" ref="BZ527" si="9681">R527/R529</f>
        <v>0</v>
      </c>
      <c r="CA527" s="128">
        <f t="shared" ref="CA527" si="9682">S527/S529</f>
        <v>0</v>
      </c>
      <c r="CB527" s="125">
        <f t="shared" ref="CB527" si="9683">T527/T529</f>
        <v>0</v>
      </c>
      <c r="CC527" s="126">
        <f t="shared" ref="CC527" si="9684">U527/U529</f>
        <v>0</v>
      </c>
      <c r="CD527" s="127">
        <f t="shared" ref="CD527" si="9685">V527/V529</f>
        <v>0</v>
      </c>
      <c r="CE527" s="128">
        <f t="shared" ref="CE527" si="9686">W527/W529</f>
        <v>0</v>
      </c>
      <c r="CF527" s="125">
        <f t="shared" ref="CF527" si="9687">X527/X529</f>
        <v>0</v>
      </c>
      <c r="CG527" s="126">
        <f t="shared" ref="CG527" si="9688">Y527/Y529</f>
        <v>0</v>
      </c>
      <c r="CH527" s="127">
        <f t="shared" ref="CH527" si="9689">Z527/Z529</f>
        <v>0</v>
      </c>
      <c r="CI527" s="125">
        <f t="shared" ref="CI527" si="9690">AA527/AA529</f>
        <v>0</v>
      </c>
      <c r="CJ527" s="131">
        <f t="shared" ref="CJ527" si="9691">AB527/AB529</f>
        <v>0</v>
      </c>
      <c r="CK527" s="132">
        <f t="shared" ref="CK527" si="9692">AC527/AC529</f>
        <v>0</v>
      </c>
    </row>
    <row r="528" spans="1:89" ht="14.1" thickBot="1">
      <c r="A528" s="133" t="s">
        <v>44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/>
      <c r="AC528" s="169"/>
      <c r="BI528" s="133" t="s">
        <v>44</v>
      </c>
      <c r="BJ528" s="125">
        <f>B528/B529</f>
        <v>0</v>
      </c>
      <c r="BK528" s="126">
        <f t="shared" ref="BK528" si="9693">C528/C529</f>
        <v>0</v>
      </c>
      <c r="BL528" s="127">
        <f t="shared" ref="BL528" si="9694">D528/D529</f>
        <v>0</v>
      </c>
      <c r="BM528" s="128">
        <f t="shared" ref="BM528" si="9695">E528/E529</f>
        <v>0</v>
      </c>
      <c r="BN528" s="125">
        <f t="shared" ref="BN528" si="9696">F528/F529</f>
        <v>0</v>
      </c>
      <c r="BO528" s="126">
        <f t="shared" ref="BO528" si="9697">G528/G529</f>
        <v>0</v>
      </c>
      <c r="BP528" s="127">
        <f t="shared" ref="BP528" si="9698">H528/H529</f>
        <v>0</v>
      </c>
      <c r="BQ528" s="128">
        <f t="shared" ref="BQ528" si="9699">I528/I529</f>
        <v>0</v>
      </c>
      <c r="BR528" s="125">
        <f t="shared" ref="BR528" si="9700">J528/J529</f>
        <v>0</v>
      </c>
      <c r="BS528" s="126">
        <f t="shared" ref="BS528" si="9701">K528/K529</f>
        <v>0</v>
      </c>
      <c r="BT528" s="127">
        <f t="shared" ref="BT528" si="9702">L528/L529</f>
        <v>0</v>
      </c>
      <c r="BU528" s="125">
        <f t="shared" ref="BU528" si="9703">M528/M529</f>
        <v>0</v>
      </c>
      <c r="BV528" s="129">
        <f t="shared" ref="BV528" si="9704">N528/N529</f>
        <v>0</v>
      </c>
      <c r="BW528" s="130">
        <f t="shared" ref="BW528" si="9705">O528/O529</f>
        <v>0</v>
      </c>
      <c r="BX528" s="125">
        <f t="shared" ref="BX528" si="9706">P528/P529</f>
        <v>0</v>
      </c>
      <c r="BY528" s="126">
        <f t="shared" ref="BY528" si="9707">Q528/Q529</f>
        <v>0</v>
      </c>
      <c r="BZ528" s="127">
        <f t="shared" ref="BZ528" si="9708">R528/R529</f>
        <v>0</v>
      </c>
      <c r="CA528" s="128">
        <f t="shared" ref="CA528" si="9709">S528/S529</f>
        <v>0</v>
      </c>
      <c r="CB528" s="125">
        <f t="shared" ref="CB528" si="9710">T528/T529</f>
        <v>0</v>
      </c>
      <c r="CC528" s="126">
        <f t="shared" ref="CC528" si="9711">U528/U529</f>
        <v>0</v>
      </c>
      <c r="CD528" s="127">
        <f t="shared" ref="CD528" si="9712">V528/V529</f>
        <v>0</v>
      </c>
      <c r="CE528" s="128">
        <f t="shared" ref="CE528" si="9713">W528/W529</f>
        <v>0</v>
      </c>
      <c r="CF528" s="125">
        <f t="shared" ref="CF528" si="9714">X528/X529</f>
        <v>0</v>
      </c>
      <c r="CG528" s="126">
        <f t="shared" ref="CG528" si="9715">Y528/Y529</f>
        <v>0</v>
      </c>
      <c r="CH528" s="127">
        <f t="shared" ref="CH528" si="9716">Z528/Z529</f>
        <v>0</v>
      </c>
      <c r="CI528" s="125">
        <f t="shared" ref="CI528" si="9717">AA528/AA529</f>
        <v>0</v>
      </c>
      <c r="CJ528" s="131">
        <f t="shared" ref="CJ528" si="9718">AB528/AB529</f>
        <v>0</v>
      </c>
      <c r="CK528" s="132">
        <f t="shared" ref="CK528" si="9719">AC528/AC529</f>
        <v>0</v>
      </c>
    </row>
    <row r="529" spans="1:89" ht="15" thickTop="1" thickBot="1">
      <c r="A529" s="290" t="s">
        <v>26</v>
      </c>
      <c r="B529" s="17">
        <f t="shared" ref="B529:AA529" si="9720">SUM(B506:B528)</f>
        <v>54681</v>
      </c>
      <c r="C529" s="18">
        <f t="shared" si="9720"/>
        <v>36088</v>
      </c>
      <c r="D529" s="17">
        <f t="shared" si="9720"/>
        <v>22440</v>
      </c>
      <c r="E529" s="18">
        <f t="shared" si="9720"/>
        <v>19854</v>
      </c>
      <c r="F529" s="17">
        <f t="shared" si="9720"/>
        <v>10595</v>
      </c>
      <c r="G529" s="18">
        <f t="shared" si="9720"/>
        <v>7856</v>
      </c>
      <c r="H529" s="17">
        <f t="shared" si="9720"/>
        <v>30736</v>
      </c>
      <c r="I529" s="18">
        <f t="shared" si="9720"/>
        <v>42758</v>
      </c>
      <c r="J529" s="17">
        <f t="shared" si="9720"/>
        <v>6318</v>
      </c>
      <c r="K529" s="18">
        <f t="shared" si="9720"/>
        <v>7167</v>
      </c>
      <c r="L529" s="17">
        <f t="shared" si="9720"/>
        <v>12974</v>
      </c>
      <c r="M529" s="18">
        <f t="shared" si="9720"/>
        <v>23433</v>
      </c>
      <c r="N529" s="17">
        <f t="shared" si="9720"/>
        <v>27575</v>
      </c>
      <c r="O529" s="18">
        <f t="shared" si="9720"/>
        <v>37183</v>
      </c>
      <c r="P529" s="17">
        <f t="shared" si="9720"/>
        <v>16738</v>
      </c>
      <c r="Q529" s="18">
        <f t="shared" si="9720"/>
        <v>19092</v>
      </c>
      <c r="R529" s="17">
        <f t="shared" si="9720"/>
        <v>21808</v>
      </c>
      <c r="S529" s="18">
        <f t="shared" si="9720"/>
        <v>22607</v>
      </c>
      <c r="T529" s="17">
        <f t="shared" si="9720"/>
        <v>9735</v>
      </c>
      <c r="U529" s="18">
        <f t="shared" si="9720"/>
        <v>10800</v>
      </c>
      <c r="V529" s="17">
        <f t="shared" si="9720"/>
        <v>25968</v>
      </c>
      <c r="W529" s="18">
        <f t="shared" si="9720"/>
        <v>29345</v>
      </c>
      <c r="X529" s="17">
        <f t="shared" si="9720"/>
        <v>25273</v>
      </c>
      <c r="Y529" s="18">
        <f t="shared" si="9720"/>
        <v>15084</v>
      </c>
      <c r="Z529" s="17">
        <f t="shared" si="9720"/>
        <v>56629</v>
      </c>
      <c r="AA529" s="18">
        <f t="shared" si="9720"/>
        <v>49644</v>
      </c>
      <c r="AB529" s="170">
        <f t="shared" ref="AB529:AC529" si="9721">SUM(AB505:AB528)</f>
        <v>321470</v>
      </c>
      <c r="AC529" s="171">
        <f t="shared" si="9721"/>
        <v>320911</v>
      </c>
      <c r="BI529" s="290" t="s">
        <v>26</v>
      </c>
      <c r="BJ529" s="151">
        <f>SUM(BJ505:BJ528)</f>
        <v>1</v>
      </c>
      <c r="BK529" s="152">
        <f t="shared" ref="BK529:CK529" si="9722">SUM(BK505:BK528)</f>
        <v>1</v>
      </c>
      <c r="BL529" s="151">
        <f t="shared" si="9722"/>
        <v>1.0000000000000002</v>
      </c>
      <c r="BM529" s="152">
        <f t="shared" si="9722"/>
        <v>0.99999999999999978</v>
      </c>
      <c r="BN529" s="151">
        <f t="shared" si="9722"/>
        <v>1</v>
      </c>
      <c r="BO529" s="152">
        <f t="shared" si="9722"/>
        <v>0.99999999999999989</v>
      </c>
      <c r="BP529" s="151">
        <f t="shared" si="9722"/>
        <v>1</v>
      </c>
      <c r="BQ529" s="152">
        <f t="shared" si="9722"/>
        <v>1</v>
      </c>
      <c r="BR529" s="151">
        <f t="shared" si="9722"/>
        <v>1</v>
      </c>
      <c r="BS529" s="152">
        <f t="shared" si="9722"/>
        <v>1.0000000000000002</v>
      </c>
      <c r="BT529" s="151">
        <f t="shared" si="9722"/>
        <v>1</v>
      </c>
      <c r="BU529" s="152">
        <f t="shared" si="9722"/>
        <v>1</v>
      </c>
      <c r="BV529" s="151">
        <f t="shared" si="9722"/>
        <v>0.99999999999999989</v>
      </c>
      <c r="BW529" s="152">
        <f t="shared" si="9722"/>
        <v>1</v>
      </c>
      <c r="BX529" s="151">
        <f t="shared" si="9722"/>
        <v>1</v>
      </c>
      <c r="BY529" s="152">
        <f t="shared" si="9722"/>
        <v>1</v>
      </c>
      <c r="BZ529" s="151">
        <f t="shared" si="9722"/>
        <v>0.99999999999999989</v>
      </c>
      <c r="CA529" s="152">
        <f t="shared" si="9722"/>
        <v>1</v>
      </c>
      <c r="CB529" s="151">
        <f t="shared" si="9722"/>
        <v>0.99999999999999989</v>
      </c>
      <c r="CC529" s="152">
        <f t="shared" si="9722"/>
        <v>0.99999999999999989</v>
      </c>
      <c r="CD529" s="151">
        <f t="shared" si="9722"/>
        <v>1</v>
      </c>
      <c r="CE529" s="152">
        <f t="shared" si="9722"/>
        <v>0.99999999999999989</v>
      </c>
      <c r="CF529" s="151">
        <f t="shared" si="9722"/>
        <v>1</v>
      </c>
      <c r="CG529" s="152">
        <f t="shared" si="9722"/>
        <v>0.99999999999999989</v>
      </c>
      <c r="CH529" s="151">
        <f t="shared" si="9722"/>
        <v>0.99999999999999989</v>
      </c>
      <c r="CI529" s="152">
        <f t="shared" si="9722"/>
        <v>1</v>
      </c>
      <c r="CJ529" s="151">
        <f t="shared" si="9722"/>
        <v>1</v>
      </c>
      <c r="CK529" s="152">
        <f t="shared" si="9722"/>
        <v>0.99999999999999989</v>
      </c>
    </row>
    <row r="530" spans="1:89" ht="14.1" thickTop="1">
      <c r="A530" s="186"/>
    </row>
    <row r="532" spans="1:89">
      <c r="A532" s="301">
        <f>+A501+1</f>
        <v>43603</v>
      </c>
      <c r="B532" s="301"/>
      <c r="C532" s="301"/>
      <c r="D532" s="301"/>
      <c r="BI532" s="298">
        <f>+BI470+2</f>
        <v>43603</v>
      </c>
      <c r="BJ532" s="298"/>
      <c r="BK532" s="298"/>
      <c r="BL532" s="298"/>
    </row>
    <row r="533" spans="1:89" ht="14.1" thickBot="1">
      <c r="AE533" t="s">
        <v>1</v>
      </c>
    </row>
    <row r="534" spans="1:89" ht="15" thickTop="1" thickBot="1">
      <c r="A534" s="296" t="s">
        <v>2</v>
      </c>
      <c r="B534" s="292" t="s">
        <v>3</v>
      </c>
      <c r="C534" s="293"/>
      <c r="D534" s="292" t="s">
        <v>4</v>
      </c>
      <c r="E534" s="293"/>
      <c r="F534" s="292" t="s">
        <v>5</v>
      </c>
      <c r="G534" s="293"/>
      <c r="H534" s="292" t="s">
        <v>6</v>
      </c>
      <c r="I534" s="293"/>
      <c r="J534" s="292" t="s">
        <v>7</v>
      </c>
      <c r="K534" s="293"/>
      <c r="L534" s="292" t="s">
        <v>8</v>
      </c>
      <c r="M534" s="293"/>
      <c r="N534" s="292" t="s">
        <v>9</v>
      </c>
      <c r="O534" s="293"/>
      <c r="P534" s="292" t="s">
        <v>10</v>
      </c>
      <c r="Q534" s="293"/>
      <c r="R534" s="292" t="s">
        <v>11</v>
      </c>
      <c r="S534" s="293"/>
      <c r="T534" s="292" t="s">
        <v>12</v>
      </c>
      <c r="U534" s="293"/>
      <c r="V534" s="292" t="s">
        <v>13</v>
      </c>
      <c r="W534" s="293"/>
      <c r="X534" s="292" t="s">
        <v>14</v>
      </c>
      <c r="Y534" s="293"/>
      <c r="Z534" s="294" t="s">
        <v>15</v>
      </c>
      <c r="AA534" s="295"/>
      <c r="AB534" s="299" t="s">
        <v>16</v>
      </c>
      <c r="AC534" s="300"/>
      <c r="AE534" s="309" t="s">
        <v>2</v>
      </c>
      <c r="AF534" s="303" t="s">
        <v>3</v>
      </c>
      <c r="AG534" s="304"/>
      <c r="AH534" s="303" t="s">
        <v>4</v>
      </c>
      <c r="AI534" s="304"/>
      <c r="AJ534" s="303" t="s">
        <v>5</v>
      </c>
      <c r="AK534" s="304"/>
      <c r="AL534" s="303" t="s">
        <v>6</v>
      </c>
      <c r="AM534" s="304"/>
      <c r="AN534" s="303" t="s">
        <v>7</v>
      </c>
      <c r="AO534" s="304"/>
      <c r="AP534" s="303" t="s">
        <v>8</v>
      </c>
      <c r="AQ534" s="304"/>
      <c r="AR534" s="303" t="s">
        <v>9</v>
      </c>
      <c r="AS534" s="304"/>
      <c r="AT534" s="303" t="s">
        <v>10</v>
      </c>
      <c r="AU534" s="304"/>
      <c r="AV534" s="303" t="s">
        <v>11</v>
      </c>
      <c r="AW534" s="304"/>
      <c r="AX534" s="303" t="s">
        <v>12</v>
      </c>
      <c r="AY534" s="304"/>
      <c r="AZ534" s="303" t="s">
        <v>13</v>
      </c>
      <c r="BA534" s="304"/>
      <c r="BB534" s="303" t="s">
        <v>14</v>
      </c>
      <c r="BC534" s="304"/>
      <c r="BD534" s="305" t="s">
        <v>15</v>
      </c>
      <c r="BE534" s="306"/>
      <c r="BF534" s="307" t="s">
        <v>16</v>
      </c>
      <c r="BG534" s="308"/>
      <c r="BH534" s="281"/>
      <c r="BI534" s="296" t="s">
        <v>2</v>
      </c>
      <c r="BJ534" s="292" t="s">
        <v>3</v>
      </c>
      <c r="BK534" s="293"/>
      <c r="BL534" s="292" t="s">
        <v>4</v>
      </c>
      <c r="BM534" s="293"/>
      <c r="BN534" s="292" t="s">
        <v>5</v>
      </c>
      <c r="BO534" s="293"/>
      <c r="BP534" s="292" t="s">
        <v>6</v>
      </c>
      <c r="BQ534" s="293"/>
      <c r="BR534" s="292" t="s">
        <v>7</v>
      </c>
      <c r="BS534" s="293"/>
      <c r="BT534" s="292" t="s">
        <v>8</v>
      </c>
      <c r="BU534" s="293"/>
      <c r="BV534" s="292" t="s">
        <v>9</v>
      </c>
      <c r="BW534" s="293"/>
      <c r="BX534" s="292" t="s">
        <v>10</v>
      </c>
      <c r="BY534" s="293"/>
      <c r="BZ534" s="292" t="s">
        <v>11</v>
      </c>
      <c r="CA534" s="293"/>
      <c r="CB534" s="292" t="s">
        <v>12</v>
      </c>
      <c r="CC534" s="293"/>
      <c r="CD534" s="292" t="s">
        <v>13</v>
      </c>
      <c r="CE534" s="293"/>
      <c r="CF534" s="292" t="s">
        <v>14</v>
      </c>
      <c r="CG534" s="293"/>
      <c r="CH534" s="294" t="s">
        <v>15</v>
      </c>
      <c r="CI534" s="295"/>
      <c r="CJ534" s="292" t="s">
        <v>16</v>
      </c>
      <c r="CK534" s="293"/>
    </row>
    <row r="535" spans="1:89" ht="15" thickTop="1" thickBot="1">
      <c r="A535" s="297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5" t="s">
        <v>17</v>
      </c>
      <c r="AA535" s="118" t="s">
        <v>18</v>
      </c>
      <c r="AB535" s="172" t="s">
        <v>17</v>
      </c>
      <c r="AC535" s="173" t="s">
        <v>18</v>
      </c>
      <c r="AE535" s="310"/>
      <c r="AF535" s="242" t="s">
        <v>17</v>
      </c>
      <c r="AG535" s="243" t="s">
        <v>18</v>
      </c>
      <c r="AH535" s="244" t="s">
        <v>17</v>
      </c>
      <c r="AI535" s="245" t="s">
        <v>18</v>
      </c>
      <c r="AJ535" s="242" t="s">
        <v>17</v>
      </c>
      <c r="AK535" s="243" t="s">
        <v>18</v>
      </c>
      <c r="AL535" s="244" t="s">
        <v>17</v>
      </c>
      <c r="AM535" s="245" t="s">
        <v>18</v>
      </c>
      <c r="AN535" s="242" t="s">
        <v>17</v>
      </c>
      <c r="AO535" s="243" t="s">
        <v>18</v>
      </c>
      <c r="AP535" s="244" t="s">
        <v>17</v>
      </c>
      <c r="AQ535" s="242" t="s">
        <v>18</v>
      </c>
      <c r="AR535" s="246" t="s">
        <v>17</v>
      </c>
      <c r="AS535" s="247" t="s">
        <v>18</v>
      </c>
      <c r="AT535" s="242" t="s">
        <v>17</v>
      </c>
      <c r="AU535" s="243" t="s">
        <v>18</v>
      </c>
      <c r="AV535" s="244" t="s">
        <v>17</v>
      </c>
      <c r="AW535" s="245" t="s">
        <v>18</v>
      </c>
      <c r="AX535" s="242" t="s">
        <v>17</v>
      </c>
      <c r="AY535" s="243" t="s">
        <v>18</v>
      </c>
      <c r="AZ535" s="244" t="s">
        <v>17</v>
      </c>
      <c r="BA535" s="245" t="s">
        <v>18</v>
      </c>
      <c r="BB535" s="242" t="s">
        <v>17</v>
      </c>
      <c r="BC535" s="243" t="s">
        <v>18</v>
      </c>
      <c r="BD535" s="248" t="s">
        <v>17</v>
      </c>
      <c r="BE535" s="249" t="s">
        <v>18</v>
      </c>
      <c r="BF535" s="250" t="s">
        <v>17</v>
      </c>
      <c r="BG535" s="251" t="s">
        <v>18</v>
      </c>
      <c r="BH535" s="282"/>
      <c r="BI535" s="297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5" t="s">
        <v>17</v>
      </c>
      <c r="CI535" s="118" t="s">
        <v>18</v>
      </c>
      <c r="CJ535" s="116" t="s">
        <v>17</v>
      </c>
      <c r="CK535" s="117" t="s">
        <v>18</v>
      </c>
    </row>
    <row r="536" spans="1:89" ht="14.1" thickTop="1">
      <c r="A536" s="121" t="s">
        <v>19</v>
      </c>
      <c r="B536" s="122"/>
      <c r="C536" s="185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2"/>
      <c r="AA536" s="183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30"/>
      <c r="AE536" s="252" t="str">
        <f>$AE$9</f>
        <v>07:00 - 07:59</v>
      </c>
      <c r="AF536" s="253">
        <f>SUMIF($A$9:$A$32,$AE536,B$536:B$559)</f>
        <v>3215</v>
      </c>
      <c r="AG536" s="254">
        <f t="shared" ref="AG536:AV538" si="9723">SUMIF($A$9:$A$32,$AE536,C$536:C$559)</f>
        <v>1077</v>
      </c>
      <c r="AH536" s="255">
        <f t="shared" si="9723"/>
        <v>1159</v>
      </c>
      <c r="AI536" s="256">
        <f t="shared" si="9723"/>
        <v>887</v>
      </c>
      <c r="AJ536" s="253">
        <f t="shared" si="9723"/>
        <v>558</v>
      </c>
      <c r="AK536" s="257">
        <f t="shared" si="9723"/>
        <v>387</v>
      </c>
      <c r="AL536" s="255">
        <f t="shared" si="9723"/>
        <v>1048</v>
      </c>
      <c r="AM536" s="256">
        <f t="shared" si="9723"/>
        <v>1544</v>
      </c>
      <c r="AN536" s="253">
        <f t="shared" si="9723"/>
        <v>135</v>
      </c>
      <c r="AO536" s="257">
        <f t="shared" si="9723"/>
        <v>371</v>
      </c>
      <c r="AP536" s="255">
        <f t="shared" si="9723"/>
        <v>241</v>
      </c>
      <c r="AQ536" s="253">
        <f t="shared" si="9723"/>
        <v>894</v>
      </c>
      <c r="AR536" s="258">
        <f t="shared" si="9723"/>
        <v>1066</v>
      </c>
      <c r="AS536" s="259">
        <f t="shared" si="9723"/>
        <v>1616</v>
      </c>
      <c r="AT536" s="253">
        <f t="shared" si="9723"/>
        <v>731</v>
      </c>
      <c r="AU536" s="257">
        <f t="shared" si="9723"/>
        <v>599</v>
      </c>
      <c r="AV536" s="255">
        <f t="shared" si="9723"/>
        <v>1183</v>
      </c>
      <c r="AW536" s="256">
        <f t="shared" ref="AW536:BE538" si="9724">SUMIF($A$9:$A$32,$AE536,S$536:S$559)</f>
        <v>745</v>
      </c>
      <c r="AX536" s="253">
        <f t="shared" si="9724"/>
        <v>183</v>
      </c>
      <c r="AY536" s="257">
        <f t="shared" si="9724"/>
        <v>472</v>
      </c>
      <c r="AZ536" s="255">
        <f t="shared" si="9724"/>
        <v>714</v>
      </c>
      <c r="BA536" s="256">
        <f t="shared" si="9724"/>
        <v>1156</v>
      </c>
      <c r="BB536" s="253">
        <f t="shared" si="9724"/>
        <v>782</v>
      </c>
      <c r="BC536" s="257">
        <f t="shared" si="9724"/>
        <v>781</v>
      </c>
      <c r="BD536" s="20">
        <f t="shared" si="9724"/>
        <v>2449</v>
      </c>
      <c r="BE536" s="260">
        <f t="shared" si="9724"/>
        <v>1699</v>
      </c>
      <c r="BF536" s="261">
        <f>AF536+AH536+AJ536+AL536+AN536+AP536+AR536+AT536+AV536+AX536+AZ536+BB536+BD536</f>
        <v>13464</v>
      </c>
      <c r="BG536" s="262">
        <f>AG536+AI536+AK536+AM536+AO536+AQ536+AS536+AU536+AW536+AY536+BA536+BC536+BE536</f>
        <v>12228</v>
      </c>
      <c r="BH536" s="283"/>
      <c r="BI536" s="121" t="s">
        <v>19</v>
      </c>
      <c r="BJ536" s="125">
        <f>B536/B560</f>
        <v>0</v>
      </c>
      <c r="BK536" s="126">
        <f t="shared" ref="BK536" si="9725">C536/C560</f>
        <v>0</v>
      </c>
      <c r="BL536" s="127">
        <f t="shared" ref="BL536" si="9726">D536/D560</f>
        <v>0</v>
      </c>
      <c r="BM536" s="128">
        <f t="shared" ref="BM536" si="9727">E536/E560</f>
        <v>0</v>
      </c>
      <c r="BN536" s="125">
        <f t="shared" ref="BN536" si="9728">F536/F560</f>
        <v>0</v>
      </c>
      <c r="BO536" s="126">
        <f t="shared" ref="BO536" si="9729">G536/G560</f>
        <v>0</v>
      </c>
      <c r="BP536" s="127">
        <f t="shared" ref="BP536" si="9730">H536/H560</f>
        <v>0</v>
      </c>
      <c r="BQ536" s="128">
        <f t="shared" ref="BQ536" si="9731">I536/I560</f>
        <v>0</v>
      </c>
      <c r="BR536" s="125">
        <f t="shared" ref="BR536" si="9732">J536/J560</f>
        <v>0</v>
      </c>
      <c r="BS536" s="126">
        <f t="shared" ref="BS536" si="9733">K536/K560</f>
        <v>0</v>
      </c>
      <c r="BT536" s="127">
        <f t="shared" ref="BT536" si="9734">L536/L560</f>
        <v>0</v>
      </c>
      <c r="BU536" s="125">
        <f t="shared" ref="BU536" si="9735">M536/M560</f>
        <v>0</v>
      </c>
      <c r="BV536" s="129">
        <f t="shared" ref="BV536" si="9736">N536/N560</f>
        <v>0</v>
      </c>
      <c r="BW536" s="130">
        <f t="shared" ref="BW536" si="9737">O536/O560</f>
        <v>0</v>
      </c>
      <c r="BX536" s="125">
        <f t="shared" ref="BX536" si="9738">P536/P560</f>
        <v>0</v>
      </c>
      <c r="BY536" s="126">
        <f t="shared" ref="BY536" si="9739">Q536/Q560</f>
        <v>0</v>
      </c>
      <c r="BZ536" s="127">
        <f t="shared" ref="BZ536" si="9740">R536/R560</f>
        <v>0</v>
      </c>
      <c r="CA536" s="128">
        <f t="shared" ref="CA536" si="9741">S536/S560</f>
        <v>0</v>
      </c>
      <c r="CB536" s="125">
        <f t="shared" ref="CB536" si="9742">T536/T560</f>
        <v>0</v>
      </c>
      <c r="CC536" s="126">
        <f t="shared" ref="CC536" si="9743">U536/U560</f>
        <v>0</v>
      </c>
      <c r="CD536" s="127">
        <f t="shared" ref="CD536" si="9744">V536/V560</f>
        <v>0</v>
      </c>
      <c r="CE536" s="128">
        <f t="shared" ref="CE536" si="9745">W536/W560</f>
        <v>0</v>
      </c>
      <c r="CF536" s="125">
        <f t="shared" ref="CF536" si="9746">X536/X560</f>
        <v>0</v>
      </c>
      <c r="CG536" s="126">
        <f t="shared" ref="CG536" si="9747">Y536/Y560</f>
        <v>0</v>
      </c>
      <c r="CH536" s="127">
        <f t="shared" ref="CH536" si="9748">Z536/Z560</f>
        <v>0</v>
      </c>
      <c r="CI536" s="125">
        <f t="shared" ref="CI536" si="9749">AA536/AA560</f>
        <v>0</v>
      </c>
      <c r="CJ536" s="131">
        <f t="shared" ref="CJ536" si="9750">AB536/AB560</f>
        <v>0</v>
      </c>
      <c r="CK536" s="132">
        <f t="shared" ref="CK536" si="9751">AC536/AC560</f>
        <v>0</v>
      </c>
    </row>
    <row r="537" spans="1:89">
      <c r="A537" s="133" t="s">
        <v>21</v>
      </c>
      <c r="B537" s="188">
        <v>258</v>
      </c>
      <c r="C537" s="189">
        <v>0</v>
      </c>
      <c r="D537" s="190">
        <v>108</v>
      </c>
      <c r="E537" s="191">
        <v>0</v>
      </c>
      <c r="F537" s="188">
        <v>29</v>
      </c>
      <c r="G537" s="192">
        <v>0</v>
      </c>
      <c r="H537" s="190">
        <v>169</v>
      </c>
      <c r="I537" s="191">
        <v>6</v>
      </c>
      <c r="J537" s="188">
        <v>9</v>
      </c>
      <c r="K537" s="192">
        <v>1</v>
      </c>
      <c r="L537" s="190">
        <v>6</v>
      </c>
      <c r="M537" s="188">
        <v>8</v>
      </c>
      <c r="N537" s="193">
        <v>27</v>
      </c>
      <c r="O537" s="194">
        <v>9</v>
      </c>
      <c r="P537" s="188">
        <v>9</v>
      </c>
      <c r="Q537" s="192">
        <v>0</v>
      </c>
      <c r="R537" s="190">
        <v>7</v>
      </c>
      <c r="S537" s="191">
        <v>0</v>
      </c>
      <c r="T537" s="188">
        <v>0</v>
      </c>
      <c r="U537" s="192">
        <v>0</v>
      </c>
      <c r="V537" s="190">
        <v>0</v>
      </c>
      <c r="W537" s="191">
        <v>0</v>
      </c>
      <c r="X537" s="188">
        <v>0</v>
      </c>
      <c r="Y537" s="192">
        <v>0</v>
      </c>
      <c r="Z537" s="190">
        <v>0</v>
      </c>
      <c r="AA537" s="188">
        <v>0</v>
      </c>
      <c r="AB537" s="168">
        <f t="shared" ref="AB537:AB538" si="9752">B537+D537+F537+H537+J537+L537+N537+P537+R537+T537+V537+X537+Z537</f>
        <v>622</v>
      </c>
      <c r="AC537" s="169">
        <f t="shared" ref="AC537:AC556" si="9753">C537+E537+G537+I537+K537+M537+O537+Q537+S537+U537+W537+Y537+AA537</f>
        <v>24</v>
      </c>
      <c r="AD537" s="231"/>
      <c r="AE537" s="263" t="str">
        <f>$AE$10</f>
        <v>08:00 - 08:59</v>
      </c>
      <c r="AF537" s="253">
        <f>SUMIF($A$9:$A$32,$AE537,B$536:B$559)</f>
        <v>3394</v>
      </c>
      <c r="AG537" s="264">
        <f t="shared" si="9723"/>
        <v>999</v>
      </c>
      <c r="AH537" s="265">
        <f t="shared" si="9723"/>
        <v>1117</v>
      </c>
      <c r="AI537" s="266">
        <f t="shared" si="9723"/>
        <v>620</v>
      </c>
      <c r="AJ537" s="267">
        <f t="shared" si="9723"/>
        <v>565</v>
      </c>
      <c r="AK537" s="268">
        <f t="shared" si="9723"/>
        <v>236</v>
      </c>
      <c r="AL537" s="265">
        <f t="shared" si="9723"/>
        <v>1520</v>
      </c>
      <c r="AM537" s="266">
        <f t="shared" si="9723"/>
        <v>1684</v>
      </c>
      <c r="AN537" s="267">
        <f t="shared" si="9723"/>
        <v>127</v>
      </c>
      <c r="AO537" s="268">
        <f t="shared" si="9723"/>
        <v>383</v>
      </c>
      <c r="AP537" s="265">
        <f t="shared" si="9723"/>
        <v>168</v>
      </c>
      <c r="AQ537" s="267">
        <f t="shared" si="9723"/>
        <v>1484</v>
      </c>
      <c r="AR537" s="269">
        <f t="shared" si="9723"/>
        <v>1032</v>
      </c>
      <c r="AS537" s="270">
        <f t="shared" si="9723"/>
        <v>2320</v>
      </c>
      <c r="AT537" s="267">
        <f t="shared" si="9723"/>
        <v>679</v>
      </c>
      <c r="AU537" s="268">
        <f t="shared" si="9723"/>
        <v>929</v>
      </c>
      <c r="AV537" s="265">
        <f t="shared" si="9723"/>
        <v>1206</v>
      </c>
      <c r="AW537" s="266">
        <f t="shared" si="9724"/>
        <v>1048</v>
      </c>
      <c r="AX537" s="267">
        <f t="shared" si="9724"/>
        <v>201</v>
      </c>
      <c r="AY537" s="268">
        <f t="shared" si="9724"/>
        <v>643</v>
      </c>
      <c r="AZ537" s="265">
        <f t="shared" si="9724"/>
        <v>632</v>
      </c>
      <c r="BA537" s="266">
        <f t="shared" si="9724"/>
        <v>1467</v>
      </c>
      <c r="BB537" s="267">
        <f t="shared" si="9724"/>
        <v>886</v>
      </c>
      <c r="BC537" s="268">
        <f t="shared" si="9724"/>
        <v>903</v>
      </c>
      <c r="BD537" s="265">
        <f t="shared" si="9724"/>
        <v>2389</v>
      </c>
      <c r="BE537" s="267">
        <f t="shared" si="9724"/>
        <v>2200</v>
      </c>
      <c r="BF537" s="271">
        <f>SUM(AF537,AH537,AJ537,AL537,AN537,AP537,AR537,AT537,AV537,AX537,AZ537,BB537,BD537)</f>
        <v>13916</v>
      </c>
      <c r="BG537" s="16">
        <f>SUM(AG537,AI537,AK537,AM537,AO537,AQ537,AS537,AU537,AW537,AY537,BA537,BC537,BE537)</f>
        <v>14916</v>
      </c>
      <c r="BH537" s="284"/>
      <c r="BI537" s="133" t="s">
        <v>21</v>
      </c>
      <c r="BJ537" s="125">
        <f>B537/B560</f>
        <v>6.4329526754101632E-3</v>
      </c>
      <c r="BK537" s="126">
        <f t="shared" ref="BK537" si="9754">C537/C560</f>
        <v>0</v>
      </c>
      <c r="BL537" s="127">
        <f t="shared" ref="BL537" si="9755">D537/D560</f>
        <v>7.0385818561001044E-3</v>
      </c>
      <c r="BM537" s="128">
        <f t="shared" ref="BM537" si="9756">E537/E560</f>
        <v>0</v>
      </c>
      <c r="BN537" s="125">
        <f t="shared" ref="BN537" si="9757">F537/F560</f>
        <v>3.5504407443682664E-3</v>
      </c>
      <c r="BO537" s="126">
        <f t="shared" ref="BO537" si="9758">G537/G560</f>
        <v>0</v>
      </c>
      <c r="BP537" s="127">
        <f t="shared" ref="BP537" si="9759">H537/H560</f>
        <v>6.1995597945708001E-3</v>
      </c>
      <c r="BQ537" s="128">
        <f t="shared" ref="BQ537" si="9760">I537/I560</f>
        <v>1.6147263038914905E-4</v>
      </c>
      <c r="BR537" s="125">
        <f t="shared" ref="BR537" si="9761">J537/J560</f>
        <v>2.8328611898016999E-3</v>
      </c>
      <c r="BS537" s="126">
        <f t="shared" ref="BS537" si="9762">K537/K560</f>
        <v>2.34192037470726E-4</v>
      </c>
      <c r="BT537" s="127">
        <f t="shared" ref="BT537" si="9763">L537/L560</f>
        <v>8.4685956245589278E-4</v>
      </c>
      <c r="BU537" s="125">
        <f t="shared" ref="BU537" si="9764">M537/M560</f>
        <v>5.2096900234436052E-4</v>
      </c>
      <c r="BV537" s="129">
        <f t="shared" ref="BV537" si="9765">N537/N560</f>
        <v>1.2984514763874195E-3</v>
      </c>
      <c r="BW537" s="130">
        <f t="shared" ref="BW537" si="9766">O537/O560</f>
        <v>3.2726082687902256E-4</v>
      </c>
      <c r="BX537" s="125">
        <f t="shared" ref="BX537" si="9767">P537/P560</f>
        <v>7.7854671280276817E-4</v>
      </c>
      <c r="BY537" s="126">
        <f t="shared" ref="BY537" si="9768">Q537/Q560</f>
        <v>0</v>
      </c>
      <c r="BZ537" s="127">
        <f t="shared" ref="BZ537" si="9769">R537/R560</f>
        <v>3.7995983281767357E-4</v>
      </c>
      <c r="CA537" s="128">
        <f t="shared" ref="CA537" si="9770">S537/S560</f>
        <v>0</v>
      </c>
      <c r="CB537" s="125">
        <f t="shared" ref="CB537" si="9771">T537/T560</f>
        <v>0</v>
      </c>
      <c r="CC537" s="126">
        <f t="shared" ref="CC537" si="9772">U537/U560</f>
        <v>0</v>
      </c>
      <c r="CD537" s="127">
        <f t="shared" ref="CD537" si="9773">V537/V560</f>
        <v>0</v>
      </c>
      <c r="CE537" s="128">
        <f t="shared" ref="CE537" si="9774">W537/W560</f>
        <v>0</v>
      </c>
      <c r="CF537" s="125">
        <f t="shared" ref="CF537" si="9775">X537/X560</f>
        <v>0</v>
      </c>
      <c r="CG537" s="126">
        <f t="shared" ref="CG537" si="9776">Y537/Y560</f>
        <v>0</v>
      </c>
      <c r="CH537" s="127">
        <f t="shared" ref="CH537" si="9777">Z537/Z560</f>
        <v>0</v>
      </c>
      <c r="CI537" s="125">
        <f t="shared" ref="CI537" si="9778">AA537/AA560</f>
        <v>0</v>
      </c>
      <c r="CJ537" s="131">
        <f t="shared" ref="CJ537" si="9779">AB537/AB560</f>
        <v>2.6736933505848168E-3</v>
      </c>
      <c r="CK537" s="132">
        <f t="shared" ref="CK537" si="9780">AC537/AC560</f>
        <v>1.0337030257348983E-4</v>
      </c>
    </row>
    <row r="538" spans="1:89" ht="14.1" thickBot="1">
      <c r="A538" s="142" t="s">
        <v>23</v>
      </c>
      <c r="B538" s="195">
        <v>1649</v>
      </c>
      <c r="C538" s="196">
        <v>14</v>
      </c>
      <c r="D538" s="197">
        <v>590</v>
      </c>
      <c r="E538" s="198">
        <v>75</v>
      </c>
      <c r="F538" s="195">
        <v>449</v>
      </c>
      <c r="G538" s="199">
        <v>26</v>
      </c>
      <c r="H538" s="197">
        <v>754</v>
      </c>
      <c r="I538" s="198">
        <v>245</v>
      </c>
      <c r="J538" s="195">
        <v>29</v>
      </c>
      <c r="K538" s="199">
        <v>57</v>
      </c>
      <c r="L538" s="197">
        <v>59</v>
      </c>
      <c r="M538" s="195">
        <v>195</v>
      </c>
      <c r="N538" s="200">
        <v>375</v>
      </c>
      <c r="O538" s="201">
        <v>321</v>
      </c>
      <c r="P538" s="195">
        <v>228</v>
      </c>
      <c r="Q538" s="199">
        <v>145</v>
      </c>
      <c r="R538" s="197">
        <v>401</v>
      </c>
      <c r="S538" s="198">
        <v>152</v>
      </c>
      <c r="T538" s="195">
        <v>83</v>
      </c>
      <c r="U538" s="199">
        <v>107</v>
      </c>
      <c r="V538" s="197">
        <v>284</v>
      </c>
      <c r="W538" s="198">
        <v>222</v>
      </c>
      <c r="X538" s="195">
        <v>306</v>
      </c>
      <c r="Y538" s="199">
        <v>180</v>
      </c>
      <c r="Z538" s="197">
        <v>803</v>
      </c>
      <c r="AA538" s="195">
        <v>520</v>
      </c>
      <c r="AB538" s="168">
        <f t="shared" si="9752"/>
        <v>6010</v>
      </c>
      <c r="AC538" s="169">
        <f t="shared" si="9753"/>
        <v>2259</v>
      </c>
      <c r="AE538" s="252" t="str">
        <f>$AE$11</f>
        <v>09:00 - 09:59</v>
      </c>
      <c r="AF538" s="253">
        <f>SUMIF($A$9:$A$32,$AE538,B$536:B$559)</f>
        <v>2829</v>
      </c>
      <c r="AG538" s="272">
        <f t="shared" si="9723"/>
        <v>1333</v>
      </c>
      <c r="AH538" s="273">
        <f t="shared" si="9723"/>
        <v>1056</v>
      </c>
      <c r="AI538" s="274">
        <f t="shared" si="9723"/>
        <v>759</v>
      </c>
      <c r="AJ538" s="275">
        <f t="shared" si="9723"/>
        <v>476</v>
      </c>
      <c r="AK538" s="276">
        <f t="shared" si="9723"/>
        <v>288</v>
      </c>
      <c r="AL538" s="273">
        <f t="shared" si="9723"/>
        <v>1480</v>
      </c>
      <c r="AM538" s="274">
        <f t="shared" si="9723"/>
        <v>1612</v>
      </c>
      <c r="AN538" s="275">
        <f t="shared" si="9723"/>
        <v>196</v>
      </c>
      <c r="AO538" s="276">
        <f t="shared" si="9723"/>
        <v>468</v>
      </c>
      <c r="AP538" s="273">
        <f t="shared" si="9723"/>
        <v>221</v>
      </c>
      <c r="AQ538" s="275">
        <f t="shared" si="9723"/>
        <v>1171</v>
      </c>
      <c r="AR538" s="277">
        <f t="shared" si="9723"/>
        <v>1050</v>
      </c>
      <c r="AS538" s="278">
        <f t="shared" si="9723"/>
        <v>2106</v>
      </c>
      <c r="AT538" s="275">
        <f t="shared" si="9723"/>
        <v>697</v>
      </c>
      <c r="AU538" s="276">
        <f t="shared" si="9723"/>
        <v>633</v>
      </c>
      <c r="AV538" s="273">
        <f t="shared" si="9723"/>
        <v>1155</v>
      </c>
      <c r="AW538" s="274">
        <f t="shared" si="9724"/>
        <v>831</v>
      </c>
      <c r="AX538" s="275">
        <f t="shared" si="9724"/>
        <v>209</v>
      </c>
      <c r="AY538" s="276">
        <f t="shared" si="9724"/>
        <v>339</v>
      </c>
      <c r="AZ538" s="273">
        <f t="shared" si="9724"/>
        <v>683</v>
      </c>
      <c r="BA538" s="274">
        <f t="shared" si="9724"/>
        <v>1611</v>
      </c>
      <c r="BB538" s="275">
        <f t="shared" si="9724"/>
        <v>788</v>
      </c>
      <c r="BC538" s="276">
        <f t="shared" si="9724"/>
        <v>603</v>
      </c>
      <c r="BD538" s="273">
        <f t="shared" si="9724"/>
        <v>2437</v>
      </c>
      <c r="BE538" s="275">
        <f t="shared" si="9724"/>
        <v>1939</v>
      </c>
      <c r="BF538" s="271">
        <f>SUM(AF538,AH538,AJ538,AL538,AN538,AP538,AR538,AT538,AV538,AX538,AZ538,BB538,BD538)</f>
        <v>13277</v>
      </c>
      <c r="BG538" s="16">
        <f>SUM(AG538,AI538,AK538,AM538,AO538,AQ538,AS538,AU538,AW538,AY538,BA538,BC538,BE538)</f>
        <v>13693</v>
      </c>
      <c r="BH538" s="285"/>
      <c r="BI538" s="142" t="s">
        <v>23</v>
      </c>
      <c r="BJ538" s="125">
        <f>B538/B560</f>
        <v>4.1116042487408369E-2</v>
      </c>
      <c r="BK538" s="126">
        <f t="shared" ref="BK538" si="9781">C538/C560</f>
        <v>4.849828523920047E-4</v>
      </c>
      <c r="BL538" s="127">
        <f t="shared" ref="BL538" si="9782">D538/D560</f>
        <v>3.8451511991657979E-2</v>
      </c>
      <c r="BM538" s="128">
        <f t="shared" ref="BM538" si="9783">E538/E560</f>
        <v>5.7431656328968527E-3</v>
      </c>
      <c r="BN538" s="125">
        <f t="shared" ref="BN538" si="9784">F538/F560</f>
        <v>5.4970617042115574E-2</v>
      </c>
      <c r="BO538" s="126">
        <f t="shared" ref="BO538" si="9785">G538/G560</f>
        <v>5.4155384294938555E-3</v>
      </c>
      <c r="BP538" s="127">
        <f t="shared" ref="BP538" si="9786">H538/H560</f>
        <v>2.7659574468085105E-2</v>
      </c>
      <c r="BQ538" s="128">
        <f t="shared" ref="BQ538" si="9787">I538/I560</f>
        <v>6.5934657408902525E-3</v>
      </c>
      <c r="BR538" s="125">
        <f t="shared" ref="BR538" si="9788">J538/J560</f>
        <v>9.1281082782499207E-3</v>
      </c>
      <c r="BS538" s="126">
        <f t="shared" ref="BS538" si="9789">K538/K560</f>
        <v>1.3348946135831381E-2</v>
      </c>
      <c r="BT538" s="127">
        <f t="shared" ref="BT538" si="9790">L538/L560</f>
        <v>8.3274523641496123E-3</v>
      </c>
      <c r="BU538" s="125">
        <f t="shared" ref="BU538" si="9791">M538/M560</f>
        <v>1.2698619432143787E-2</v>
      </c>
      <c r="BV538" s="129">
        <f t="shared" ref="BV538" si="9792">N538/N560</f>
        <v>1.8034048283158605E-2</v>
      </c>
      <c r="BW538" s="130">
        <f t="shared" ref="BW538" si="9793">O538/O560</f>
        <v>1.1672302825351805E-2</v>
      </c>
      <c r="BX538" s="125">
        <f t="shared" ref="BX538" si="9794">P538/P560</f>
        <v>1.9723183391003461E-2</v>
      </c>
      <c r="BY538" s="126">
        <f t="shared" ref="BY538" si="9795">Q538/Q560</f>
        <v>1.2348833248168966E-2</v>
      </c>
      <c r="BZ538" s="127">
        <f t="shared" ref="BZ538" si="9796">R538/R560</f>
        <v>2.1766270422841013E-2</v>
      </c>
      <c r="CA538" s="128">
        <f t="shared" ref="CA538" si="9797">S538/S560</f>
        <v>8.9517078916372204E-3</v>
      </c>
      <c r="CB538" s="125">
        <f t="shared" ref="CB538" si="9798">T538/T560</f>
        <v>1.7422334172963894E-2</v>
      </c>
      <c r="CC538" s="126">
        <f t="shared" ref="CC538" si="9799">U538/U560</f>
        <v>2.2858363597521896E-2</v>
      </c>
      <c r="CD538" s="127">
        <f t="shared" ref="CD538" si="9800">V538/V560</f>
        <v>1.5762015762015764E-2</v>
      </c>
      <c r="CE538" s="128">
        <f t="shared" ref="CE538" si="9801">W538/W560</f>
        <v>1.1784064971601465E-2</v>
      </c>
      <c r="CF538" s="125">
        <f t="shared" ref="CF538" si="9802">X538/X560</f>
        <v>1.9145341925796158E-2</v>
      </c>
      <c r="CG538" s="126">
        <f t="shared" ref="CG538" si="9803">Y538/Y560</f>
        <v>2.0864727019821491E-2</v>
      </c>
      <c r="CH538" s="127">
        <f t="shared" ref="CH538" si="9804">Z538/Z560</f>
        <v>1.9139554284352281E-2</v>
      </c>
      <c r="CI538" s="125">
        <f t="shared" ref="CI538" si="9805">AA538/AA560</f>
        <v>1.2905147168312901E-2</v>
      </c>
      <c r="CJ538" s="131">
        <f t="shared" ref="CJ538" si="9806">AB538/AB560</f>
        <v>2.5834239609348469E-2</v>
      </c>
      <c r="CK538" s="132">
        <f t="shared" ref="CK538" si="9807">AC538/AC560</f>
        <v>9.7297297297297292E-3</v>
      </c>
    </row>
    <row r="539" spans="1:89" ht="15" thickTop="1" thickBot="1">
      <c r="A539" s="133" t="s">
        <v>25</v>
      </c>
      <c r="B539" s="188">
        <v>2733</v>
      </c>
      <c r="C539" s="189">
        <v>398</v>
      </c>
      <c r="D539" s="190">
        <v>1044</v>
      </c>
      <c r="E539" s="191">
        <v>255</v>
      </c>
      <c r="F539" s="188">
        <v>737</v>
      </c>
      <c r="G539" s="192">
        <v>79</v>
      </c>
      <c r="H539" s="190">
        <v>1030</v>
      </c>
      <c r="I539" s="191">
        <v>975</v>
      </c>
      <c r="J539" s="188">
        <v>80</v>
      </c>
      <c r="K539" s="192">
        <v>178</v>
      </c>
      <c r="L539" s="190">
        <v>193</v>
      </c>
      <c r="M539" s="188">
        <v>718</v>
      </c>
      <c r="N539" s="193">
        <v>816</v>
      </c>
      <c r="O539" s="194">
        <v>1119</v>
      </c>
      <c r="P539" s="188">
        <v>509</v>
      </c>
      <c r="Q539" s="192">
        <v>631</v>
      </c>
      <c r="R539" s="190">
        <v>859</v>
      </c>
      <c r="S539" s="191">
        <v>914</v>
      </c>
      <c r="T539" s="188">
        <v>162</v>
      </c>
      <c r="U539" s="192">
        <v>452</v>
      </c>
      <c r="V539" s="190">
        <v>603</v>
      </c>
      <c r="W539" s="191">
        <v>996</v>
      </c>
      <c r="X539" s="188">
        <v>658</v>
      </c>
      <c r="Y539" s="192">
        <v>609</v>
      </c>
      <c r="Z539" s="190">
        <v>1727</v>
      </c>
      <c r="AA539" s="188">
        <v>1622</v>
      </c>
      <c r="AB539" s="168">
        <f>B539+D539+F539+H539+J539+L539+N539+P539+R539+T539+V539+X539+Z539</f>
        <v>11151</v>
      </c>
      <c r="AC539" s="169">
        <f t="shared" si="9753"/>
        <v>8946</v>
      </c>
      <c r="AE539" s="288" t="s">
        <v>26</v>
      </c>
      <c r="AF539" s="12">
        <f t="shared" ref="AF539:BG539" si="9808">SUM(AF536:AF538)</f>
        <v>9438</v>
      </c>
      <c r="AG539" s="1">
        <f t="shared" si="9808"/>
        <v>3409</v>
      </c>
      <c r="AH539" s="12">
        <f t="shared" si="9808"/>
        <v>3332</v>
      </c>
      <c r="AI539" s="1">
        <f t="shared" si="9808"/>
        <v>2266</v>
      </c>
      <c r="AJ539" s="12">
        <f t="shared" si="9808"/>
        <v>1599</v>
      </c>
      <c r="AK539" s="1">
        <f t="shared" si="9808"/>
        <v>911</v>
      </c>
      <c r="AL539" s="12">
        <f t="shared" si="9808"/>
        <v>4048</v>
      </c>
      <c r="AM539" s="1">
        <f t="shared" si="9808"/>
        <v>4840</v>
      </c>
      <c r="AN539" s="12">
        <f t="shared" si="9808"/>
        <v>458</v>
      </c>
      <c r="AO539" s="1">
        <f t="shared" si="9808"/>
        <v>1222</v>
      </c>
      <c r="AP539" s="12">
        <f t="shared" si="9808"/>
        <v>630</v>
      </c>
      <c r="AQ539" s="1">
        <f t="shared" si="9808"/>
        <v>3549</v>
      </c>
      <c r="AR539" s="12">
        <f t="shared" si="9808"/>
        <v>3148</v>
      </c>
      <c r="AS539" s="1">
        <f t="shared" si="9808"/>
        <v>6042</v>
      </c>
      <c r="AT539" s="12">
        <f t="shared" si="9808"/>
        <v>2107</v>
      </c>
      <c r="AU539" s="1">
        <f t="shared" si="9808"/>
        <v>2161</v>
      </c>
      <c r="AV539" s="12">
        <f t="shared" si="9808"/>
        <v>3544</v>
      </c>
      <c r="AW539" s="1">
        <f t="shared" si="9808"/>
        <v>2624</v>
      </c>
      <c r="AX539" s="12">
        <f t="shared" si="9808"/>
        <v>593</v>
      </c>
      <c r="AY539" s="1">
        <f t="shared" si="9808"/>
        <v>1454</v>
      </c>
      <c r="AZ539" s="12">
        <f t="shared" si="9808"/>
        <v>2029</v>
      </c>
      <c r="BA539" s="1">
        <f t="shared" si="9808"/>
        <v>4234</v>
      </c>
      <c r="BB539" s="12">
        <f t="shared" si="9808"/>
        <v>2456</v>
      </c>
      <c r="BC539" s="1">
        <f t="shared" si="9808"/>
        <v>2287</v>
      </c>
      <c r="BD539" s="12">
        <f t="shared" si="9808"/>
        <v>7275</v>
      </c>
      <c r="BE539" s="1">
        <f t="shared" si="9808"/>
        <v>5838</v>
      </c>
      <c r="BF539" s="51">
        <f t="shared" si="9808"/>
        <v>40657</v>
      </c>
      <c r="BG539" s="47">
        <f t="shared" si="9808"/>
        <v>40837</v>
      </c>
      <c r="BH539" s="284"/>
      <c r="BI539" s="133" t="s">
        <v>25</v>
      </c>
      <c r="BJ539" s="125">
        <f>B539/B560</f>
        <v>6.8144417294170451E-2</v>
      </c>
      <c r="BK539" s="126">
        <f t="shared" ref="BK539" si="9809">C539/C560</f>
        <v>1.3787369660858419E-2</v>
      </c>
      <c r="BL539" s="127">
        <f t="shared" ref="BL539" si="9810">D539/D560</f>
        <v>6.8039624608967675E-2</v>
      </c>
      <c r="BM539" s="128">
        <f t="shared" ref="BM539" si="9811">E539/E560</f>
        <v>1.95267631518493E-2</v>
      </c>
      <c r="BN539" s="125">
        <f t="shared" ref="BN539" si="9812">F539/F560</f>
        <v>9.0230166503428008E-2</v>
      </c>
      <c r="BO539" s="126">
        <f t="shared" ref="BO539" si="9813">G539/G560</f>
        <v>1.6454905228077483E-2</v>
      </c>
      <c r="BP539" s="127">
        <f t="shared" ref="BP539" si="9814">H539/H560</f>
        <v>3.7784299339691858E-2</v>
      </c>
      <c r="BQ539" s="128">
        <f t="shared" ref="BQ539" si="9815">I539/I560</f>
        <v>2.623930243823672E-2</v>
      </c>
      <c r="BR539" s="125">
        <f t="shared" ref="BR539" si="9816">J539/J560</f>
        <v>2.5180988353792885E-2</v>
      </c>
      <c r="BS539" s="126">
        <f t="shared" ref="BS539" si="9817">K539/K560</f>
        <v>4.1686182669789226E-2</v>
      </c>
      <c r="BT539" s="127">
        <f t="shared" ref="BT539" si="9818">L539/L560</f>
        <v>2.7240649258997884E-2</v>
      </c>
      <c r="BU539" s="125">
        <f t="shared" ref="BU539" si="9819">M539/M560</f>
        <v>4.6756967960406355E-2</v>
      </c>
      <c r="BV539" s="129">
        <f t="shared" ref="BV539" si="9820">N539/N560</f>
        <v>3.9242089064153121E-2</v>
      </c>
      <c r="BW539" s="130">
        <f t="shared" ref="BW539" si="9821">O539/O560</f>
        <v>4.0689429475291805E-2</v>
      </c>
      <c r="BX539" s="125">
        <f t="shared" ref="BX539" si="9822">P539/P560</f>
        <v>4.4031141868512112E-2</v>
      </c>
      <c r="BY539" s="126">
        <f t="shared" ref="BY539" si="9823">Q539/Q560</f>
        <v>5.3738715721342194E-2</v>
      </c>
      <c r="BZ539" s="127">
        <f t="shared" ref="BZ539" si="9824">R539/R560</f>
        <v>4.6626499484340229E-2</v>
      </c>
      <c r="CA539" s="128">
        <f t="shared" ref="CA539" si="9825">S539/S560</f>
        <v>5.3828032979976445E-2</v>
      </c>
      <c r="CB539" s="125">
        <f t="shared" ref="CB539" si="9826">T539/T560</f>
        <v>3.4005037783375318E-2</v>
      </c>
      <c r="CC539" s="126">
        <f t="shared" ref="CC539" si="9827">U539/U560</f>
        <v>9.656056398205512E-2</v>
      </c>
      <c r="CD539" s="127">
        <f t="shared" ref="CD539" si="9828">V539/V560</f>
        <v>3.3466533466533464E-2</v>
      </c>
      <c r="CE539" s="128">
        <f t="shared" ref="CE539" si="9829">W539/W560</f>
        <v>5.2869048250968734E-2</v>
      </c>
      <c r="CF539" s="125">
        <f t="shared" ref="CF539" si="9830">X539/X560</f>
        <v>4.1168741788149908E-2</v>
      </c>
      <c r="CG539" s="126">
        <f t="shared" ref="CG539" si="9831">Y539/Y560</f>
        <v>7.0592326417062715E-2</v>
      </c>
      <c r="CH539" s="127">
        <f t="shared" ref="CH539" si="9832">Z539/Z560</f>
        <v>4.1163150995113813E-2</v>
      </c>
      <c r="CI539" s="125">
        <f t="shared" ref="CI539" si="9833">AA539/AA560</f>
        <v>4.0254132128852933E-2</v>
      </c>
      <c r="CJ539" s="131">
        <f t="shared" ref="CJ539" si="9834">AB539/AB560</f>
        <v>4.7933045904133907E-2</v>
      </c>
      <c r="CK539" s="132">
        <f t="shared" ref="CK539" si="9835">AC539/AC560</f>
        <v>3.8531280284268332E-2</v>
      </c>
    </row>
    <row r="540" spans="1:89" ht="14.1" thickTop="1">
      <c r="A540" s="142" t="s">
        <v>20</v>
      </c>
      <c r="B540" s="195">
        <v>3215</v>
      </c>
      <c r="C540" s="196">
        <v>1077</v>
      </c>
      <c r="D540" s="197">
        <v>1159</v>
      </c>
      <c r="E540" s="198">
        <v>887</v>
      </c>
      <c r="F540" s="195">
        <v>558</v>
      </c>
      <c r="G540" s="199">
        <v>387</v>
      </c>
      <c r="H540" s="197">
        <v>1048</v>
      </c>
      <c r="I540" s="198">
        <v>1544</v>
      </c>
      <c r="J540" s="195">
        <v>135</v>
      </c>
      <c r="K540" s="199">
        <v>371</v>
      </c>
      <c r="L540" s="197">
        <v>241</v>
      </c>
      <c r="M540" s="195">
        <v>894</v>
      </c>
      <c r="N540" s="200">
        <v>1066</v>
      </c>
      <c r="O540" s="201">
        <v>1616</v>
      </c>
      <c r="P540" s="195">
        <v>731</v>
      </c>
      <c r="Q540" s="199">
        <v>599</v>
      </c>
      <c r="R540" s="197">
        <v>1183</v>
      </c>
      <c r="S540" s="198">
        <v>745</v>
      </c>
      <c r="T540" s="195">
        <v>183</v>
      </c>
      <c r="U540" s="199">
        <v>472</v>
      </c>
      <c r="V540" s="197">
        <v>714</v>
      </c>
      <c r="W540" s="198">
        <v>1156</v>
      </c>
      <c r="X540" s="195">
        <v>782</v>
      </c>
      <c r="Y540" s="199">
        <v>781</v>
      </c>
      <c r="Z540" s="197">
        <v>2449</v>
      </c>
      <c r="AA540" s="195">
        <v>1699</v>
      </c>
      <c r="AB540" s="168">
        <f t="shared" ref="AB540:AB556" si="9836">B540+D540+F540+H540+J540+L540+N540+P540+R540+T540+V540+X540+Z540</f>
        <v>13464</v>
      </c>
      <c r="AC540" s="169">
        <f t="shared" si="9753"/>
        <v>12228</v>
      </c>
      <c r="BI540" s="142" t="s">
        <v>20</v>
      </c>
      <c r="BJ540" s="125">
        <f>B540/B560</f>
        <v>8.016256919164215E-2</v>
      </c>
      <c r="BK540" s="126">
        <f t="shared" ref="BK540" si="9837">C540/C560</f>
        <v>3.7309038001870645E-2</v>
      </c>
      <c r="BL540" s="127">
        <f t="shared" ref="BL540" si="9838">D540/D560</f>
        <v>7.5534410844629821E-2</v>
      </c>
      <c r="BM540" s="128">
        <f t="shared" ref="BM540" si="9839">E540/E560</f>
        <v>6.7922505551726783E-2</v>
      </c>
      <c r="BN540" s="125">
        <f t="shared" ref="BN540" si="9840">F540/F560</f>
        <v>6.8315377081292844E-2</v>
      </c>
      <c r="BO540" s="126">
        <f t="shared" ref="BO540" si="9841">G540/G560</f>
        <v>8.0608206623620074E-2</v>
      </c>
      <c r="BP540" s="127">
        <f t="shared" ref="BP540" si="9842">H540/H560</f>
        <v>3.8444607483492294E-2</v>
      </c>
      <c r="BQ540" s="128">
        <f t="shared" ref="BQ540" si="9843">I540/I560</f>
        <v>4.1552290220141022E-2</v>
      </c>
      <c r="BR540" s="125">
        <f t="shared" ref="BR540" si="9844">J540/J560</f>
        <v>4.2492917847025496E-2</v>
      </c>
      <c r="BS540" s="126">
        <f t="shared" ref="BS540" si="9845">K540/K560</f>
        <v>8.6885245901639346E-2</v>
      </c>
      <c r="BT540" s="127">
        <f t="shared" ref="BT540" si="9846">L540/L560</f>
        <v>3.4015525758645027E-2</v>
      </c>
      <c r="BU540" s="125">
        <f t="shared" ref="BU540" si="9847">M540/M560</f>
        <v>5.8218286011982284E-2</v>
      </c>
      <c r="BV540" s="129">
        <f t="shared" ref="BV540" si="9848">N540/N560</f>
        <v>5.1264787919592193E-2</v>
      </c>
      <c r="BW540" s="130">
        <f t="shared" ref="BW540" si="9849">O540/O560</f>
        <v>5.8761499581833389E-2</v>
      </c>
      <c r="BX540" s="125">
        <f t="shared" ref="BX540" si="9850">P540/P560</f>
        <v>6.3235294117647056E-2</v>
      </c>
      <c r="BY540" s="126">
        <f t="shared" ref="BY540" si="9851">Q540/Q560</f>
        <v>5.1013455970022145E-2</v>
      </c>
      <c r="BZ540" s="127">
        <f t="shared" ref="BZ540" si="9852">R540/R560</f>
        <v>6.4213211746186827E-2</v>
      </c>
      <c r="CA540" s="128">
        <f t="shared" ref="CA540" si="9853">S540/S560</f>
        <v>4.3875147232037691E-2</v>
      </c>
      <c r="CB540" s="125">
        <f t="shared" ref="CB540" si="9854">T540/T560</f>
        <v>3.8413098236775821E-2</v>
      </c>
      <c r="CC540" s="126">
        <f t="shared" ref="CC540" si="9855">U540/U560</f>
        <v>0.10083315530869473</v>
      </c>
      <c r="CD540" s="127">
        <f t="shared" ref="CD540" si="9856">V540/V560</f>
        <v>3.9627039627039624E-2</v>
      </c>
      <c r="CE540" s="128">
        <f t="shared" ref="CE540" si="9857">W540/W560</f>
        <v>6.1362068050321142E-2</v>
      </c>
      <c r="CF540" s="125">
        <f t="shared" ref="CF540" si="9858">X540/X560</f>
        <v>4.8926984921479073E-2</v>
      </c>
      <c r="CG540" s="126">
        <f t="shared" ref="CG540" si="9859">Y540/Y560</f>
        <v>9.0529732236003246E-2</v>
      </c>
      <c r="CH540" s="127">
        <f t="shared" ref="CH540" si="9860">Z540/Z560</f>
        <v>5.8372065308068169E-2</v>
      </c>
      <c r="CI540" s="125">
        <f t="shared" ref="CI540" si="9861">AA540/AA560</f>
        <v>4.2165086613391571E-2</v>
      </c>
      <c r="CJ540" s="131">
        <f t="shared" ref="CJ540" si="9862">AB540/AB560</f>
        <v>5.7875574392723429E-2</v>
      </c>
      <c r="CK540" s="132">
        <f t="shared" ref="CK540" si="9863">AC540/AC560</f>
        <v>5.2667169161193066E-2</v>
      </c>
    </row>
    <row r="541" spans="1:89" ht="14.1" thickBot="1">
      <c r="A541" s="133" t="s">
        <v>22</v>
      </c>
      <c r="B541" s="188">
        <v>3394</v>
      </c>
      <c r="C541" s="189">
        <v>999</v>
      </c>
      <c r="D541" s="190">
        <v>1117</v>
      </c>
      <c r="E541" s="191">
        <v>620</v>
      </c>
      <c r="F541" s="188">
        <v>565</v>
      </c>
      <c r="G541" s="192">
        <v>236</v>
      </c>
      <c r="H541" s="190">
        <v>1520</v>
      </c>
      <c r="I541" s="191">
        <v>1684</v>
      </c>
      <c r="J541" s="188">
        <v>127</v>
      </c>
      <c r="K541" s="192">
        <v>383</v>
      </c>
      <c r="L541" s="190">
        <v>168</v>
      </c>
      <c r="M541" s="188">
        <v>1484</v>
      </c>
      <c r="N541" s="193">
        <v>1032</v>
      </c>
      <c r="O541" s="194">
        <v>2320</v>
      </c>
      <c r="P541" s="188">
        <v>679</v>
      </c>
      <c r="Q541" s="192">
        <v>929</v>
      </c>
      <c r="R541" s="190">
        <v>1206</v>
      </c>
      <c r="S541" s="191">
        <v>1048</v>
      </c>
      <c r="T541" s="188">
        <v>201</v>
      </c>
      <c r="U541" s="192">
        <v>643</v>
      </c>
      <c r="V541" s="190">
        <v>632</v>
      </c>
      <c r="W541" s="191">
        <v>1467</v>
      </c>
      <c r="X541" s="188">
        <v>886</v>
      </c>
      <c r="Y541" s="192">
        <v>903</v>
      </c>
      <c r="Z541" s="190">
        <v>2389</v>
      </c>
      <c r="AA541" s="188">
        <v>2200</v>
      </c>
      <c r="AB541" s="168">
        <f t="shared" si="9836"/>
        <v>13916</v>
      </c>
      <c r="AC541" s="169">
        <f t="shared" si="9753"/>
        <v>14916</v>
      </c>
      <c r="AE541" t="s">
        <v>27</v>
      </c>
      <c r="BI541" s="133" t="s">
        <v>22</v>
      </c>
      <c r="BJ541" s="125">
        <f>B541/B560</f>
        <v>8.462574178427168E-2</v>
      </c>
      <c r="BK541" s="126">
        <f t="shared" ref="BK541" si="9864">C541/C560</f>
        <v>3.4606990681400905E-2</v>
      </c>
      <c r="BL541" s="127">
        <f t="shared" ref="BL541" si="9865">D541/D560</f>
        <v>7.2797184567257561E-2</v>
      </c>
      <c r="BM541" s="128">
        <f t="shared" ref="BM541" si="9866">E541/E560</f>
        <v>4.7476835898613984E-2</v>
      </c>
      <c r="BN541" s="125">
        <f t="shared" ref="BN541" si="9867">F541/F560</f>
        <v>6.9172380019588642E-2</v>
      </c>
      <c r="BO541" s="126">
        <f t="shared" ref="BO541" si="9868">G541/G560</f>
        <v>4.9156425744636537E-2</v>
      </c>
      <c r="BP541" s="127">
        <f t="shared" ref="BP541" si="9869">H541/H560</f>
        <v>5.5759354365370509E-2</v>
      </c>
      <c r="BQ541" s="128">
        <f t="shared" ref="BQ541" si="9870">I541/I560</f>
        <v>4.5319984929221166E-2</v>
      </c>
      <c r="BR541" s="125">
        <f t="shared" ref="BR541" si="9871">J541/J560</f>
        <v>3.9974819011646207E-2</v>
      </c>
      <c r="BS541" s="126">
        <f t="shared" ref="BS541" si="9872">K541/K560</f>
        <v>8.9695550351288053E-2</v>
      </c>
      <c r="BT541" s="127">
        <f t="shared" ref="BT541" si="9873">L541/L560</f>
        <v>2.3712067748764998E-2</v>
      </c>
      <c r="BU541" s="125">
        <f t="shared" ref="BU541" si="9874">M541/M560</f>
        <v>9.663974993487888E-2</v>
      </c>
      <c r="BV541" s="129">
        <f t="shared" ref="BV541" si="9875">N541/N560</f>
        <v>4.9629700875252473E-2</v>
      </c>
      <c r="BW541" s="130">
        <f t="shared" ref="BW541" si="9876">O541/O560</f>
        <v>8.436056870659249E-2</v>
      </c>
      <c r="BX541" s="125">
        <f t="shared" ref="BX541" si="9877">P541/P560</f>
        <v>5.8737024221453285E-2</v>
      </c>
      <c r="BY541" s="126">
        <f t="shared" ref="BY541" si="9878">Q541/Q560</f>
        <v>7.9117697155510133E-2</v>
      </c>
      <c r="BZ541" s="127">
        <f t="shared" ref="BZ541" si="9879">R541/R560</f>
        <v>6.5461651196873472E-2</v>
      </c>
      <c r="CA541" s="128">
        <f t="shared" ref="CA541" si="9880">S541/S560</f>
        <v>6.1719670200235568E-2</v>
      </c>
      <c r="CB541" s="125">
        <f t="shared" ref="CB541" si="9881">T541/T560</f>
        <v>4.2191435768261967E-2</v>
      </c>
      <c r="CC541" s="126">
        <f t="shared" ref="CC541" si="9882">U541/U560</f>
        <v>0.13736381115146337</v>
      </c>
      <c r="CD541" s="127">
        <f t="shared" ref="CD541" si="9883">V541/V560</f>
        <v>3.5076035076035079E-2</v>
      </c>
      <c r="CE541" s="128">
        <f t="shared" ref="CE541" si="9884">W541/W560</f>
        <v>7.787037528531239E-2</v>
      </c>
      <c r="CF541" s="125">
        <f t="shared" ref="CF541" si="9885">X541/X560</f>
        <v>5.54338985171745E-2</v>
      </c>
      <c r="CG541" s="126">
        <f t="shared" ref="CG541" si="9886">Y541/Y560</f>
        <v>0.10467138054943781</v>
      </c>
      <c r="CH541" s="127">
        <f t="shared" ref="CH541" si="9887">Z541/Z560</f>
        <v>5.6941961625551187E-2</v>
      </c>
      <c r="CI541" s="125">
        <f t="shared" ref="CI541" si="9888">AA541/AA560</f>
        <v>5.4598699558246887E-2</v>
      </c>
      <c r="CJ541" s="131">
        <f t="shared" ref="CJ541" si="9889">AB541/AB560</f>
        <v>5.9818515541379916E-2</v>
      </c>
      <c r="CK541" s="132">
        <f t="shared" ref="CK541" si="9890">AC541/AC560</f>
        <v>6.4244643049423927E-2</v>
      </c>
    </row>
    <row r="542" spans="1:89" ht="15" thickTop="1" thickBot="1">
      <c r="A542" s="142" t="s">
        <v>24</v>
      </c>
      <c r="B542" s="195">
        <v>2829</v>
      </c>
      <c r="C542" s="196">
        <v>1333</v>
      </c>
      <c r="D542" s="197">
        <v>1056</v>
      </c>
      <c r="E542" s="198">
        <v>759</v>
      </c>
      <c r="F542" s="195">
        <v>476</v>
      </c>
      <c r="G542" s="199">
        <v>288</v>
      </c>
      <c r="H542" s="197">
        <v>1480</v>
      </c>
      <c r="I542" s="198">
        <v>1612</v>
      </c>
      <c r="J542" s="195">
        <v>196</v>
      </c>
      <c r="K542" s="199">
        <v>468</v>
      </c>
      <c r="L542" s="197">
        <v>221</v>
      </c>
      <c r="M542" s="195">
        <v>1171</v>
      </c>
      <c r="N542" s="200">
        <v>1050</v>
      </c>
      <c r="O542" s="201">
        <v>2106</v>
      </c>
      <c r="P542" s="195">
        <v>697</v>
      </c>
      <c r="Q542" s="199">
        <v>633</v>
      </c>
      <c r="R542" s="197">
        <v>1155</v>
      </c>
      <c r="S542" s="198">
        <v>831</v>
      </c>
      <c r="T542" s="195">
        <v>209</v>
      </c>
      <c r="U542" s="199">
        <v>339</v>
      </c>
      <c r="V542" s="197">
        <v>683</v>
      </c>
      <c r="W542" s="198">
        <v>1611</v>
      </c>
      <c r="X542" s="195">
        <v>788</v>
      </c>
      <c r="Y542" s="199">
        <v>603</v>
      </c>
      <c r="Z542" s="197">
        <v>2437</v>
      </c>
      <c r="AA542" s="195">
        <v>1939</v>
      </c>
      <c r="AB542" s="168">
        <f t="shared" si="9836"/>
        <v>13277</v>
      </c>
      <c r="AC542" s="169">
        <f t="shared" si="9753"/>
        <v>13693</v>
      </c>
      <c r="AE542" s="309" t="s">
        <v>2</v>
      </c>
      <c r="AF542" s="303" t="s">
        <v>3</v>
      </c>
      <c r="AG542" s="304"/>
      <c r="AH542" s="303" t="s">
        <v>4</v>
      </c>
      <c r="AI542" s="304"/>
      <c r="AJ542" s="303" t="s">
        <v>5</v>
      </c>
      <c r="AK542" s="304"/>
      <c r="AL542" s="303" t="s">
        <v>6</v>
      </c>
      <c r="AM542" s="304"/>
      <c r="AN542" s="303" t="s">
        <v>7</v>
      </c>
      <c r="AO542" s="304"/>
      <c r="AP542" s="303" t="s">
        <v>8</v>
      </c>
      <c r="AQ542" s="304"/>
      <c r="AR542" s="303" t="s">
        <v>9</v>
      </c>
      <c r="AS542" s="304"/>
      <c r="AT542" s="303" t="s">
        <v>10</v>
      </c>
      <c r="AU542" s="304"/>
      <c r="AV542" s="303" t="s">
        <v>11</v>
      </c>
      <c r="AW542" s="304"/>
      <c r="AX542" s="303" t="s">
        <v>12</v>
      </c>
      <c r="AY542" s="304"/>
      <c r="AZ542" s="303" t="s">
        <v>13</v>
      </c>
      <c r="BA542" s="304"/>
      <c r="BB542" s="303" t="s">
        <v>14</v>
      </c>
      <c r="BC542" s="304"/>
      <c r="BD542" s="305" t="s">
        <v>15</v>
      </c>
      <c r="BE542" s="306"/>
      <c r="BF542" s="307" t="s">
        <v>16</v>
      </c>
      <c r="BG542" s="308"/>
      <c r="BH542" s="286"/>
      <c r="BI542" s="142" t="s">
        <v>24</v>
      </c>
      <c r="BJ542" s="125">
        <f>B542/B560</f>
        <v>7.0538074103625392E-2</v>
      </c>
      <c r="BK542" s="126">
        <f t="shared" ref="BK542" si="9891">C542/C560</f>
        <v>4.6177295874181588E-2</v>
      </c>
      <c r="BL542" s="127">
        <f t="shared" ref="BL542" si="9892">D542/D560</f>
        <v>6.8821689259645463E-2</v>
      </c>
      <c r="BM542" s="128">
        <f t="shared" ref="BM542" si="9893">E542/E560</f>
        <v>5.8120836204916149E-2</v>
      </c>
      <c r="BN542" s="125">
        <f t="shared" ref="BN542" si="9894">F542/F560</f>
        <v>5.8276199804113617E-2</v>
      </c>
      <c r="BO542" s="126">
        <f t="shared" ref="BO542" si="9895">G542/G560</f>
        <v>5.9987502603624246E-2</v>
      </c>
      <c r="BP542" s="127">
        <f t="shared" ref="BP542" si="9896">H542/H560</f>
        <v>5.4292002934702863E-2</v>
      </c>
      <c r="BQ542" s="128">
        <f t="shared" ref="BQ542" si="9897">I542/I560</f>
        <v>4.3382313364551374E-2</v>
      </c>
      <c r="BR542" s="125">
        <f t="shared" ref="BR542" si="9898">J542/J560</f>
        <v>6.1693421466792568E-2</v>
      </c>
      <c r="BS542" s="126">
        <f t="shared" ref="BS542" si="9899">K542/K560</f>
        <v>0.10960187353629977</v>
      </c>
      <c r="BT542" s="127">
        <f t="shared" ref="BT542" si="9900">L542/L560</f>
        <v>3.1192660550458717E-2</v>
      </c>
      <c r="BU542" s="125">
        <f t="shared" ref="BU542" si="9901">M542/M560</f>
        <v>7.6256837718155765E-2</v>
      </c>
      <c r="BV542" s="129">
        <f t="shared" ref="BV542" si="9902">N542/N560</f>
        <v>5.049533519284409E-2</v>
      </c>
      <c r="BW542" s="130">
        <f t="shared" ref="BW542" si="9903">O542/O560</f>
        <v>7.6579033489691278E-2</v>
      </c>
      <c r="BX542" s="125">
        <f t="shared" ref="BX542" si="9904">P542/P560</f>
        <v>6.0294117647058824E-2</v>
      </c>
      <c r="BY542" s="126">
        <f t="shared" ref="BY542" si="9905">Q542/Q560</f>
        <v>5.3909044455799693E-2</v>
      </c>
      <c r="BZ542" s="127">
        <f t="shared" ref="BZ542" si="9906">R542/R560</f>
        <v>6.269337241491614E-2</v>
      </c>
      <c r="CA542" s="128">
        <f t="shared" ref="CA542" si="9907">S542/S560</f>
        <v>4.8939929328621908E-2</v>
      </c>
      <c r="CB542" s="125">
        <f t="shared" ref="CB542" si="9908">T542/T560</f>
        <v>4.3870696893366916E-2</v>
      </c>
      <c r="CC542" s="126">
        <f t="shared" ref="CC542" si="9909">U542/U560</f>
        <v>7.2420422986541333E-2</v>
      </c>
      <c r="CD542" s="127">
        <f t="shared" ref="CD542" si="9910">V542/V560</f>
        <v>3.7906537906537904E-2</v>
      </c>
      <c r="CE542" s="128">
        <f t="shared" ref="CE542" si="9911">W542/W560</f>
        <v>8.5514093104729544E-2</v>
      </c>
      <c r="CF542" s="125">
        <f t="shared" ref="CF542" si="9912">X542/X560</f>
        <v>4.9302383782769195E-2</v>
      </c>
      <c r="CG542" s="126">
        <f t="shared" ref="CG542" si="9913">Y542/Y560</f>
        <v>6.9896835516401995E-2</v>
      </c>
      <c r="CH542" s="127">
        <f t="shared" ref="CH542" si="9914">Z542/Z560</f>
        <v>5.8086044571564771E-2</v>
      </c>
      <c r="CI542" s="125">
        <f t="shared" ref="CI542" si="9915">AA542/AA560</f>
        <v>4.812130838338214E-2</v>
      </c>
      <c r="CJ542" s="131">
        <f t="shared" ref="CJ542" si="9916">AB542/AB560</f>
        <v>5.7071746970602272E-2</v>
      </c>
      <c r="CK542" s="132">
        <f t="shared" ref="CK542" si="9917">AC542/AC560</f>
        <v>5.8977064714116505E-2</v>
      </c>
    </row>
    <row r="543" spans="1:89" ht="15" thickTop="1" thickBot="1">
      <c r="A543" s="133" t="s">
        <v>28</v>
      </c>
      <c r="B543" s="188">
        <v>2547</v>
      </c>
      <c r="C543" s="189">
        <v>1274</v>
      </c>
      <c r="D543" s="190">
        <v>973</v>
      </c>
      <c r="E543" s="191">
        <v>572</v>
      </c>
      <c r="F543" s="188">
        <v>421</v>
      </c>
      <c r="G543" s="192">
        <v>238</v>
      </c>
      <c r="H543" s="190">
        <v>1597</v>
      </c>
      <c r="I543" s="191">
        <v>1781</v>
      </c>
      <c r="J543" s="188">
        <v>133</v>
      </c>
      <c r="K543" s="192">
        <v>391</v>
      </c>
      <c r="L543" s="190">
        <v>235</v>
      </c>
      <c r="M543" s="188">
        <v>942</v>
      </c>
      <c r="N543" s="193">
        <v>973</v>
      </c>
      <c r="O543" s="194">
        <v>1603</v>
      </c>
      <c r="P543" s="188">
        <v>745</v>
      </c>
      <c r="Q543" s="192">
        <v>492</v>
      </c>
      <c r="R543" s="190">
        <v>1308</v>
      </c>
      <c r="S543" s="191">
        <v>760</v>
      </c>
      <c r="T543" s="188">
        <v>223</v>
      </c>
      <c r="U543" s="192">
        <v>281</v>
      </c>
      <c r="V543" s="190">
        <v>716</v>
      </c>
      <c r="W543" s="191">
        <v>1441</v>
      </c>
      <c r="X543" s="188">
        <v>852</v>
      </c>
      <c r="Y543" s="192">
        <v>512</v>
      </c>
      <c r="Z543" s="190">
        <v>2309</v>
      </c>
      <c r="AA543" s="188">
        <v>2151</v>
      </c>
      <c r="AB543" s="168">
        <f t="shared" si="9836"/>
        <v>13032</v>
      </c>
      <c r="AC543" s="169">
        <f t="shared" si="9753"/>
        <v>12438</v>
      </c>
      <c r="AE543" s="310"/>
      <c r="AF543" s="242" t="s">
        <v>17</v>
      </c>
      <c r="AG543" s="243" t="s">
        <v>18</v>
      </c>
      <c r="AH543" s="244" t="s">
        <v>17</v>
      </c>
      <c r="AI543" s="245" t="s">
        <v>18</v>
      </c>
      <c r="AJ543" s="242" t="s">
        <v>17</v>
      </c>
      <c r="AK543" s="243" t="s">
        <v>18</v>
      </c>
      <c r="AL543" s="244" t="s">
        <v>17</v>
      </c>
      <c r="AM543" s="245" t="s">
        <v>18</v>
      </c>
      <c r="AN543" s="242" t="s">
        <v>17</v>
      </c>
      <c r="AO543" s="243" t="s">
        <v>18</v>
      </c>
      <c r="AP543" s="244" t="s">
        <v>17</v>
      </c>
      <c r="AQ543" s="242" t="s">
        <v>18</v>
      </c>
      <c r="AR543" s="246" t="s">
        <v>17</v>
      </c>
      <c r="AS543" s="247" t="s">
        <v>18</v>
      </c>
      <c r="AT543" s="242" t="s">
        <v>17</v>
      </c>
      <c r="AU543" s="243" t="s">
        <v>18</v>
      </c>
      <c r="AV543" s="244" t="s">
        <v>17</v>
      </c>
      <c r="AW543" s="245" t="s">
        <v>18</v>
      </c>
      <c r="AX543" s="242" t="s">
        <v>17</v>
      </c>
      <c r="AY543" s="243" t="s">
        <v>18</v>
      </c>
      <c r="AZ543" s="244" t="s">
        <v>17</v>
      </c>
      <c r="BA543" s="245" t="s">
        <v>18</v>
      </c>
      <c r="BB543" s="242" t="s">
        <v>17</v>
      </c>
      <c r="BC543" s="243" t="s">
        <v>18</v>
      </c>
      <c r="BD543" s="248" t="s">
        <v>17</v>
      </c>
      <c r="BE543" s="249" t="s">
        <v>18</v>
      </c>
      <c r="BF543" s="250" t="s">
        <v>17</v>
      </c>
      <c r="BG543" s="251" t="s">
        <v>18</v>
      </c>
      <c r="BH543" s="287"/>
      <c r="BI543" s="133" t="s">
        <v>28</v>
      </c>
      <c r="BJ543" s="125">
        <f>B543/B560</f>
        <v>6.35067072258515E-2</v>
      </c>
      <c r="BK543" s="126">
        <f t="shared" ref="BK543" si="9918">C543/C560</f>
        <v>4.4133439567672426E-2</v>
      </c>
      <c r="BL543" s="127">
        <f t="shared" ref="BL543" si="9919">D543/D560</f>
        <v>6.3412408759124086E-2</v>
      </c>
      <c r="BM543" s="128">
        <f t="shared" ref="BM543" si="9920">E543/E560</f>
        <v>4.3801209893559997E-2</v>
      </c>
      <c r="BN543" s="125">
        <f t="shared" ref="BN543" si="9921">F543/F560</f>
        <v>5.1542605288932418E-2</v>
      </c>
      <c r="BO543" s="126">
        <f t="shared" ref="BO543" si="9922">G543/G560</f>
        <v>4.9573005623828367E-2</v>
      </c>
      <c r="BP543" s="127">
        <f t="shared" ref="BP543" si="9923">H543/H560</f>
        <v>5.8584005869405723E-2</v>
      </c>
      <c r="BQ543" s="128">
        <f t="shared" ref="BQ543" si="9924">I543/I560</f>
        <v>4.7930459120512407E-2</v>
      </c>
      <c r="BR543" s="125">
        <f t="shared" ref="BR543" si="9925">J543/J560</f>
        <v>4.1863393138180674E-2</v>
      </c>
      <c r="BS543" s="126">
        <f t="shared" ref="BS543" si="9926">K543/K560</f>
        <v>9.1569086651053858E-2</v>
      </c>
      <c r="BT543" s="127">
        <f t="shared" ref="BT543" si="9927">L543/L560</f>
        <v>3.3168666196189134E-2</v>
      </c>
      <c r="BU543" s="125">
        <f t="shared" ref="BU543" si="9928">M543/M560</f>
        <v>6.1344100026048447E-2</v>
      </c>
      <c r="BV543" s="129">
        <f t="shared" ref="BV543" si="9929">N543/N560</f>
        <v>4.679234394536886E-2</v>
      </c>
      <c r="BW543" s="130">
        <f t="shared" ref="BW543" si="9930">O543/O560</f>
        <v>5.8288789498563691E-2</v>
      </c>
      <c r="BX543" s="125">
        <f t="shared" ref="BX543" si="9931">P543/P560</f>
        <v>6.4446366782006922E-2</v>
      </c>
      <c r="BY543" s="126">
        <f t="shared" ref="BY543" si="9932">Q543/Q560</f>
        <v>4.190086867654573E-2</v>
      </c>
      <c r="BZ543" s="127">
        <f t="shared" ref="BZ543" si="9933">R543/R560</f>
        <v>7.0998208760788148E-2</v>
      </c>
      <c r="CA543" s="128">
        <f t="shared" ref="CA543" si="9934">S543/S560</f>
        <v>4.47585394581861E-2</v>
      </c>
      <c r="CB543" s="125">
        <f t="shared" ref="CB543" si="9935">T543/T560</f>
        <v>4.6809403862300585E-2</v>
      </c>
      <c r="CC543" s="126">
        <f t="shared" ref="CC543" si="9936">U543/U560</f>
        <v>6.0029908139286478E-2</v>
      </c>
      <c r="CD543" s="127">
        <f t="shared" ref="CD543" si="9937">V543/V560</f>
        <v>3.9738039738039736E-2</v>
      </c>
      <c r="CE543" s="128">
        <f t="shared" ref="CE543" si="9938">W543/W560</f>
        <v>7.6490259567917621E-2</v>
      </c>
      <c r="CF543" s="125">
        <f t="shared" ref="CF543" si="9939">X543/X560</f>
        <v>5.3306638303197144E-2</v>
      </c>
      <c r="CG543" s="126">
        <f t="shared" ref="CG543" si="9940">Y543/Y560</f>
        <v>5.9348556856381129E-2</v>
      </c>
      <c r="CH543" s="127">
        <f t="shared" ref="CH543" si="9941">Z543/Z560</f>
        <v>5.5035156715528541E-2</v>
      </c>
      <c r="CI543" s="125">
        <f t="shared" ref="CI543" si="9942">AA543/AA560</f>
        <v>5.3382637613540479E-2</v>
      </c>
      <c r="CJ543" s="131">
        <f t="shared" ref="CJ543" si="9943">AB543/AB560</f>
        <v>5.601860409135262E-2</v>
      </c>
      <c r="CK543" s="132">
        <f t="shared" ref="CK543" si="9944">AC543/AC560</f>
        <v>5.3571659308711099E-2</v>
      </c>
    </row>
    <row r="544" spans="1:89" ht="14.1" thickTop="1">
      <c r="A544" s="142" t="s">
        <v>29</v>
      </c>
      <c r="B544" s="202">
        <v>2647</v>
      </c>
      <c r="C544" s="196">
        <v>1194</v>
      </c>
      <c r="D544" s="197">
        <v>1023</v>
      </c>
      <c r="E544" s="198">
        <v>483</v>
      </c>
      <c r="F544" s="195">
        <v>449</v>
      </c>
      <c r="G544" s="199">
        <v>205</v>
      </c>
      <c r="H544" s="197">
        <v>1882</v>
      </c>
      <c r="I544" s="198">
        <v>1828</v>
      </c>
      <c r="J544" s="195">
        <v>160</v>
      </c>
      <c r="K544" s="199">
        <v>308</v>
      </c>
      <c r="L544" s="197">
        <v>283</v>
      </c>
      <c r="M544" s="195">
        <v>1394</v>
      </c>
      <c r="N544" s="200">
        <v>1173</v>
      </c>
      <c r="O544" s="203">
        <v>2009</v>
      </c>
      <c r="P544" s="195">
        <v>716</v>
      </c>
      <c r="Q544" s="199">
        <v>645</v>
      </c>
      <c r="R544" s="197">
        <v>1214</v>
      </c>
      <c r="S544" s="198">
        <v>889</v>
      </c>
      <c r="T544" s="195">
        <v>220</v>
      </c>
      <c r="U544" s="199">
        <v>276</v>
      </c>
      <c r="V544" s="197">
        <v>815</v>
      </c>
      <c r="W544" s="204">
        <v>1532</v>
      </c>
      <c r="X544" s="195">
        <v>819</v>
      </c>
      <c r="Y544" s="199">
        <v>453</v>
      </c>
      <c r="Z544" s="197">
        <v>2338</v>
      </c>
      <c r="AA544" s="195">
        <v>2638</v>
      </c>
      <c r="AB544" s="168">
        <f t="shared" si="9836"/>
        <v>13739</v>
      </c>
      <c r="AC544" s="169">
        <f t="shared" si="9753"/>
        <v>13854</v>
      </c>
      <c r="AE544" s="252" t="str">
        <f>$AE$17</f>
        <v>17:00 - 17:59</v>
      </c>
      <c r="AF544" s="253">
        <f t="shared" ref="AF544:AU546" si="9945">SUMIF($A$9:$A$32,$AE544,B$536:B$559)</f>
        <v>2453</v>
      </c>
      <c r="AG544" s="254">
        <f t="shared" si="9945"/>
        <v>3274</v>
      </c>
      <c r="AH544" s="255">
        <f t="shared" si="9945"/>
        <v>1070</v>
      </c>
      <c r="AI544" s="256">
        <f t="shared" si="9945"/>
        <v>1192</v>
      </c>
      <c r="AJ544" s="253">
        <f t="shared" si="9945"/>
        <v>648</v>
      </c>
      <c r="AK544" s="257">
        <f t="shared" si="9945"/>
        <v>477</v>
      </c>
      <c r="AL544" s="255">
        <f t="shared" si="9945"/>
        <v>2082</v>
      </c>
      <c r="AM544" s="256">
        <f t="shared" si="9945"/>
        <v>3788</v>
      </c>
      <c r="AN544" s="253">
        <f t="shared" si="9945"/>
        <v>343</v>
      </c>
      <c r="AO544" s="257">
        <f t="shared" si="9945"/>
        <v>233</v>
      </c>
      <c r="AP544" s="255">
        <f t="shared" si="9945"/>
        <v>700</v>
      </c>
      <c r="AQ544" s="253">
        <f t="shared" si="9945"/>
        <v>931</v>
      </c>
      <c r="AR544" s="258">
        <f t="shared" si="9945"/>
        <v>1759</v>
      </c>
      <c r="AS544" s="259">
        <f t="shared" si="9945"/>
        <v>1845</v>
      </c>
      <c r="AT544" s="253">
        <f t="shared" si="9945"/>
        <v>865</v>
      </c>
      <c r="AU544" s="257">
        <f t="shared" si="9945"/>
        <v>928</v>
      </c>
      <c r="AV544" s="255">
        <f t="shared" ref="AP544:BE546" si="9946">SUMIF($A$9:$A$32,$AE544,R$536:R$559)</f>
        <v>1175</v>
      </c>
      <c r="AW544" s="256">
        <f t="shared" si="9946"/>
        <v>1508</v>
      </c>
      <c r="AX544" s="253">
        <f t="shared" si="9946"/>
        <v>458</v>
      </c>
      <c r="AY544" s="257">
        <f t="shared" si="9946"/>
        <v>218</v>
      </c>
      <c r="AZ544" s="255">
        <f t="shared" si="9946"/>
        <v>1466</v>
      </c>
      <c r="BA544" s="256">
        <f t="shared" si="9946"/>
        <v>1137</v>
      </c>
      <c r="BB544" s="253">
        <f t="shared" si="9946"/>
        <v>1550</v>
      </c>
      <c r="BC544" s="257">
        <f t="shared" si="9946"/>
        <v>529</v>
      </c>
      <c r="BD544" s="20">
        <f t="shared" si="9946"/>
        <v>3517</v>
      </c>
      <c r="BE544" s="260">
        <f t="shared" si="9946"/>
        <v>3083</v>
      </c>
      <c r="BF544" s="261">
        <f>AF544+AH544+AJ544+AL544+AN544+AP544+AR544+AT544+AV544+AX544+AZ544+BB544+BD544</f>
        <v>18086</v>
      </c>
      <c r="BG544" s="262">
        <f>AG544+AI544+AK544+AM544+AO544+AQ544+AS544+AU544+AW544+AY544+BA544+BC544+BE544</f>
        <v>19143</v>
      </c>
      <c r="BH544" s="283"/>
      <c r="BI544" s="142" t="s">
        <v>29</v>
      </c>
      <c r="BJ544" s="125">
        <f>B544/B560</f>
        <v>6.6000099735700396E-2</v>
      </c>
      <c r="BK544" s="126">
        <f t="shared" ref="BK544" si="9947">C544/C560</f>
        <v>4.1362108982575259E-2</v>
      </c>
      <c r="BL544" s="127">
        <f t="shared" ref="BL544" si="9948">D544/D560</f>
        <v>6.6671011470281538E-2</v>
      </c>
      <c r="BM544" s="128">
        <f t="shared" ref="BM544" si="9949">E544/E560</f>
        <v>3.6985986675855731E-2</v>
      </c>
      <c r="BN544" s="125">
        <f t="shared" ref="BN544" si="9950">F544/F560</f>
        <v>5.4970617042115574E-2</v>
      </c>
      <c r="BO544" s="126">
        <f t="shared" ref="BO544" si="9951">G544/G560</f>
        <v>4.2699437617163091E-2</v>
      </c>
      <c r="BP544" s="127">
        <f t="shared" ref="BP544" si="9952">H544/H560</f>
        <v>6.903888481291269E-2</v>
      </c>
      <c r="BQ544" s="128">
        <f t="shared" ref="BQ544" si="9953">I544/I560</f>
        <v>4.9195328058560743E-2</v>
      </c>
      <c r="BR544" s="125">
        <f t="shared" ref="BR544" si="9954">J544/J560</f>
        <v>5.036197670758577E-2</v>
      </c>
      <c r="BS544" s="126">
        <f t="shared" ref="BS544" si="9955">K544/K560</f>
        <v>7.2131147540983612E-2</v>
      </c>
      <c r="BT544" s="127">
        <f t="shared" ref="BT544" si="9956">L544/L560</f>
        <v>3.9943542695836276E-2</v>
      </c>
      <c r="BU544" s="125">
        <f t="shared" ref="BU544" si="9957">M544/M560</f>
        <v>9.0778848658504815E-2</v>
      </c>
      <c r="BV544" s="129">
        <f t="shared" ref="BV544" si="9958">N544/N560</f>
        <v>5.6410503029720109E-2</v>
      </c>
      <c r="BW544" s="130">
        <f t="shared" ref="BW544" si="9959">O544/O560</f>
        <v>7.3051889022217376E-2</v>
      </c>
      <c r="BX544" s="125">
        <f t="shared" ref="BX544" si="9960">P544/P560</f>
        <v>6.1937716262975777E-2</v>
      </c>
      <c r="BY544" s="126">
        <f t="shared" ref="BY544" si="9961">Q544/Q560</f>
        <v>5.4931016862544708E-2</v>
      </c>
      <c r="BZ544" s="127">
        <f t="shared" ref="BZ544" si="9962">R544/R560</f>
        <v>6.5895891005807963E-2</v>
      </c>
      <c r="CA544" s="128">
        <f t="shared" ref="CA544" si="9963">S544/S560</f>
        <v>5.2355712603062425E-2</v>
      </c>
      <c r="CB544" s="125">
        <f t="shared" ref="CB544" si="9964">T544/T560</f>
        <v>4.6179680940386228E-2</v>
      </c>
      <c r="CC544" s="126">
        <f t="shared" ref="CC544" si="9965">U544/U560</f>
        <v>5.8961760307626579E-2</v>
      </c>
      <c r="CD544" s="127">
        <f t="shared" ref="CD544" si="9966">V544/V560</f>
        <v>4.5232545232545232E-2</v>
      </c>
      <c r="CE544" s="128">
        <f t="shared" ref="CE544" si="9967">W544/W560</f>
        <v>8.1320664578799301E-2</v>
      </c>
      <c r="CF544" s="125">
        <f t="shared" ref="CF544" si="9968">X544/X560</f>
        <v>5.1241944566101483E-2</v>
      </c>
      <c r="CG544" s="126">
        <f t="shared" ref="CG544" si="9969">Y544/Y560</f>
        <v>5.2509562999884088E-2</v>
      </c>
      <c r="CH544" s="127">
        <f t="shared" ref="CH544" si="9970">Z544/Z560</f>
        <v>5.5726373495411749E-2</v>
      </c>
      <c r="CI544" s="125">
        <f t="shared" ref="CI544" si="9971">AA544/AA560</f>
        <v>6.5468804288479676E-2</v>
      </c>
      <c r="CJ544" s="131">
        <f t="shared" ref="CJ544" si="9972">AB544/AB560</f>
        <v>5.9057673542901604E-2</v>
      </c>
      <c r="CK544" s="132">
        <f t="shared" ref="CK544" si="9973">AC544/AC560</f>
        <v>5.9670507160547004E-2</v>
      </c>
    </row>
    <row r="545" spans="1:89">
      <c r="A545" s="133" t="s">
        <v>31</v>
      </c>
      <c r="B545" s="205">
        <v>2876</v>
      </c>
      <c r="C545" s="189">
        <v>2100</v>
      </c>
      <c r="D545" s="190">
        <v>1099</v>
      </c>
      <c r="E545" s="191">
        <v>721</v>
      </c>
      <c r="F545" s="188">
        <v>453</v>
      </c>
      <c r="G545" s="192">
        <v>237</v>
      </c>
      <c r="H545" s="190">
        <v>2016</v>
      </c>
      <c r="I545" s="191">
        <v>2232</v>
      </c>
      <c r="J545" s="188">
        <v>196</v>
      </c>
      <c r="K545" s="189">
        <v>325</v>
      </c>
      <c r="L545" s="190">
        <v>481</v>
      </c>
      <c r="M545" s="188">
        <v>1226</v>
      </c>
      <c r="N545" s="193">
        <v>1385</v>
      </c>
      <c r="O545" s="206">
        <v>1859</v>
      </c>
      <c r="P545" s="188">
        <v>873</v>
      </c>
      <c r="Q545" s="189">
        <v>585</v>
      </c>
      <c r="R545" s="190">
        <v>1415</v>
      </c>
      <c r="S545" s="191">
        <v>948</v>
      </c>
      <c r="T545" s="197">
        <v>412</v>
      </c>
      <c r="U545" s="188">
        <v>264</v>
      </c>
      <c r="V545" s="190">
        <v>1113</v>
      </c>
      <c r="W545" s="207">
        <v>1453</v>
      </c>
      <c r="X545" s="188">
        <v>1130</v>
      </c>
      <c r="Y545" s="192">
        <v>443</v>
      </c>
      <c r="Z545" s="190">
        <v>2667</v>
      </c>
      <c r="AA545" s="188">
        <v>2678</v>
      </c>
      <c r="AB545" s="168">
        <f t="shared" si="9836"/>
        <v>16116</v>
      </c>
      <c r="AC545" s="169">
        <f t="shared" si="9753"/>
        <v>15071</v>
      </c>
      <c r="AE545" s="263" t="str">
        <f>$AE$18</f>
        <v>18:00 - 18:59</v>
      </c>
      <c r="AF545" s="253">
        <f t="shared" si="9945"/>
        <v>2313</v>
      </c>
      <c r="AG545" s="264">
        <f t="shared" si="9945"/>
        <v>2483</v>
      </c>
      <c r="AH545" s="265">
        <f t="shared" si="9945"/>
        <v>952</v>
      </c>
      <c r="AI545" s="266">
        <f t="shared" si="9945"/>
        <v>1285</v>
      </c>
      <c r="AJ545" s="267">
        <f t="shared" si="9945"/>
        <v>560</v>
      </c>
      <c r="AK545" s="268">
        <f t="shared" si="9945"/>
        <v>407</v>
      </c>
      <c r="AL545" s="265">
        <f t="shared" si="9945"/>
        <v>2050</v>
      </c>
      <c r="AM545" s="266">
        <f t="shared" si="9945"/>
        <v>3259</v>
      </c>
      <c r="AN545" s="267">
        <f t="shared" si="9945"/>
        <v>282</v>
      </c>
      <c r="AO545" s="268">
        <f t="shared" si="9945"/>
        <v>207</v>
      </c>
      <c r="AP545" s="265">
        <f t="shared" si="9946"/>
        <v>737</v>
      </c>
      <c r="AQ545" s="267">
        <f t="shared" si="9946"/>
        <v>724</v>
      </c>
      <c r="AR545" s="269">
        <f t="shared" si="9946"/>
        <v>1717</v>
      </c>
      <c r="AS545" s="270">
        <f t="shared" si="9946"/>
        <v>1873</v>
      </c>
      <c r="AT545" s="267">
        <f t="shared" si="9946"/>
        <v>738</v>
      </c>
      <c r="AU545" s="268">
        <f t="shared" si="9946"/>
        <v>947</v>
      </c>
      <c r="AV545" s="265">
        <f t="shared" si="9946"/>
        <v>1155</v>
      </c>
      <c r="AW545" s="266">
        <f t="shared" si="9946"/>
        <v>1440</v>
      </c>
      <c r="AX545" s="267">
        <f t="shared" si="9946"/>
        <v>384</v>
      </c>
      <c r="AY545" s="268">
        <f t="shared" si="9946"/>
        <v>244</v>
      </c>
      <c r="AZ545" s="265">
        <f t="shared" si="9946"/>
        <v>1553</v>
      </c>
      <c r="BA545" s="266">
        <f t="shared" si="9946"/>
        <v>1016</v>
      </c>
      <c r="BB545" s="267">
        <f t="shared" si="9946"/>
        <v>1287</v>
      </c>
      <c r="BC545" s="268">
        <f t="shared" si="9946"/>
        <v>551</v>
      </c>
      <c r="BD545" s="265">
        <f t="shared" si="9946"/>
        <v>3370</v>
      </c>
      <c r="BE545" s="267">
        <f t="shared" si="9946"/>
        <v>3224</v>
      </c>
      <c r="BF545" s="271">
        <f>SUM(AF545,AH545,AJ545,AL545,AN545,AP545,AR545,AT545,AV545,AX545,AZ545,BB545,BD545)</f>
        <v>17098</v>
      </c>
      <c r="BG545" s="16">
        <f>SUM(AG545,AI545,AK545,AM545,AO545,AQ545,AS545,AU545,AW545,AY545,BA545,BC545,BE545)</f>
        <v>17660</v>
      </c>
      <c r="BH545" s="284"/>
      <c r="BI545" s="133" t="s">
        <v>31</v>
      </c>
      <c r="BJ545" s="125">
        <f>B545/B560</f>
        <v>7.1709968583254374E-2</v>
      </c>
      <c r="BK545" s="126">
        <f t="shared" ref="BK545" si="9974">C545/C560</f>
        <v>7.2747427858800701E-2</v>
      </c>
      <c r="BL545" s="127">
        <f t="shared" ref="BL545" si="9975">D545/D560</f>
        <v>7.1624087591240879E-2</v>
      </c>
      <c r="BM545" s="128">
        <f t="shared" ref="BM545" si="9976">E545/E560</f>
        <v>5.5210965617581743E-2</v>
      </c>
      <c r="BN545" s="125">
        <f t="shared" ref="BN545" si="9977">F545/F560</f>
        <v>5.5460333006856023E-2</v>
      </c>
      <c r="BO545" s="126">
        <f t="shared" ref="BO545" si="9978">G545/G560</f>
        <v>4.9364715684232452E-2</v>
      </c>
      <c r="BP545" s="127">
        <f t="shared" ref="BP545" si="9979">H545/H560</f>
        <v>7.3954512105649309E-2</v>
      </c>
      <c r="BQ545" s="128">
        <f t="shared" ref="BQ545" si="9980">I545/I560</f>
        <v>6.0067818504763441E-2</v>
      </c>
      <c r="BR545" s="125">
        <f t="shared" ref="BR545" si="9981">J545/J560</f>
        <v>6.1693421466792568E-2</v>
      </c>
      <c r="BS545" s="126">
        <f t="shared" ref="BS545" si="9982">K545/K560</f>
        <v>7.611241217798595E-2</v>
      </c>
      <c r="BT545" s="127">
        <f t="shared" ref="BT545" si="9983">L545/L560</f>
        <v>6.7889908256880738E-2</v>
      </c>
      <c r="BU545" s="125">
        <f t="shared" ref="BU545" si="9984">M545/M560</f>
        <v>7.983849960927325E-2</v>
      </c>
      <c r="BV545" s="129">
        <f t="shared" ref="BV545" si="9985">N545/N560</f>
        <v>6.6605751659132448E-2</v>
      </c>
      <c r="BW545" s="130">
        <f t="shared" ref="BW545" si="9986">O545/O560</f>
        <v>6.7597541907566991E-2</v>
      </c>
      <c r="BX545" s="125">
        <f t="shared" ref="BX545" si="9987">P545/P560</f>
        <v>7.5519031141868517E-2</v>
      </c>
      <c r="BY545" s="126">
        <f t="shared" ref="BY545" si="9988">Q545/Q560</f>
        <v>4.9821154828819623E-2</v>
      </c>
      <c r="BZ545" s="127">
        <f t="shared" ref="BZ545" si="9989">R545/R560</f>
        <v>7.6806166205286866E-2</v>
      </c>
      <c r="CA545" s="128">
        <f t="shared" ref="CA545" si="9990">S545/S560</f>
        <v>5.5830388692579502E-2</v>
      </c>
      <c r="CB545" s="125">
        <f t="shared" ref="CB545" si="9991">T545/T560</f>
        <v>8.6481947942905119E-2</v>
      </c>
      <c r="CC545" s="126">
        <f t="shared" ref="CC545" si="9992">U545/U560</f>
        <v>5.6398205511642811E-2</v>
      </c>
      <c r="CD545" s="127">
        <f t="shared" ref="CD545" si="9993">V545/V560</f>
        <v>6.1771561771561768E-2</v>
      </c>
      <c r="CE545" s="128">
        <f t="shared" ref="CE545" si="9994">W545/W560</f>
        <v>7.7127236052869044E-2</v>
      </c>
      <c r="CF545" s="125">
        <f t="shared" ref="CF545" si="9995">X545/X560</f>
        <v>7.0700118876306076E-2</v>
      </c>
      <c r="CG545" s="126">
        <f t="shared" ref="CG545" si="9996">Y545/Y560</f>
        <v>5.1350411498782889E-2</v>
      </c>
      <c r="CH545" s="127">
        <f t="shared" ref="CH545" si="9997">Z545/Z560</f>
        <v>6.3568108687879876E-2</v>
      </c>
      <c r="CI545" s="125">
        <f t="shared" ref="CI545" si="9998">AA545/AA560</f>
        <v>6.6461507916811435E-2</v>
      </c>
      <c r="CJ545" s="131">
        <f t="shared" ref="CJ545" si="9999">AB545/AB560</f>
        <v>6.9275308742805311E-2</v>
      </c>
      <c r="CK545" s="132">
        <f t="shared" ref="CK545" si="10000">AC545/AC560</f>
        <v>6.4912242920211041E-2</v>
      </c>
    </row>
    <row r="546" spans="1:89" ht="14.1" thickBot="1">
      <c r="A546" s="142" t="s">
        <v>33</v>
      </c>
      <c r="B546" s="202">
        <v>2585</v>
      </c>
      <c r="C546" s="196">
        <v>1874</v>
      </c>
      <c r="D546" s="197">
        <v>990</v>
      </c>
      <c r="E546" s="198">
        <v>821</v>
      </c>
      <c r="F546" s="195">
        <v>506</v>
      </c>
      <c r="G546" s="199">
        <v>288</v>
      </c>
      <c r="H546" s="197">
        <v>2164</v>
      </c>
      <c r="I546" s="198">
        <v>2370</v>
      </c>
      <c r="J546" s="195">
        <v>210</v>
      </c>
      <c r="K546" s="196">
        <v>255</v>
      </c>
      <c r="L546" s="197">
        <v>470</v>
      </c>
      <c r="M546" s="195">
        <v>1226</v>
      </c>
      <c r="N546" s="200">
        <v>1504</v>
      </c>
      <c r="O546" s="203">
        <v>2006</v>
      </c>
      <c r="P546" s="195">
        <v>850</v>
      </c>
      <c r="Q546" s="196">
        <v>709</v>
      </c>
      <c r="R546" s="197">
        <v>1375</v>
      </c>
      <c r="S546" s="198">
        <v>1007</v>
      </c>
      <c r="T546" s="195">
        <v>290</v>
      </c>
      <c r="U546" s="199">
        <v>258</v>
      </c>
      <c r="V546" s="197">
        <v>1186</v>
      </c>
      <c r="W546" s="204">
        <v>1530</v>
      </c>
      <c r="X546" s="195">
        <v>966</v>
      </c>
      <c r="Y546" s="199">
        <v>586</v>
      </c>
      <c r="Z546" s="197">
        <v>2765</v>
      </c>
      <c r="AA546" s="195">
        <v>2747</v>
      </c>
      <c r="AB546" s="168">
        <f t="shared" si="9836"/>
        <v>15861</v>
      </c>
      <c r="AC546" s="169">
        <f t="shared" si="9753"/>
        <v>15677</v>
      </c>
      <c r="AE546" s="252" t="str">
        <f>$AE$19</f>
        <v>19:00 - 19:59</v>
      </c>
      <c r="AF546" s="253">
        <f t="shared" si="9945"/>
        <v>2169</v>
      </c>
      <c r="AG546" s="272">
        <f t="shared" si="9945"/>
        <v>2487</v>
      </c>
      <c r="AH546" s="273">
        <f t="shared" si="9945"/>
        <v>666</v>
      </c>
      <c r="AI546" s="274">
        <f t="shared" si="9945"/>
        <v>1013</v>
      </c>
      <c r="AJ546" s="275">
        <f t="shared" si="9945"/>
        <v>365</v>
      </c>
      <c r="AK546" s="276">
        <f t="shared" si="9945"/>
        <v>338</v>
      </c>
      <c r="AL546" s="273">
        <f t="shared" si="9945"/>
        <v>1724</v>
      </c>
      <c r="AM546" s="274">
        <f t="shared" si="9945"/>
        <v>3111</v>
      </c>
      <c r="AN546" s="275">
        <f t="shared" si="9945"/>
        <v>241</v>
      </c>
      <c r="AO546" s="276">
        <f t="shared" si="9945"/>
        <v>140</v>
      </c>
      <c r="AP546" s="273">
        <f t="shared" si="9946"/>
        <v>564</v>
      </c>
      <c r="AQ546" s="275">
        <f t="shared" si="9946"/>
        <v>754</v>
      </c>
      <c r="AR546" s="277">
        <f t="shared" si="9946"/>
        <v>1569</v>
      </c>
      <c r="AS546" s="278">
        <f t="shared" si="9946"/>
        <v>1570</v>
      </c>
      <c r="AT546" s="275">
        <f t="shared" si="9946"/>
        <v>640</v>
      </c>
      <c r="AU546" s="276">
        <f t="shared" si="9946"/>
        <v>899</v>
      </c>
      <c r="AV546" s="273">
        <f t="shared" si="9946"/>
        <v>924</v>
      </c>
      <c r="AW546" s="274">
        <f t="shared" si="9946"/>
        <v>1407</v>
      </c>
      <c r="AX546" s="275">
        <f t="shared" si="9946"/>
        <v>267</v>
      </c>
      <c r="AY546" s="276">
        <f t="shared" si="9946"/>
        <v>223</v>
      </c>
      <c r="AZ546" s="273">
        <f t="shared" si="9946"/>
        <v>1519</v>
      </c>
      <c r="BA546" s="274">
        <f t="shared" si="9946"/>
        <v>795</v>
      </c>
      <c r="BB546" s="275">
        <f t="shared" si="9946"/>
        <v>1040</v>
      </c>
      <c r="BC546" s="276">
        <f t="shared" si="9946"/>
        <v>411</v>
      </c>
      <c r="BD546" s="273">
        <f t="shared" si="9946"/>
        <v>2740</v>
      </c>
      <c r="BE546" s="275">
        <f t="shared" si="9946"/>
        <v>2629</v>
      </c>
      <c r="BF546" s="271">
        <f>SUM(AF546,AH546,AJ546,AL546,AN546,AP546,AR546,AT546,AV546,AX546,AZ546,BB546,BD546)</f>
        <v>14428</v>
      </c>
      <c r="BG546" s="16">
        <f>SUM(AG546,AI546,AK546,AM546,AO546,AQ546,AS546,AU546,AW546,AY546,BA546,BC546,BE546)</f>
        <v>15777</v>
      </c>
      <c r="BH546" s="285"/>
      <c r="BI546" s="142" t="s">
        <v>33</v>
      </c>
      <c r="BJ546" s="125">
        <f>B546/B560</f>
        <v>6.445419637959407E-2</v>
      </c>
      <c r="BK546" s="126">
        <f t="shared" ref="BK546" si="10001">C546/C560</f>
        <v>6.4918418955901197E-2</v>
      </c>
      <c r="BL546" s="127">
        <f t="shared" ref="BL546" si="10002">D546/D560</f>
        <v>6.4520333680917627E-2</v>
      </c>
      <c r="BM546" s="128">
        <f t="shared" ref="BM546" si="10003">E546/E560</f>
        <v>6.2868519794777547E-2</v>
      </c>
      <c r="BN546" s="125">
        <f t="shared" ref="BN546" si="10004">F546/F560</f>
        <v>6.1949069539666994E-2</v>
      </c>
      <c r="BO546" s="126">
        <f t="shared" ref="BO546" si="10005">G546/G560</f>
        <v>5.9987502603624246E-2</v>
      </c>
      <c r="BP546" s="127">
        <f t="shared" ref="BP546" si="10006">H546/H560</f>
        <v>7.9383712399119594E-2</v>
      </c>
      <c r="BQ546" s="128">
        <f t="shared" ref="BQ546" si="10007">I546/I560</f>
        <v>6.3781689003713865E-2</v>
      </c>
      <c r="BR546" s="125">
        <f t="shared" ref="BR546" si="10008">J546/J560</f>
        <v>6.6100094428706332E-2</v>
      </c>
      <c r="BS546" s="126">
        <f t="shared" ref="BS546" si="10009">K546/K560</f>
        <v>5.9718969555035126E-2</v>
      </c>
      <c r="BT546" s="127">
        <f t="shared" ref="BT546" si="10010">L546/L560</f>
        <v>6.6337332392378268E-2</v>
      </c>
      <c r="BU546" s="125">
        <f t="shared" ref="BU546" si="10011">M546/M560</f>
        <v>7.983849960927325E-2</v>
      </c>
      <c r="BV546" s="129">
        <f t="shared" ref="BV546" si="10012">N546/N560</f>
        <v>7.2328556314321432E-2</v>
      </c>
      <c r="BW546" s="130">
        <f t="shared" ref="BW546" si="10013">O546/O560</f>
        <v>7.294280207992436E-2</v>
      </c>
      <c r="BX546" s="125">
        <f t="shared" ref="BX546" si="10014">P546/P560</f>
        <v>7.3529411764705885E-2</v>
      </c>
      <c r="BY546" s="126">
        <f t="shared" ref="BY546" si="10015">Q546/Q560</f>
        <v>6.0381536365184806E-2</v>
      </c>
      <c r="BZ546" s="127">
        <f t="shared" ref="BZ546" si="10016">R546/R560</f>
        <v>7.4634967160614449E-2</v>
      </c>
      <c r="CA546" s="128">
        <f t="shared" ref="CA546" si="10017">S546/S560</f>
        <v>5.9305064782096586E-2</v>
      </c>
      <c r="CB546" s="125">
        <f t="shared" ref="CB546" si="10018">T546/T560</f>
        <v>6.0873215785054578E-2</v>
      </c>
      <c r="CC546" s="126">
        <f t="shared" ref="CC546" si="10019">U546/U560</f>
        <v>5.5116428113650931E-2</v>
      </c>
      <c r="CD546" s="127">
        <f t="shared" ref="CD546" si="10020">V546/V560</f>
        <v>6.5823065823065824E-2</v>
      </c>
      <c r="CE546" s="128">
        <f t="shared" ref="CE546" si="10021">W546/W560</f>
        <v>8.1214501831307392E-2</v>
      </c>
      <c r="CF546" s="125">
        <f t="shared" ref="CF546" si="10022">X546/X560</f>
        <v>6.043921666770944E-2</v>
      </c>
      <c r="CG546" s="126">
        <f t="shared" ref="CG546" si="10023">Y546/Y560</f>
        <v>6.7926277964529963E-2</v>
      </c>
      <c r="CH546" s="127">
        <f t="shared" ref="CH546" si="10024">Z546/Z560</f>
        <v>6.5903944702657605E-2</v>
      </c>
      <c r="CI546" s="125">
        <f t="shared" ref="CI546" si="10025">AA546/AA560</f>
        <v>6.817392167568373E-2</v>
      </c>
      <c r="CJ546" s="131">
        <f t="shared" ref="CJ546" si="10026">AB546/AB560</f>
        <v>6.817918043991282E-2</v>
      </c>
      <c r="CK546" s="132">
        <f t="shared" ref="CK546" si="10027">AC546/AC560</f>
        <v>6.752234306019167E-2</v>
      </c>
    </row>
    <row r="547" spans="1:89" ht="15" thickTop="1" thickBot="1">
      <c r="A547" s="133" t="s">
        <v>35</v>
      </c>
      <c r="B547" s="205">
        <v>2165</v>
      </c>
      <c r="C547" s="189">
        <v>1747</v>
      </c>
      <c r="D547" s="190">
        <v>882</v>
      </c>
      <c r="E547" s="191">
        <v>607</v>
      </c>
      <c r="F547" s="188">
        <v>467</v>
      </c>
      <c r="G547" s="192">
        <v>231</v>
      </c>
      <c r="H547" s="190">
        <v>1950</v>
      </c>
      <c r="I547" s="191">
        <v>2110</v>
      </c>
      <c r="J547" s="188">
        <v>222</v>
      </c>
      <c r="K547" s="189">
        <v>248</v>
      </c>
      <c r="L547" s="190">
        <v>517</v>
      </c>
      <c r="M547" s="188">
        <v>957</v>
      </c>
      <c r="N547" s="193">
        <v>1240</v>
      </c>
      <c r="O547" s="206">
        <v>1686</v>
      </c>
      <c r="P547" s="188">
        <v>855</v>
      </c>
      <c r="Q547" s="189">
        <v>669</v>
      </c>
      <c r="R547" s="190">
        <v>1261</v>
      </c>
      <c r="S547" s="191">
        <v>1090</v>
      </c>
      <c r="T547" s="188">
        <v>349</v>
      </c>
      <c r="U547" s="192">
        <v>212</v>
      </c>
      <c r="V547" s="190">
        <v>1214</v>
      </c>
      <c r="W547" s="207">
        <v>1234</v>
      </c>
      <c r="X547" s="188">
        <v>996</v>
      </c>
      <c r="Y547" s="192">
        <v>453</v>
      </c>
      <c r="Z547" s="190">
        <v>2688</v>
      </c>
      <c r="AA547" s="188">
        <v>2984</v>
      </c>
      <c r="AB547" s="168">
        <f t="shared" si="9836"/>
        <v>14806</v>
      </c>
      <c r="AC547" s="169">
        <f t="shared" si="9753"/>
        <v>14228</v>
      </c>
      <c r="AE547" s="288" t="s">
        <v>26</v>
      </c>
      <c r="AF547" s="12">
        <f t="shared" ref="AF547:BG547" si="10028">SUM(AF544:AF546)</f>
        <v>6935</v>
      </c>
      <c r="AG547" s="1">
        <f t="shared" si="10028"/>
        <v>8244</v>
      </c>
      <c r="AH547" s="12">
        <f t="shared" si="10028"/>
        <v>2688</v>
      </c>
      <c r="AI547" s="1">
        <f t="shared" si="10028"/>
        <v>3490</v>
      </c>
      <c r="AJ547" s="12">
        <f t="shared" si="10028"/>
        <v>1573</v>
      </c>
      <c r="AK547" s="1">
        <f t="shared" si="10028"/>
        <v>1222</v>
      </c>
      <c r="AL547" s="12">
        <f t="shared" si="10028"/>
        <v>5856</v>
      </c>
      <c r="AM547" s="1">
        <f t="shared" si="10028"/>
        <v>10158</v>
      </c>
      <c r="AN547" s="12">
        <f t="shared" si="10028"/>
        <v>866</v>
      </c>
      <c r="AO547" s="1">
        <f t="shared" si="10028"/>
        <v>580</v>
      </c>
      <c r="AP547" s="12">
        <f t="shared" si="10028"/>
        <v>2001</v>
      </c>
      <c r="AQ547" s="1">
        <f t="shared" si="10028"/>
        <v>2409</v>
      </c>
      <c r="AR547" s="12">
        <f t="shared" si="10028"/>
        <v>5045</v>
      </c>
      <c r="AS547" s="1">
        <f t="shared" si="10028"/>
        <v>5288</v>
      </c>
      <c r="AT547" s="12">
        <f t="shared" si="10028"/>
        <v>2243</v>
      </c>
      <c r="AU547" s="1">
        <f t="shared" si="10028"/>
        <v>2774</v>
      </c>
      <c r="AV547" s="12">
        <f t="shared" si="10028"/>
        <v>3254</v>
      </c>
      <c r="AW547" s="1">
        <f t="shared" si="10028"/>
        <v>4355</v>
      </c>
      <c r="AX547" s="12">
        <f t="shared" si="10028"/>
        <v>1109</v>
      </c>
      <c r="AY547" s="1">
        <f t="shared" si="10028"/>
        <v>685</v>
      </c>
      <c r="AZ547" s="12">
        <f t="shared" si="10028"/>
        <v>4538</v>
      </c>
      <c r="BA547" s="1">
        <f t="shared" si="10028"/>
        <v>2948</v>
      </c>
      <c r="BB547" s="12">
        <f t="shared" si="10028"/>
        <v>3877</v>
      </c>
      <c r="BC547" s="1">
        <f t="shared" si="10028"/>
        <v>1491</v>
      </c>
      <c r="BD547" s="12">
        <f t="shared" si="10028"/>
        <v>9627</v>
      </c>
      <c r="BE547" s="1">
        <f t="shared" si="10028"/>
        <v>8936</v>
      </c>
      <c r="BF547" s="51">
        <f t="shared" si="10028"/>
        <v>49612</v>
      </c>
      <c r="BG547" s="47">
        <f t="shared" si="10028"/>
        <v>52580</v>
      </c>
      <c r="BH547" s="284"/>
      <c r="BI547" s="133" t="s">
        <v>35</v>
      </c>
      <c r="BJ547" s="125">
        <f>B547/B560</f>
        <v>5.3981947838228697E-2</v>
      </c>
      <c r="BK547" s="126">
        <f t="shared" ref="BK547" si="10029">C547/C560</f>
        <v>6.0518931652059446E-2</v>
      </c>
      <c r="BL547" s="127">
        <f t="shared" ref="BL547" si="10030">D547/D560</f>
        <v>5.7481751824817517E-2</v>
      </c>
      <c r="BM547" s="128">
        <f t="shared" ref="BM547" si="10031">E547/E560</f>
        <v>4.6481353855578528E-2</v>
      </c>
      <c r="BN547" s="125">
        <f t="shared" ref="BN547" si="10032">F547/F560</f>
        <v>5.7174338883447598E-2</v>
      </c>
      <c r="BO547" s="126">
        <f t="shared" ref="BO547" si="10033">G547/G560</f>
        <v>4.8114976046656946E-2</v>
      </c>
      <c r="BP547" s="127">
        <f t="shared" ref="BP547" si="10034">H547/H560</f>
        <v>7.1533382245047683E-2</v>
      </c>
      <c r="BQ547" s="128">
        <f t="shared" ref="BQ547" si="10035">I547/I560</f>
        <v>5.6784541686850744E-2</v>
      </c>
      <c r="BR547" s="125">
        <f t="shared" ref="BR547" si="10036">J547/J560</f>
        <v>6.9877242681775253E-2</v>
      </c>
      <c r="BS547" s="126">
        <f t="shared" ref="BS547" si="10037">K547/K560</f>
        <v>5.807962529274005E-2</v>
      </c>
      <c r="BT547" s="127">
        <f t="shared" ref="BT547" si="10038">L547/L560</f>
        <v>7.2971065631616094E-2</v>
      </c>
      <c r="BU547" s="125">
        <f t="shared" ref="BU547" si="10039">M547/M560</f>
        <v>6.2320916905444126E-2</v>
      </c>
      <c r="BV547" s="129">
        <f t="shared" ref="BV547" si="10040">N547/N560</f>
        <v>5.9632586322977785E-2</v>
      </c>
      <c r="BW547" s="130">
        <f t="shared" ref="BW547" si="10041">O547/O560</f>
        <v>6.1306861568670233E-2</v>
      </c>
      <c r="BX547" s="125">
        <f t="shared" ref="BX547" si="10042">P547/P560</f>
        <v>7.3961937716262971E-2</v>
      </c>
      <c r="BY547" s="126">
        <f t="shared" ref="BY547" si="10043">Q547/Q560</f>
        <v>5.6974961676034747E-2</v>
      </c>
      <c r="BZ547" s="127">
        <f t="shared" ref="BZ547" si="10044">R547/R560</f>
        <v>6.8447049883298056E-2</v>
      </c>
      <c r="CA547" s="128">
        <f t="shared" ref="CA547" si="10045">S547/S560</f>
        <v>6.4193168433451117E-2</v>
      </c>
      <c r="CB547" s="125">
        <f t="shared" ref="CB547" si="10046">T547/T560</f>
        <v>7.325776658270361E-2</v>
      </c>
      <c r="CC547" s="126">
        <f t="shared" ref="CC547" si="10047">U547/U560</f>
        <v>4.5289468062379837E-2</v>
      </c>
      <c r="CD547" s="127">
        <f t="shared" ref="CD547" si="10048">V547/V560</f>
        <v>6.7377067377067376E-2</v>
      </c>
      <c r="CE547" s="128">
        <f t="shared" ref="CE547" si="10049">W547/W560</f>
        <v>6.5502415202505437E-2</v>
      </c>
      <c r="CF547" s="125">
        <f t="shared" ref="CF547" si="10050">X547/X560</f>
        <v>6.2316210974160048E-2</v>
      </c>
      <c r="CG547" s="126">
        <f t="shared" ref="CG547" si="10051">Y547/Y560</f>
        <v>5.2509562999884088E-2</v>
      </c>
      <c r="CH547" s="127">
        <f t="shared" ref="CH547" si="10052">Z547/Z560</f>
        <v>6.4068644976760819E-2</v>
      </c>
      <c r="CI547" s="125">
        <f t="shared" ref="CI547" si="10053">AA547/AA560</f>
        <v>7.4055690673549418E-2</v>
      </c>
      <c r="CJ547" s="131">
        <f t="shared" ref="CJ547" si="10054">AB547/AB560</f>
        <v>6.3644218245592923E-2</v>
      </c>
      <c r="CK547" s="132">
        <f t="shared" ref="CK547" si="10055">AC547/AC560</f>
        <v>6.1281361042317219E-2</v>
      </c>
    </row>
    <row r="548" spans="1:89" ht="14.1" thickTop="1">
      <c r="A548" s="142" t="s">
        <v>36</v>
      </c>
      <c r="B548" s="202">
        <v>2096</v>
      </c>
      <c r="C548" s="196">
        <v>2502</v>
      </c>
      <c r="D548" s="197">
        <v>859</v>
      </c>
      <c r="E548" s="198">
        <v>1048</v>
      </c>
      <c r="F548" s="195">
        <v>561</v>
      </c>
      <c r="G548" s="199">
        <v>321</v>
      </c>
      <c r="H548" s="197">
        <v>2055</v>
      </c>
      <c r="I548" s="198">
        <v>2922</v>
      </c>
      <c r="J548" s="195">
        <v>244</v>
      </c>
      <c r="K548" s="196">
        <v>238</v>
      </c>
      <c r="L548" s="197">
        <v>626</v>
      </c>
      <c r="M548" s="195">
        <v>1028</v>
      </c>
      <c r="N548" s="200">
        <v>1447</v>
      </c>
      <c r="O548" s="203">
        <v>1791</v>
      </c>
      <c r="P548" s="195">
        <v>791</v>
      </c>
      <c r="Q548" s="196">
        <v>738</v>
      </c>
      <c r="R548" s="197">
        <v>1242</v>
      </c>
      <c r="S548" s="198">
        <v>1123</v>
      </c>
      <c r="T548" s="195">
        <v>482</v>
      </c>
      <c r="U548" s="199">
        <v>190</v>
      </c>
      <c r="V548" s="197">
        <v>1374</v>
      </c>
      <c r="W548" s="204">
        <v>1080</v>
      </c>
      <c r="X548" s="195">
        <v>1104</v>
      </c>
      <c r="Y548" s="199">
        <v>418</v>
      </c>
      <c r="Z548" s="197">
        <v>2857</v>
      </c>
      <c r="AA548" s="195">
        <v>2787</v>
      </c>
      <c r="AB548" s="168">
        <f t="shared" si="9836"/>
        <v>15738</v>
      </c>
      <c r="AC548" s="169">
        <f t="shared" si="9753"/>
        <v>16186</v>
      </c>
      <c r="BI548" s="142" t="s">
        <v>36</v>
      </c>
      <c r="BJ548" s="125">
        <f>B548/B560</f>
        <v>5.226150700643295E-2</v>
      </c>
      <c r="BK548" s="126">
        <f t="shared" ref="BK548" si="10056">C548/C560</f>
        <v>8.6673364048913987E-2</v>
      </c>
      <c r="BL548" s="127">
        <f t="shared" ref="BL548" si="10057">D548/D560</f>
        <v>5.598279457768509E-2</v>
      </c>
      <c r="BM548" s="128">
        <f t="shared" ref="BM548" si="10058">E548/E560</f>
        <v>8.0251167777012022E-2</v>
      </c>
      <c r="BN548" s="125">
        <f t="shared" ref="BN548" si="10059">F548/F560</f>
        <v>6.8682664054848186E-2</v>
      </c>
      <c r="BO548" s="126">
        <f t="shared" ref="BO548" si="10060">G548/G560</f>
        <v>6.6861070610289522E-2</v>
      </c>
      <c r="BP548" s="127">
        <f t="shared" ref="BP548" si="10061">H548/H560</f>
        <v>7.5385179750550257E-2</v>
      </c>
      <c r="BQ548" s="128">
        <f t="shared" ref="BQ548" si="10062">I548/I560</f>
        <v>7.8637170999515588E-2</v>
      </c>
      <c r="BR548" s="125">
        <f t="shared" ref="BR548" si="10063">J548/J560</f>
        <v>7.6802014479068301E-2</v>
      </c>
      <c r="BS548" s="126">
        <f t="shared" ref="BS548" si="10064">K548/K560</f>
        <v>5.5737704918032788E-2</v>
      </c>
      <c r="BT548" s="127">
        <f t="shared" ref="BT548" si="10065">L548/L560</f>
        <v>8.835568101623148E-2</v>
      </c>
      <c r="BU548" s="125">
        <f t="shared" ref="BU548" si="10066">M548/M560</f>
        <v>6.6944516801250326E-2</v>
      </c>
      <c r="BV548" s="129">
        <f t="shared" ref="BV548" si="10067">N548/N560</f>
        <v>6.9587380975281332E-2</v>
      </c>
      <c r="BW548" s="130">
        <f t="shared" ref="BW548" si="10068">O548/O560</f>
        <v>6.51249045489255E-2</v>
      </c>
      <c r="BX548" s="125">
        <f t="shared" ref="BX548" si="10069">P548/P560</f>
        <v>6.8425605536332174E-2</v>
      </c>
      <c r="BY548" s="126">
        <f t="shared" ref="BY548" si="10070">Q548/Q560</f>
        <v>6.2851303014818602E-2</v>
      </c>
      <c r="BZ548" s="127">
        <f t="shared" ref="BZ548" si="10071">R548/R560</f>
        <v>6.741573033707865E-2</v>
      </c>
      <c r="CA548" s="128">
        <f t="shared" ref="CA548" si="10072">S548/S560</f>
        <v>6.6136631330977622E-2</v>
      </c>
      <c r="CB548" s="125">
        <f t="shared" ref="CB548" si="10073">T548/T560</f>
        <v>0.10117548278757346</v>
      </c>
      <c r="CC548" s="126">
        <f t="shared" ref="CC548" si="10074">U548/U560</f>
        <v>4.0589617603076264E-2</v>
      </c>
      <c r="CD548" s="127">
        <f t="shared" ref="CD548" si="10075">V548/V560</f>
        <v>7.6257076257076256E-2</v>
      </c>
      <c r="CE548" s="128">
        <f t="shared" ref="CE548" si="10076">W548/W560</f>
        <v>5.7327883645628748E-2</v>
      </c>
      <c r="CF548" s="125">
        <f t="shared" ref="CF548" si="10077">X548/X560</f>
        <v>6.9073390477382215E-2</v>
      </c>
      <c r="CG548" s="126">
        <f t="shared" ref="CG548" si="10078">Y548/Y560</f>
        <v>4.8452532746029904E-2</v>
      </c>
      <c r="CH548" s="127">
        <f t="shared" ref="CH548" si="10079">Z548/Z560</f>
        <v>6.8096770349183655E-2</v>
      </c>
      <c r="CI548" s="125">
        <f t="shared" ref="CI548" si="10080">AA548/AA560</f>
        <v>6.9166625304015489E-2</v>
      </c>
      <c r="CJ548" s="131">
        <f t="shared" ref="CJ548" si="10081">AB548/AB560</f>
        <v>6.7650459729105855E-2</v>
      </c>
      <c r="CK548" s="132">
        <f t="shared" ref="CK548" si="10082">AC548/AC560</f>
        <v>6.9714654893937758E-2</v>
      </c>
    </row>
    <row r="549" spans="1:89">
      <c r="A549" s="133" t="s">
        <v>37</v>
      </c>
      <c r="B549" s="205">
        <v>2147</v>
      </c>
      <c r="C549" s="189">
        <v>2217</v>
      </c>
      <c r="D549" s="190">
        <v>1110</v>
      </c>
      <c r="E549" s="191">
        <v>1086</v>
      </c>
      <c r="F549" s="188">
        <v>577</v>
      </c>
      <c r="G549" s="192">
        <v>377</v>
      </c>
      <c r="H549" s="190">
        <v>2078</v>
      </c>
      <c r="I549" s="191">
        <v>2788</v>
      </c>
      <c r="J549" s="188">
        <v>289</v>
      </c>
      <c r="K549" s="189">
        <v>211</v>
      </c>
      <c r="L549" s="190">
        <v>795</v>
      </c>
      <c r="M549" s="188">
        <v>951</v>
      </c>
      <c r="N549" s="193">
        <v>1767</v>
      </c>
      <c r="O549" s="206">
        <v>1715</v>
      </c>
      <c r="P549" s="188">
        <v>834</v>
      </c>
      <c r="Q549" s="189">
        <v>798</v>
      </c>
      <c r="R549" s="190">
        <v>1420</v>
      </c>
      <c r="S549" s="191">
        <v>1243</v>
      </c>
      <c r="T549" s="188">
        <v>567</v>
      </c>
      <c r="U549" s="192">
        <v>176</v>
      </c>
      <c r="V549" s="190">
        <v>1771</v>
      </c>
      <c r="W549" s="207">
        <v>980</v>
      </c>
      <c r="X549" s="188">
        <v>1525</v>
      </c>
      <c r="Y549" s="192">
        <v>459</v>
      </c>
      <c r="Z549" s="190">
        <v>3463</v>
      </c>
      <c r="AA549" s="188">
        <v>3093</v>
      </c>
      <c r="AB549" s="168">
        <f t="shared" si="9836"/>
        <v>18343</v>
      </c>
      <c r="AC549" s="169">
        <f t="shared" si="9753"/>
        <v>16094</v>
      </c>
      <c r="BI549" s="133" t="s">
        <v>37</v>
      </c>
      <c r="BJ549" s="125">
        <f>B549/B560</f>
        <v>5.3533137186455894E-2</v>
      </c>
      <c r="BK549" s="126">
        <f t="shared" ref="BK549" si="10083">C549/C560</f>
        <v>7.6800498839505321E-2</v>
      </c>
      <c r="BL549" s="127">
        <f t="shared" ref="BL549" si="10084">D549/D560</f>
        <v>7.2340980187695511E-2</v>
      </c>
      <c r="BM549" s="128">
        <f t="shared" ref="BM549" si="10085">E549/E560</f>
        <v>8.3161038364346435E-2</v>
      </c>
      <c r="BN549" s="125">
        <f t="shared" ref="BN549" si="10086">F549/F560</f>
        <v>7.0641527913809996E-2</v>
      </c>
      <c r="BO549" s="126">
        <f t="shared" ref="BO549" si="10087">G549/G560</f>
        <v>7.8525307227660907E-2</v>
      </c>
      <c r="BP549" s="127">
        <f t="shared" ref="BP549" si="10088">H549/H560</f>
        <v>7.6228906823184159E-2</v>
      </c>
      <c r="BQ549" s="128">
        <f t="shared" ref="BQ549" si="10089">I549/I560</f>
        <v>7.5030948920824583E-2</v>
      </c>
      <c r="BR549" s="125">
        <f t="shared" ref="BR549" si="10090">J549/J560</f>
        <v>9.09663204280768E-2</v>
      </c>
      <c r="BS549" s="126">
        <f t="shared" ref="BS549" si="10091">K549/K560</f>
        <v>4.9414519906323187E-2</v>
      </c>
      <c r="BT549" s="127">
        <f t="shared" ref="BT549" si="10092">L549/L560</f>
        <v>0.11220889202540579</v>
      </c>
      <c r="BU549" s="125">
        <f t="shared" ref="BU549" si="10093">M549/M560</f>
        <v>6.1930190153685859E-2</v>
      </c>
      <c r="BV549" s="129">
        <f t="shared" ref="BV549" si="10094">N549/N560</f>
        <v>8.4976435510243337E-2</v>
      </c>
      <c r="BW549" s="130">
        <f t="shared" ref="BW549" si="10095">O549/O560</f>
        <v>6.2361368677502638E-2</v>
      </c>
      <c r="BX549" s="125">
        <f t="shared" ref="BX549" si="10096">P549/P560</f>
        <v>7.2145328719723179E-2</v>
      </c>
      <c r="BY549" s="126">
        <f t="shared" ref="BY549" si="10097">Q549/Q560</f>
        <v>6.7961165048543687E-2</v>
      </c>
      <c r="BZ549" s="127">
        <f t="shared" ref="BZ549" si="10098">R549/R560</f>
        <v>7.7077566085870922E-2</v>
      </c>
      <c r="CA549" s="128">
        <f t="shared" ref="CA549" si="10099">S549/S560</f>
        <v>7.3203769140164895E-2</v>
      </c>
      <c r="CB549" s="125">
        <f t="shared" ref="CB549" si="10100">T549/T560</f>
        <v>0.1190176322418136</v>
      </c>
      <c r="CC549" s="126">
        <f t="shared" ref="CC549" si="10101">U549/U560</f>
        <v>3.7598803674428541E-2</v>
      </c>
      <c r="CD549" s="127">
        <f t="shared" ref="CD549" si="10102">V549/V560</f>
        <v>9.8290598290598288E-2</v>
      </c>
      <c r="CE549" s="128">
        <f t="shared" ref="CE549" si="10103">W549/W560</f>
        <v>5.2019746271033493E-2</v>
      </c>
      <c r="CF549" s="125">
        <f t="shared" ref="CF549" si="10104">X549/X560</f>
        <v>9.5413877244572357E-2</v>
      </c>
      <c r="CG549" s="126">
        <f t="shared" ref="CG549" si="10105">Y549/Y560</f>
        <v>5.3205053900544801E-2</v>
      </c>
      <c r="CH549" s="127">
        <f t="shared" ref="CH549" si="10106">Z549/Z560</f>
        <v>8.2540817542605172E-2</v>
      </c>
      <c r="CI549" s="125">
        <f t="shared" ref="CI549" si="10107">AA549/AA560</f>
        <v>7.6760808060753458E-2</v>
      </c>
      <c r="CJ549" s="131">
        <f t="shared" ref="CJ549" si="10108">AB549/AB560</f>
        <v>7.8848162588066387E-2</v>
      </c>
      <c r="CK549" s="132">
        <f t="shared" ref="CK549" si="10109">AC549/AC560</f>
        <v>6.9318402067406054E-2</v>
      </c>
    </row>
    <row r="550" spans="1:89">
      <c r="A550" s="142" t="s">
        <v>30</v>
      </c>
      <c r="B550" s="202">
        <v>2453</v>
      </c>
      <c r="C550" s="196">
        <v>3274</v>
      </c>
      <c r="D550" s="197">
        <v>1070</v>
      </c>
      <c r="E550" s="198">
        <v>1192</v>
      </c>
      <c r="F550" s="195">
        <v>648</v>
      </c>
      <c r="G550" s="199">
        <v>477</v>
      </c>
      <c r="H550" s="197">
        <v>2082</v>
      </c>
      <c r="I550" s="198">
        <v>3788</v>
      </c>
      <c r="J550" s="195">
        <v>343</v>
      </c>
      <c r="K550" s="196">
        <v>233</v>
      </c>
      <c r="L550" s="197">
        <v>700</v>
      </c>
      <c r="M550" s="195">
        <v>931</v>
      </c>
      <c r="N550" s="200">
        <v>1759</v>
      </c>
      <c r="O550" s="203">
        <v>1845</v>
      </c>
      <c r="P550" s="195">
        <v>865</v>
      </c>
      <c r="Q550" s="196">
        <v>928</v>
      </c>
      <c r="R550" s="197">
        <v>1175</v>
      </c>
      <c r="S550" s="198">
        <v>1508</v>
      </c>
      <c r="T550" s="195">
        <v>458</v>
      </c>
      <c r="U550" s="199">
        <v>218</v>
      </c>
      <c r="V550" s="197">
        <v>1466</v>
      </c>
      <c r="W550" s="204">
        <v>1137</v>
      </c>
      <c r="X550" s="195">
        <v>1550</v>
      </c>
      <c r="Y550" s="199">
        <v>529</v>
      </c>
      <c r="Z550" s="197">
        <v>3517</v>
      </c>
      <c r="AA550" s="195">
        <v>3083</v>
      </c>
      <c r="AB550" s="168">
        <f t="shared" si="9836"/>
        <v>18086</v>
      </c>
      <c r="AC550" s="169">
        <f t="shared" si="9753"/>
        <v>19143</v>
      </c>
      <c r="BI550" s="142" t="s">
        <v>30</v>
      </c>
      <c r="BJ550" s="125">
        <f>B550/B560</f>
        <v>6.1162918266593529E-2</v>
      </c>
      <c r="BK550" s="126">
        <f t="shared" ref="BK550" si="10110">C550/C560</f>
        <v>0.11341670419510168</v>
      </c>
      <c r="BL550" s="127">
        <f t="shared" ref="BL550" si="10111">D550/D560</f>
        <v>6.973409801876955E-2</v>
      </c>
      <c r="BM550" s="128">
        <f t="shared" ref="BM550" si="10112">E550/E560</f>
        <v>9.1278045792173981E-2</v>
      </c>
      <c r="BN550" s="125">
        <f t="shared" ref="BN550" si="10113">F550/F560</f>
        <v>7.933398628795299E-2</v>
      </c>
      <c r="BO550" s="126">
        <f t="shared" ref="BO550" si="10114">G550/G560</f>
        <v>9.935430118725265E-2</v>
      </c>
      <c r="BP550" s="127">
        <f t="shared" ref="BP550" si="10115">H550/H560</f>
        <v>7.6375641966250921E-2</v>
      </c>
      <c r="BQ550" s="128">
        <f t="shared" ref="BQ550" si="10116">I550/I560</f>
        <v>0.10194305398568276</v>
      </c>
      <c r="BR550" s="125">
        <f t="shared" ref="BR550" si="10117">J550/J560</f>
        <v>0.10796348756688701</v>
      </c>
      <c r="BS550" s="126">
        <f t="shared" ref="BS550" si="10118">K550/K560</f>
        <v>5.4566744730679156E-2</v>
      </c>
      <c r="BT550" s="127">
        <f t="shared" ref="BT550" si="10119">L550/L560</f>
        <v>9.8800282286520824E-2</v>
      </c>
      <c r="BU550" s="125">
        <f t="shared" ref="BU550" si="10120">M550/M560</f>
        <v>6.0627767647824952E-2</v>
      </c>
      <c r="BV550" s="129">
        <f t="shared" ref="BV550" si="10121">N550/N560</f>
        <v>8.4591709146869296E-2</v>
      </c>
      <c r="BW550" s="130">
        <f t="shared" ref="BW550" si="10122">O550/O560</f>
        <v>6.708846951019963E-2</v>
      </c>
      <c r="BX550" s="125">
        <f t="shared" ref="BX550" si="10123">P550/P560</f>
        <v>7.4826989619377157E-2</v>
      </c>
      <c r="BY550" s="126">
        <f t="shared" ref="BY550" si="10124">Q550/Q560</f>
        <v>7.9032532788281387E-2</v>
      </c>
      <c r="BZ550" s="127">
        <f t="shared" ref="BZ550" si="10125">R550/R560</f>
        <v>6.3778971937252349E-2</v>
      </c>
      <c r="CA550" s="128">
        <f t="shared" ref="CA550" si="10126">S550/S560</f>
        <v>8.881036513545347E-2</v>
      </c>
      <c r="CB550" s="125">
        <f t="shared" ref="CB550" si="10127">T550/T560</f>
        <v>9.6137699412258609E-2</v>
      </c>
      <c r="CC550" s="126">
        <f t="shared" ref="CC550" si="10128">U550/U560</f>
        <v>4.6571245460371717E-2</v>
      </c>
      <c r="CD550" s="127">
        <f t="shared" ref="CD550" si="10129">V550/V560</f>
        <v>8.136308136308136E-2</v>
      </c>
      <c r="CE550" s="128">
        <f t="shared" ref="CE550" si="10130">W550/W560</f>
        <v>6.0353521949148045E-2</v>
      </c>
      <c r="CF550" s="125">
        <f t="shared" ref="CF550" si="10131">X550/X560</f>
        <v>9.697803916661453E-2</v>
      </c>
      <c r="CG550" s="126">
        <f t="shared" ref="CG550" si="10132">Y550/Y560</f>
        <v>6.1319114408253161E-2</v>
      </c>
      <c r="CH550" s="127">
        <f t="shared" ref="CH550" si="10133">Z550/Z560</f>
        <v>8.3827910856870455E-2</v>
      </c>
      <c r="CI550" s="125">
        <f t="shared" ref="CI550" si="10134">AA550/AA560</f>
        <v>7.6512632153670518E-2</v>
      </c>
      <c r="CJ550" s="131">
        <f t="shared" ref="CJ550" si="10135">AB550/AB560</f>
        <v>7.7743437200445326E-2</v>
      </c>
      <c r="CK550" s="132">
        <f t="shared" ref="CK550" si="10136">AC550/AC560</f>
        <v>8.2450737590179818E-2</v>
      </c>
    </row>
    <row r="551" spans="1:89">
      <c r="A551" s="133" t="s">
        <v>32</v>
      </c>
      <c r="B551" s="205">
        <v>2313</v>
      </c>
      <c r="C551" s="189">
        <v>2483</v>
      </c>
      <c r="D551" s="190">
        <v>952</v>
      </c>
      <c r="E551" s="191">
        <v>1285</v>
      </c>
      <c r="F551" s="188">
        <v>560</v>
      </c>
      <c r="G551" s="192">
        <v>407</v>
      </c>
      <c r="H551" s="190">
        <v>2050</v>
      </c>
      <c r="I551" s="191">
        <v>3259</v>
      </c>
      <c r="J551" s="188">
        <v>282</v>
      </c>
      <c r="K551" s="189">
        <v>207</v>
      </c>
      <c r="L551" s="190">
        <v>737</v>
      </c>
      <c r="M551" s="188">
        <v>724</v>
      </c>
      <c r="N551" s="193">
        <v>1717</v>
      </c>
      <c r="O551" s="206">
        <v>1873</v>
      </c>
      <c r="P551" s="188">
        <v>738</v>
      </c>
      <c r="Q551" s="189">
        <v>947</v>
      </c>
      <c r="R551" s="190">
        <v>1155</v>
      </c>
      <c r="S551" s="191">
        <v>1440</v>
      </c>
      <c r="T551" s="188">
        <v>384</v>
      </c>
      <c r="U551" s="192">
        <v>244</v>
      </c>
      <c r="V551" s="190">
        <v>1553</v>
      </c>
      <c r="W551" s="207">
        <v>1016</v>
      </c>
      <c r="X551" s="188">
        <v>1287</v>
      </c>
      <c r="Y551" s="192">
        <v>551</v>
      </c>
      <c r="Z551" s="190">
        <v>3370</v>
      </c>
      <c r="AA551" s="188">
        <v>3224</v>
      </c>
      <c r="AB551" s="168">
        <f t="shared" si="9836"/>
        <v>17098</v>
      </c>
      <c r="AC551" s="169">
        <f t="shared" si="9753"/>
        <v>17660</v>
      </c>
      <c r="BI551" s="133" t="s">
        <v>32</v>
      </c>
      <c r="BJ551" s="125">
        <f>B551/B560</f>
        <v>5.7672168752805064E-2</v>
      </c>
      <c r="BK551" s="126">
        <f t="shared" ref="BK551" si="10137">C551/C560</f>
        <v>8.6015173034953402E-2</v>
      </c>
      <c r="BL551" s="127">
        <f t="shared" ref="BL551" si="10138">D551/D560</f>
        <v>6.2043795620437957E-2</v>
      </c>
      <c r="BM551" s="128">
        <f t="shared" ref="BM551" si="10139">E551/E560</f>
        <v>9.8399571176966072E-2</v>
      </c>
      <c r="BN551" s="125">
        <f t="shared" ref="BN551" si="10140">F551/F560</f>
        <v>6.8560235063663072E-2</v>
      </c>
      <c r="BO551" s="126">
        <f t="shared" ref="BO551" si="10141">G551/G560</f>
        <v>8.4774005415538423E-2</v>
      </c>
      <c r="BP551" s="127">
        <f t="shared" ref="BP551" si="10142">H551/H560</f>
        <v>7.5201760821716798E-2</v>
      </c>
      <c r="BQ551" s="128">
        <f t="shared" ref="BQ551" si="10143">I551/I560</f>
        <v>8.7706550406372791E-2</v>
      </c>
      <c r="BR551" s="125">
        <f t="shared" ref="BR551" si="10144">J551/J560</f>
        <v>8.8762983947119928E-2</v>
      </c>
      <c r="BS551" s="126">
        <f t="shared" ref="BS551" si="10145">K551/K560</f>
        <v>4.8477751756440278E-2</v>
      </c>
      <c r="BT551" s="127">
        <f t="shared" ref="BT551" si="10146">L551/L560</f>
        <v>0.1040225829216655</v>
      </c>
      <c r="BU551" s="125">
        <f t="shared" ref="BU551" si="10147">M551/M560</f>
        <v>4.7147694712164623E-2</v>
      </c>
      <c r="BV551" s="129">
        <f t="shared" ref="BV551" si="10148">N551/N560</f>
        <v>8.2571895739155521E-2</v>
      </c>
      <c r="BW551" s="130">
        <f t="shared" ref="BW551" si="10149">O551/O560</f>
        <v>6.8106614304934365E-2</v>
      </c>
      <c r="BX551" s="125">
        <f t="shared" ref="BX551" si="10150">P551/P560</f>
        <v>6.3840830449826996E-2</v>
      </c>
      <c r="BY551" s="126">
        <f t="shared" ref="BY551" si="10151">Q551/Q560</f>
        <v>8.065065576562766E-2</v>
      </c>
      <c r="BZ551" s="127">
        <f t="shared" ref="BZ551" si="10152">R551/R560</f>
        <v>6.269337241491614E-2</v>
      </c>
      <c r="CA551" s="128">
        <f t="shared" ref="CA551" si="10153">S551/S560</f>
        <v>8.4805653710247356E-2</v>
      </c>
      <c r="CB551" s="125">
        <f t="shared" ref="CB551" si="10154">T551/T560</f>
        <v>8.0604534005037781E-2</v>
      </c>
      <c r="CC551" s="126">
        <f t="shared" ref="CC551" si="10155">U551/U560</f>
        <v>5.2125614185003208E-2</v>
      </c>
      <c r="CD551" s="127">
        <f t="shared" ref="CD551" si="10156">V551/V560</f>
        <v>8.6191586191586192E-2</v>
      </c>
      <c r="CE551" s="128">
        <f t="shared" ref="CE551" si="10157">W551/W560</f>
        <v>5.3930675725887785E-2</v>
      </c>
      <c r="CF551" s="125">
        <f t="shared" ref="CF551" si="10158">X551/X560</f>
        <v>8.0523055746730895E-2</v>
      </c>
      <c r="CG551" s="126">
        <f t="shared" ref="CG551" si="10159">Y551/Y560</f>
        <v>6.3869247710675786E-2</v>
      </c>
      <c r="CH551" s="127">
        <f t="shared" ref="CH551" si="10160">Z551/Z560</f>
        <v>8.0324156834703855E-2</v>
      </c>
      <c r="CI551" s="125">
        <f t="shared" ref="CI551" si="10161">AA551/AA560</f>
        <v>8.0011912443539987E-2</v>
      </c>
      <c r="CJ551" s="131">
        <f t="shared" ref="CJ551" si="10162">AB551/AB560</f>
        <v>7.3496477344532463E-2</v>
      </c>
      <c r="CK551" s="132">
        <f t="shared" ref="CK551" si="10163">AC551/AC560</f>
        <v>7.6063314310326258E-2</v>
      </c>
    </row>
    <row r="552" spans="1:89">
      <c r="A552" s="142" t="s">
        <v>34</v>
      </c>
      <c r="B552" s="202">
        <v>2169</v>
      </c>
      <c r="C552" s="196">
        <v>2487</v>
      </c>
      <c r="D552" s="197">
        <v>666</v>
      </c>
      <c r="E552" s="198">
        <v>1013</v>
      </c>
      <c r="F552" s="195">
        <v>365</v>
      </c>
      <c r="G552" s="199">
        <v>338</v>
      </c>
      <c r="H552" s="197">
        <v>1724</v>
      </c>
      <c r="I552" s="198">
        <v>3111</v>
      </c>
      <c r="J552" s="195">
        <v>241</v>
      </c>
      <c r="K552" s="196">
        <v>140</v>
      </c>
      <c r="L552" s="197">
        <v>564</v>
      </c>
      <c r="M552" s="195">
        <v>754</v>
      </c>
      <c r="N552" s="200">
        <v>1569</v>
      </c>
      <c r="O552" s="203">
        <v>1570</v>
      </c>
      <c r="P552" s="195">
        <v>640</v>
      </c>
      <c r="Q552" s="196">
        <v>899</v>
      </c>
      <c r="R552" s="197">
        <v>924</v>
      </c>
      <c r="S552" s="198">
        <v>1407</v>
      </c>
      <c r="T552" s="195">
        <v>267</v>
      </c>
      <c r="U552" s="199">
        <v>223</v>
      </c>
      <c r="V552" s="197">
        <v>1519</v>
      </c>
      <c r="W552" s="204">
        <v>795</v>
      </c>
      <c r="X552" s="195">
        <v>1040</v>
      </c>
      <c r="Y552" s="199">
        <v>411</v>
      </c>
      <c r="Z552" s="197">
        <v>2740</v>
      </c>
      <c r="AA552" s="195">
        <v>2629</v>
      </c>
      <c r="AB552" s="168">
        <f t="shared" si="9836"/>
        <v>14428</v>
      </c>
      <c r="AC552" s="169">
        <f t="shared" si="9753"/>
        <v>15777</v>
      </c>
      <c r="BI552" s="142" t="s">
        <v>34</v>
      </c>
      <c r="BJ552" s="125">
        <f>B552/B560</f>
        <v>5.4081683538622652E-2</v>
      </c>
      <c r="BK552" s="126">
        <f t="shared" ref="BK552" si="10164">C552/C560</f>
        <v>8.615373956420827E-2</v>
      </c>
      <c r="BL552" s="127">
        <f t="shared" ref="BL552" si="10165">D552/D560</f>
        <v>4.3404588112617312E-2</v>
      </c>
      <c r="BM552" s="128">
        <f t="shared" ref="BM552" si="10166">E552/E560</f>
        <v>7.7571023814993492E-2</v>
      </c>
      <c r="BN552" s="125">
        <f t="shared" ref="BN552" si="10167">F552/F560</f>
        <v>4.4686581782566112E-2</v>
      </c>
      <c r="BO552" s="126">
        <f t="shared" ref="BO552" si="10168">G552/G560</f>
        <v>7.0401999583420125E-2</v>
      </c>
      <c r="BP552" s="127">
        <f t="shared" ref="BP552" si="10169">H552/H560</f>
        <v>6.3242846661775501E-2</v>
      </c>
      <c r="BQ552" s="128">
        <f t="shared" ref="BQ552" si="10170">I552/I560</f>
        <v>8.372355885677378E-2</v>
      </c>
      <c r="BR552" s="125">
        <f t="shared" ref="BR552" si="10171">J552/J560</f>
        <v>7.5857727415801074E-2</v>
      </c>
      <c r="BS552" s="126">
        <f t="shared" ref="BS552" si="10172">K552/K560</f>
        <v>3.2786885245901641E-2</v>
      </c>
      <c r="BT552" s="127">
        <f t="shared" ref="BT552" si="10173">L552/L560</f>
        <v>7.9604798870853921E-2</v>
      </c>
      <c r="BU552" s="125">
        <f t="shared" ref="BU552" si="10174">M552/M560</f>
        <v>4.9101328470955975E-2</v>
      </c>
      <c r="BV552" s="129">
        <f t="shared" ref="BV552" si="10175">N552/N560</f>
        <v>7.5454458016735601E-2</v>
      </c>
      <c r="BW552" s="130">
        <f t="shared" ref="BW552" si="10176">O552/O560</f>
        <v>5.7088833133340608E-2</v>
      </c>
      <c r="BX552" s="125">
        <f t="shared" ref="BX552" si="10177">P552/P560</f>
        <v>5.536332179930796E-2</v>
      </c>
      <c r="BY552" s="126">
        <f t="shared" ref="BY552" si="10178">Q552/Q560</f>
        <v>7.6562766138647584E-2</v>
      </c>
      <c r="BZ552" s="127">
        <f t="shared" ref="BZ552" si="10179">R552/R560</f>
        <v>5.0154697931932911E-2</v>
      </c>
      <c r="CA552" s="128">
        <f t="shared" ref="CA552" si="10180">S552/S560</f>
        <v>8.2862190812720851E-2</v>
      </c>
      <c r="CB552" s="125">
        <f t="shared" ref="CB552" si="10181">T552/T560</f>
        <v>5.6045340050377833E-2</v>
      </c>
      <c r="CC552" s="126">
        <f t="shared" ref="CC552" si="10182">U552/U560</f>
        <v>4.7639393292031616E-2</v>
      </c>
      <c r="CD552" s="127">
        <f t="shared" ref="CD552" si="10183">V552/V560</f>
        <v>8.4304584304584304E-2</v>
      </c>
      <c r="CE552" s="128">
        <f t="shared" ref="CE552" si="10184">W552/W560</f>
        <v>4.2199692128032276E-2</v>
      </c>
      <c r="CF552" s="125">
        <f t="shared" ref="CF552" si="10185">X552/X560</f>
        <v>6.5069135956954266E-2</v>
      </c>
      <c r="CG552" s="126">
        <f t="shared" ref="CG552" si="10186">Y552/Y560</f>
        <v>4.7641126695259071E-2</v>
      </c>
      <c r="CH552" s="127">
        <f t="shared" ref="CH552" si="10187">Z552/Z560</f>
        <v>6.5308068168275529E-2</v>
      </c>
      <c r="CI552" s="125">
        <f t="shared" ref="CI552" si="10188">AA552/AA560</f>
        <v>6.5245445972105034E-2</v>
      </c>
      <c r="CJ552" s="131">
        <f t="shared" ref="CJ552" si="10189">AB552/AB560</f>
        <v>6.2019369231893468E-2</v>
      </c>
      <c r="CK552" s="132">
        <f t="shared" ref="CK552" si="10190">AC552/AC560</f>
        <v>6.7953052654247878E-2</v>
      </c>
    </row>
    <row r="553" spans="1:89">
      <c r="A553" s="133" t="s">
        <v>38</v>
      </c>
      <c r="B553" s="205">
        <v>1770</v>
      </c>
      <c r="C553" s="189">
        <v>1865</v>
      </c>
      <c r="D553" s="190">
        <v>550</v>
      </c>
      <c r="E553" s="191">
        <v>774</v>
      </c>
      <c r="F553" s="188">
        <v>290</v>
      </c>
      <c r="G553" s="192">
        <v>375</v>
      </c>
      <c r="H553" s="190">
        <v>1267</v>
      </c>
      <c r="I553" s="191">
        <v>2547</v>
      </c>
      <c r="J553" s="188">
        <v>165</v>
      </c>
      <c r="K553" s="189">
        <v>117</v>
      </c>
      <c r="L553" s="190">
        <v>471</v>
      </c>
      <c r="M553" s="188">
        <v>476</v>
      </c>
      <c r="N553" s="193">
        <v>1078</v>
      </c>
      <c r="O553" s="206">
        <v>1139</v>
      </c>
      <c r="P553" s="188">
        <v>456</v>
      </c>
      <c r="Q553" s="189">
        <v>855</v>
      </c>
      <c r="R553" s="190">
        <v>697</v>
      </c>
      <c r="S553" s="191">
        <v>1067</v>
      </c>
      <c r="T553" s="188">
        <v>150</v>
      </c>
      <c r="U553" s="192">
        <v>192</v>
      </c>
      <c r="V553" s="190">
        <v>1188</v>
      </c>
      <c r="W553" s="207">
        <v>780</v>
      </c>
      <c r="X553" s="188">
        <v>813</v>
      </c>
      <c r="Y553" s="192">
        <v>404</v>
      </c>
      <c r="Z553" s="190">
        <v>2042</v>
      </c>
      <c r="AA553" s="188">
        <v>2234</v>
      </c>
      <c r="AB553" s="168">
        <f t="shared" si="9836"/>
        <v>10937</v>
      </c>
      <c r="AC553" s="169">
        <f t="shared" si="9753"/>
        <v>12825</v>
      </c>
      <c r="BI553" s="133" t="s">
        <v>38</v>
      </c>
      <c r="BJ553" s="125">
        <f>B553/B560</f>
        <v>4.4133047424325535E-2</v>
      </c>
      <c r="BK553" s="126">
        <f t="shared" ref="BK553" si="10191">C553/C560</f>
        <v>6.460664426507777E-2</v>
      </c>
      <c r="BL553" s="127">
        <f t="shared" ref="BL553" si="10192">D553/D560</f>
        <v>3.584462982273201E-2</v>
      </c>
      <c r="BM553" s="128">
        <f t="shared" ref="BM553" si="10193">E553/E560</f>
        <v>5.9269469331495524E-2</v>
      </c>
      <c r="BN553" s="125">
        <f t="shared" ref="BN553" si="10194">F553/F560</f>
        <v>3.5504407443682662E-2</v>
      </c>
      <c r="BO553" s="126">
        <f t="shared" ref="BO553" si="10195">G553/G560</f>
        <v>7.8108727348469076E-2</v>
      </c>
      <c r="BP553" s="127">
        <f t="shared" ref="BP553" si="10196">H553/H560</f>
        <v>4.6478356566397649E-2</v>
      </c>
      <c r="BQ553" s="128">
        <f t="shared" ref="BQ553" si="10197">I553/I560</f>
        <v>6.8545131600193765E-2</v>
      </c>
      <c r="BR553" s="125">
        <f t="shared" ref="BR553" si="10198">J553/J560</f>
        <v>5.1935788479697827E-2</v>
      </c>
      <c r="BS553" s="126">
        <f t="shared" ref="BS553" si="10199">K553/K560</f>
        <v>2.7400468384074943E-2</v>
      </c>
      <c r="BT553" s="127">
        <f t="shared" ref="BT553" si="10200">L553/L560</f>
        <v>6.6478475652787583E-2</v>
      </c>
      <c r="BU553" s="125">
        <f t="shared" ref="BU553" si="10201">M553/M560</f>
        <v>3.099765563948945E-2</v>
      </c>
      <c r="BV553" s="129">
        <f t="shared" ref="BV553" si="10202">N553/N560</f>
        <v>5.1841877464653269E-2</v>
      </c>
      <c r="BW553" s="130">
        <f t="shared" ref="BW553" si="10203">O553/O560</f>
        <v>4.141667575724519E-2</v>
      </c>
      <c r="BX553" s="125">
        <f t="shared" ref="BX553" si="10204">P553/P560</f>
        <v>3.9446366782006921E-2</v>
      </c>
      <c r="BY553" s="126">
        <f t="shared" ref="BY553" si="10205">Q553/Q560</f>
        <v>7.281553398058252E-2</v>
      </c>
      <c r="BZ553" s="127">
        <f t="shared" ref="BZ553" si="10206">R553/R560</f>
        <v>3.7833143353416927E-2</v>
      </c>
      <c r="CA553" s="128">
        <f t="shared" ref="CA553" si="10207">S553/S560</f>
        <v>6.2838633686690223E-2</v>
      </c>
      <c r="CB553" s="125">
        <f t="shared" ref="CB553" si="10208">T553/T560</f>
        <v>3.1486146095717885E-2</v>
      </c>
      <c r="CC553" s="126">
        <f t="shared" ref="CC553" si="10209">U553/U560</f>
        <v>4.1016876735740226E-2</v>
      </c>
      <c r="CD553" s="127">
        <f t="shared" ref="CD553" si="10210">V553/V560</f>
        <v>6.5934065934065936E-2</v>
      </c>
      <c r="CE553" s="128">
        <f t="shared" ref="CE553" si="10211">W553/W560</f>
        <v>4.1403471521842983E-2</v>
      </c>
      <c r="CF553" s="125">
        <f t="shared" ref="CF553" si="10212">X553/X560</f>
        <v>5.0866545704811361E-2</v>
      </c>
      <c r="CG553" s="126">
        <f t="shared" ref="CG553" si="10213">Y553/Y560</f>
        <v>4.6829720644488232E-2</v>
      </c>
      <c r="CH553" s="127">
        <f t="shared" ref="CH553" si="10214">Z553/Z560</f>
        <v>4.8671195328327969E-2</v>
      </c>
      <c r="CI553" s="125">
        <f t="shared" ref="CI553" si="10215">AA553/AA560</f>
        <v>5.5442497642328885E-2</v>
      </c>
      <c r="CJ553" s="131">
        <f t="shared" ref="CJ553" si="10216">AB553/AB560</f>
        <v>4.7013157838177076E-2</v>
      </c>
      <c r="CK553" s="132">
        <f t="shared" ref="CK553" si="10217">AC553/AC560</f>
        <v>5.5238505437708627E-2</v>
      </c>
    </row>
    <row r="554" spans="1:89">
      <c r="A554" s="142" t="s">
        <v>39</v>
      </c>
      <c r="B554" s="202">
        <v>260</v>
      </c>
      <c r="C554" s="196">
        <v>1251</v>
      </c>
      <c r="D554" s="197">
        <v>93</v>
      </c>
      <c r="E554" s="198">
        <v>578</v>
      </c>
      <c r="F554" s="195">
        <v>57</v>
      </c>
      <c r="G554" s="199">
        <v>181</v>
      </c>
      <c r="H554" s="197">
        <v>376</v>
      </c>
      <c r="I554" s="198">
        <v>1716</v>
      </c>
      <c r="J554" s="195">
        <v>89</v>
      </c>
      <c r="K554" s="196">
        <v>92</v>
      </c>
      <c r="L554" s="197">
        <v>271</v>
      </c>
      <c r="M554" s="195">
        <v>245</v>
      </c>
      <c r="N554" s="200">
        <v>671</v>
      </c>
      <c r="O554" s="203">
        <v>799</v>
      </c>
      <c r="P554" s="195">
        <v>297</v>
      </c>
      <c r="Q554" s="196">
        <v>480</v>
      </c>
      <c r="R554" s="197">
        <v>369</v>
      </c>
      <c r="S554" s="198">
        <v>761</v>
      </c>
      <c r="T554" s="195">
        <v>109</v>
      </c>
      <c r="U554" s="199">
        <v>134</v>
      </c>
      <c r="V554" s="197">
        <v>1097</v>
      </c>
      <c r="W554" s="204">
        <v>401</v>
      </c>
      <c r="X554" s="195">
        <v>449</v>
      </c>
      <c r="Y554" s="199">
        <v>321</v>
      </c>
      <c r="Z554" s="197">
        <v>1394</v>
      </c>
      <c r="AA554" s="195">
        <v>1976</v>
      </c>
      <c r="AB554" s="168">
        <f t="shared" si="9836"/>
        <v>5532</v>
      </c>
      <c r="AC554" s="169">
        <f t="shared" si="9753"/>
        <v>8935</v>
      </c>
      <c r="BI554" s="142" t="s">
        <v>39</v>
      </c>
      <c r="BJ554" s="125">
        <f>B554/B560</f>
        <v>6.4828205256071414E-3</v>
      </c>
      <c r="BK554" s="126">
        <f t="shared" ref="BK554" si="10218">C554/C560</f>
        <v>4.3336682024456993E-2</v>
      </c>
      <c r="BL554" s="127">
        <f t="shared" ref="BL554" si="10219">D554/D560</f>
        <v>6.061001042752868E-3</v>
      </c>
      <c r="BM554" s="128">
        <f t="shared" ref="BM554" si="10220">E554/E560</f>
        <v>4.4260663144191748E-2</v>
      </c>
      <c r="BN554" s="125">
        <f t="shared" ref="BN554" si="10221">F554/F560</f>
        <v>6.9784524975514198E-3</v>
      </c>
      <c r="BO554" s="126">
        <f t="shared" ref="BO554" si="10222">G554/G560</f>
        <v>3.7700479066861067E-2</v>
      </c>
      <c r="BP554" s="127">
        <f t="shared" ref="BP554" si="10223">H554/H560</f>
        <v>1.3793103448275862E-2</v>
      </c>
      <c r="BQ554" s="128">
        <f t="shared" ref="BQ554" si="10224">I554/I560</f>
        <v>4.6181172291296625E-2</v>
      </c>
      <c r="BR554" s="125">
        <f t="shared" ref="BR554" si="10225">J554/J560</f>
        <v>2.8013849543594586E-2</v>
      </c>
      <c r="BS554" s="126">
        <f t="shared" ref="BS554" si="10226">K554/K560</f>
        <v>2.1545667447306793E-2</v>
      </c>
      <c r="BT554" s="127">
        <f t="shared" ref="BT554" si="10227">L554/L560</f>
        <v>3.824982357092449E-2</v>
      </c>
      <c r="BU554" s="125">
        <f t="shared" ref="BU554" si="10228">M554/M560</f>
        <v>1.5954675696796039E-2</v>
      </c>
      <c r="BV554" s="129">
        <f t="shared" ref="BV554" si="10229">N554/N560</f>
        <v>3.2268923727998458E-2</v>
      </c>
      <c r="BW554" s="130">
        <f t="shared" ref="BW554" si="10230">O554/O560</f>
        <v>2.9053488964037671E-2</v>
      </c>
      <c r="BX554" s="125">
        <f t="shared" ref="BX554" si="10231">P554/P560</f>
        <v>2.5692041522491351E-2</v>
      </c>
      <c r="BY554" s="126">
        <f t="shared" ref="BY554" si="10232">Q554/Q560</f>
        <v>4.0878896269800714E-2</v>
      </c>
      <c r="BZ554" s="127">
        <f t="shared" ref="BZ554" si="10233">R554/R560</f>
        <v>2.0029311187103077E-2</v>
      </c>
      <c r="CA554" s="128">
        <f t="shared" ref="CA554" si="10234">S554/S560</f>
        <v>4.481743227326266E-2</v>
      </c>
      <c r="CB554" s="125">
        <f t="shared" ref="CB554" si="10235">T554/T560</f>
        <v>2.2879932829554996E-2</v>
      </c>
      <c r="CC554" s="126">
        <f t="shared" ref="CC554" si="10236">U554/U560</f>
        <v>2.8626361888485368E-2</v>
      </c>
      <c r="CD554" s="127">
        <f t="shared" ref="CD554" si="10237">V554/V560</f>
        <v>6.088356088356088E-2</v>
      </c>
      <c r="CE554" s="128">
        <f t="shared" ref="CE554" si="10238">W554/W560</f>
        <v>2.1285630872126971E-2</v>
      </c>
      <c r="CF554" s="125">
        <f t="shared" ref="CF554" si="10239">X554/X560</f>
        <v>2.8092348119877368E-2</v>
      </c>
      <c r="CG554" s="126">
        <f t="shared" ref="CG554" si="10240">Y554/Y560</f>
        <v>3.7208763185348326E-2</v>
      </c>
      <c r="CH554" s="127">
        <f t="shared" ref="CH554" si="10241">Z554/Z560</f>
        <v>3.322607555714456E-2</v>
      </c>
      <c r="CI554" s="125">
        <f t="shared" ref="CI554" si="10242">AA554/AA560</f>
        <v>4.9039559239589019E-2</v>
      </c>
      <c r="CJ554" s="131">
        <f t="shared" ref="CJ554" si="10243">AB554/AB560</f>
        <v>2.3779536359220588E-2</v>
      </c>
      <c r="CK554" s="132">
        <f t="shared" ref="CK554" si="10244">AC554/AC560</f>
        <v>3.8483902228922152E-2</v>
      </c>
    </row>
    <row r="555" spans="1:89">
      <c r="A555" s="133" t="s">
        <v>40</v>
      </c>
      <c r="B555" s="205">
        <v>0</v>
      </c>
      <c r="C555" s="189">
        <v>778</v>
      </c>
      <c r="D555" s="190">
        <v>3</v>
      </c>
      <c r="E555" s="191">
        <v>283</v>
      </c>
      <c r="F555" s="188">
        <v>0</v>
      </c>
      <c r="G555" s="192">
        <v>110</v>
      </c>
      <c r="H555" s="190">
        <v>18</v>
      </c>
      <c r="I555" s="191">
        <v>640</v>
      </c>
      <c r="J555" s="188">
        <v>27</v>
      </c>
      <c r="K555" s="189">
        <v>47</v>
      </c>
      <c r="L555" s="190">
        <v>47</v>
      </c>
      <c r="M555" s="188">
        <v>32</v>
      </c>
      <c r="N555" s="193">
        <v>145</v>
      </c>
      <c r="O555" s="206">
        <v>115</v>
      </c>
      <c r="P555" s="188">
        <v>47</v>
      </c>
      <c r="Q555" s="189">
        <v>60</v>
      </c>
      <c r="R555" s="190">
        <v>57</v>
      </c>
      <c r="S555" s="191">
        <v>47</v>
      </c>
      <c r="T555" s="188">
        <v>15</v>
      </c>
      <c r="U555" s="192">
        <v>0</v>
      </c>
      <c r="V555" s="190">
        <v>90</v>
      </c>
      <c r="W555" s="207">
        <v>8</v>
      </c>
      <c r="X555" s="188">
        <v>32</v>
      </c>
      <c r="Y555" s="192">
        <v>11</v>
      </c>
      <c r="Z555" s="190">
        <v>0</v>
      </c>
      <c r="AA555" s="188">
        <v>90</v>
      </c>
      <c r="AB555" s="168">
        <f t="shared" si="9836"/>
        <v>481</v>
      </c>
      <c r="AC555" s="169">
        <f t="shared" si="9753"/>
        <v>2221</v>
      </c>
      <c r="BI555" s="133" t="s">
        <v>40</v>
      </c>
      <c r="BJ555" s="125">
        <f>B555/B560</f>
        <v>0</v>
      </c>
      <c r="BK555" s="126">
        <f t="shared" ref="BK555" si="10245">C555/C560</f>
        <v>2.6951189940069977E-2</v>
      </c>
      <c r="BL555" s="127">
        <f t="shared" ref="BL555" si="10246">D555/D560</f>
        <v>1.9551616266944735E-4</v>
      </c>
      <c r="BM555" s="128">
        <f t="shared" ref="BM555" si="10247">E555/E560</f>
        <v>2.1670878321464124E-2</v>
      </c>
      <c r="BN555" s="125">
        <f t="shared" ref="BN555" si="10248">F555/F560</f>
        <v>0</v>
      </c>
      <c r="BO555" s="126">
        <f t="shared" ref="BO555" si="10249">G555/G560</f>
        <v>2.2911893355550928E-2</v>
      </c>
      <c r="BP555" s="127">
        <f t="shared" ref="BP555" si="10250">H555/H560</f>
        <v>6.6030814380044016E-4</v>
      </c>
      <c r="BQ555" s="128">
        <f t="shared" ref="BQ555" si="10251">I555/I560</f>
        <v>1.722374724150923E-2</v>
      </c>
      <c r="BR555" s="125">
        <f t="shared" ref="BR555" si="10252">J555/J560</f>
        <v>8.4985835694051E-3</v>
      </c>
      <c r="BS555" s="126">
        <f t="shared" ref="BS555" si="10253">K555/K560</f>
        <v>1.1007025761124122E-2</v>
      </c>
      <c r="BT555" s="127">
        <f t="shared" ref="BT555" si="10254">L555/L560</f>
        <v>6.6337332392378268E-3</v>
      </c>
      <c r="BU555" s="125">
        <f t="shared" ref="BU555" si="10255">M555/M560</f>
        <v>2.0838760093774421E-3</v>
      </c>
      <c r="BV555" s="129">
        <f t="shared" ref="BV555" si="10256">N555/N560</f>
        <v>6.9731653361546596E-3</v>
      </c>
      <c r="BW555" s="130">
        <f t="shared" ref="BW555" si="10257">O555/O560</f>
        <v>4.1816661212319556E-3</v>
      </c>
      <c r="BX555" s="125">
        <f t="shared" ref="BX555" si="10258">P555/P560</f>
        <v>4.065743944636678E-3</v>
      </c>
      <c r="BY555" s="126">
        <f t="shared" ref="BY555" si="10259">Q555/Q560</f>
        <v>5.1098620337250893E-3</v>
      </c>
      <c r="BZ555" s="127">
        <f t="shared" ref="BZ555" si="10260">R555/R560</f>
        <v>3.0939586386581992E-3</v>
      </c>
      <c r="CA555" s="128">
        <f t="shared" ref="CA555" si="10261">S555/S560</f>
        <v>2.767962308598351E-3</v>
      </c>
      <c r="CB555" s="125">
        <f t="shared" ref="CB555" si="10262">T555/T560</f>
        <v>3.1486146095717885E-3</v>
      </c>
      <c r="CC555" s="126">
        <f t="shared" ref="CC555" si="10263">U555/U560</f>
        <v>0</v>
      </c>
      <c r="CD555" s="127">
        <f t="shared" ref="CD555" si="10264">V555/V560</f>
        <v>4.995004995004995E-3</v>
      </c>
      <c r="CE555" s="128">
        <f t="shared" ref="CE555" si="10265">W555/W560</f>
        <v>4.2465098996762035E-4</v>
      </c>
      <c r="CF555" s="125">
        <f t="shared" ref="CF555" si="10266">X555/X560</f>
        <v>2.0021272602139773E-3</v>
      </c>
      <c r="CG555" s="126">
        <f t="shared" ref="CG555" si="10267">Y555/Y560</f>
        <v>1.2750666512113132E-3</v>
      </c>
      <c r="CH555" s="127">
        <f t="shared" ref="CH555" si="10268">Z555/Z560</f>
        <v>0</v>
      </c>
      <c r="CI555" s="125">
        <f t="shared" ref="CI555" si="10269">AA555/AA560</f>
        <v>2.2335831637464634E-3</v>
      </c>
      <c r="CJ555" s="131">
        <f t="shared" ref="CJ555" si="10270">AB555/AB560</f>
        <v>2.0675988772207343E-3</v>
      </c>
      <c r="CK555" s="132">
        <f t="shared" ref="CK555" si="10271">AC555/AC560</f>
        <v>9.5660600839883713E-3</v>
      </c>
    </row>
    <row r="556" spans="1:89">
      <c r="A556" s="142" t="s">
        <v>41</v>
      </c>
      <c r="B556" s="202">
        <v>0</v>
      </c>
      <c r="C556" s="196">
        <v>0</v>
      </c>
      <c r="D556" s="197">
        <v>0</v>
      </c>
      <c r="E556" s="198">
        <v>0</v>
      </c>
      <c r="F556" s="195">
        <v>0</v>
      </c>
      <c r="G556" s="199">
        <v>0</v>
      </c>
      <c r="H556" s="197">
        <v>0</v>
      </c>
      <c r="I556" s="198">
        <v>0</v>
      </c>
      <c r="J556" s="195">
        <v>0</v>
      </c>
      <c r="K556" s="199">
        <v>0</v>
      </c>
      <c r="L556" s="197">
        <v>0</v>
      </c>
      <c r="M556" s="195">
        <v>0</v>
      </c>
      <c r="N556" s="200">
        <v>0</v>
      </c>
      <c r="O556" s="203">
        <v>0</v>
      </c>
      <c r="P556" s="195">
        <v>0</v>
      </c>
      <c r="Q556" s="199">
        <v>0</v>
      </c>
      <c r="R556" s="197">
        <v>0</v>
      </c>
      <c r="S556" s="198">
        <v>0</v>
      </c>
      <c r="T556" s="195">
        <v>0</v>
      </c>
      <c r="U556" s="199">
        <v>0</v>
      </c>
      <c r="V556" s="197">
        <v>0</v>
      </c>
      <c r="W556" s="198">
        <v>0</v>
      </c>
      <c r="X556" s="195">
        <v>0</v>
      </c>
      <c r="Y556" s="199">
        <v>0</v>
      </c>
      <c r="Z556" s="197">
        <v>0</v>
      </c>
      <c r="AA556" s="195">
        <v>0</v>
      </c>
      <c r="AB556" s="168">
        <f t="shared" si="9836"/>
        <v>0</v>
      </c>
      <c r="AC556" s="169">
        <f t="shared" si="9753"/>
        <v>0</v>
      </c>
      <c r="BI556" s="142" t="s">
        <v>41</v>
      </c>
      <c r="BJ556" s="125">
        <f>B556/B560</f>
        <v>0</v>
      </c>
      <c r="BK556" s="126">
        <f t="shared" ref="BK556" si="10272">C556/C560</f>
        <v>0</v>
      </c>
      <c r="BL556" s="127">
        <f t="shared" ref="BL556" si="10273">D556/D560</f>
        <v>0</v>
      </c>
      <c r="BM556" s="128">
        <f t="shared" ref="BM556" si="10274">E556/E560</f>
        <v>0</v>
      </c>
      <c r="BN556" s="125">
        <f t="shared" ref="BN556" si="10275">F556/F560</f>
        <v>0</v>
      </c>
      <c r="BO556" s="126">
        <f t="shared" ref="BO556" si="10276">G556/G560</f>
        <v>0</v>
      </c>
      <c r="BP556" s="127">
        <f t="shared" ref="BP556" si="10277">H556/H560</f>
        <v>0</v>
      </c>
      <c r="BQ556" s="128">
        <f t="shared" ref="BQ556" si="10278">I556/I560</f>
        <v>0</v>
      </c>
      <c r="BR556" s="125">
        <f t="shared" ref="BR556" si="10279">J556/J560</f>
        <v>0</v>
      </c>
      <c r="BS556" s="126">
        <f t="shared" ref="BS556" si="10280">K556/K560</f>
        <v>0</v>
      </c>
      <c r="BT556" s="127">
        <f t="shared" ref="BT556" si="10281">L556/L560</f>
        <v>0</v>
      </c>
      <c r="BU556" s="125">
        <f t="shared" ref="BU556" si="10282">M556/M560</f>
        <v>0</v>
      </c>
      <c r="BV556" s="129">
        <f t="shared" ref="BV556" si="10283">N556/N560</f>
        <v>0</v>
      </c>
      <c r="BW556" s="130">
        <f t="shared" ref="BW556" si="10284">O556/O560</f>
        <v>0</v>
      </c>
      <c r="BX556" s="125">
        <f t="shared" ref="BX556" si="10285">P556/P560</f>
        <v>0</v>
      </c>
      <c r="BY556" s="126">
        <f t="shared" ref="BY556" si="10286">Q556/Q560</f>
        <v>0</v>
      </c>
      <c r="BZ556" s="127">
        <f t="shared" ref="BZ556" si="10287">R556/R560</f>
        <v>0</v>
      </c>
      <c r="CA556" s="128">
        <f t="shared" ref="CA556" si="10288">S556/S560</f>
        <v>0</v>
      </c>
      <c r="CB556" s="125">
        <f t="shared" ref="CB556" si="10289">T556/T560</f>
        <v>0</v>
      </c>
      <c r="CC556" s="126">
        <f t="shared" ref="CC556" si="10290">U556/U560</f>
        <v>0</v>
      </c>
      <c r="CD556" s="127">
        <f t="shared" ref="CD556" si="10291">V556/V560</f>
        <v>0</v>
      </c>
      <c r="CE556" s="128">
        <f t="shared" ref="CE556" si="10292">W556/W560</f>
        <v>0</v>
      </c>
      <c r="CF556" s="125">
        <f t="shared" ref="CF556" si="10293">X556/X560</f>
        <v>0</v>
      </c>
      <c r="CG556" s="126">
        <f t="shared" ref="CG556" si="10294">Y556/Y560</f>
        <v>0</v>
      </c>
      <c r="CH556" s="127">
        <f t="shared" ref="CH556" si="10295">Z556/Z560</f>
        <v>0</v>
      </c>
      <c r="CI556" s="125">
        <f t="shared" ref="CI556" si="10296">AA556/AA560</f>
        <v>0</v>
      </c>
      <c r="CJ556" s="131">
        <f t="shared" ref="CJ556" si="10297">AB556/AB560</f>
        <v>0</v>
      </c>
      <c r="CK556" s="132">
        <f t="shared" ref="CK556" si="10298">AC556/AC560</f>
        <v>0</v>
      </c>
    </row>
    <row r="557" spans="1:89">
      <c r="A557" s="133" t="s">
        <v>42</v>
      </c>
      <c r="B557" s="57"/>
      <c r="C557" s="58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141"/>
      <c r="AB557" s="168">
        <f t="shared" ref="AB557" si="10299">B557+D557+F557+H557+J557+L557+N557+P557+R557+T557+V557+X557+Z557</f>
        <v>0</v>
      </c>
      <c r="AC557" s="169">
        <f t="shared" ref="AC557" si="10300">C557+E557+G557+I557+K557+M557+O557+Q557+S557+U557+W557+Y557+AA557</f>
        <v>0</v>
      </c>
      <c r="BI557" s="133" t="s">
        <v>42</v>
      </c>
      <c r="BJ557" s="125">
        <f>B557/B560</f>
        <v>0</v>
      </c>
      <c r="BK557" s="126">
        <f t="shared" ref="BK557" si="10301">C557/C560</f>
        <v>0</v>
      </c>
      <c r="BL557" s="127">
        <f t="shared" ref="BL557" si="10302">D557/D560</f>
        <v>0</v>
      </c>
      <c r="BM557" s="128">
        <f t="shared" ref="BM557" si="10303">E557/E560</f>
        <v>0</v>
      </c>
      <c r="BN557" s="125">
        <f t="shared" ref="BN557" si="10304">F557/F560</f>
        <v>0</v>
      </c>
      <c r="BO557" s="126">
        <f t="shared" ref="BO557" si="10305">G557/G560</f>
        <v>0</v>
      </c>
      <c r="BP557" s="127">
        <f t="shared" ref="BP557" si="10306">H557/H560</f>
        <v>0</v>
      </c>
      <c r="BQ557" s="128">
        <f t="shared" ref="BQ557" si="10307">I557/I560</f>
        <v>0</v>
      </c>
      <c r="BR557" s="125">
        <f t="shared" ref="BR557" si="10308">J557/J560</f>
        <v>0</v>
      </c>
      <c r="BS557" s="126">
        <f t="shared" ref="BS557" si="10309">K557/K560</f>
        <v>0</v>
      </c>
      <c r="BT557" s="127">
        <f t="shared" ref="BT557" si="10310">L557/L560</f>
        <v>0</v>
      </c>
      <c r="BU557" s="125">
        <f t="shared" ref="BU557" si="10311">M557/M560</f>
        <v>0</v>
      </c>
      <c r="BV557" s="129">
        <f t="shared" ref="BV557" si="10312">N557/N560</f>
        <v>0</v>
      </c>
      <c r="BW557" s="130">
        <f t="shared" ref="BW557" si="10313">O557/O560</f>
        <v>0</v>
      </c>
      <c r="BX557" s="125">
        <f t="shared" ref="BX557" si="10314">P557/P560</f>
        <v>0</v>
      </c>
      <c r="BY557" s="126">
        <f t="shared" ref="BY557" si="10315">Q557/Q560</f>
        <v>0</v>
      </c>
      <c r="BZ557" s="127">
        <f t="shared" ref="BZ557" si="10316">R557/R560</f>
        <v>0</v>
      </c>
      <c r="CA557" s="128">
        <f t="shared" ref="CA557" si="10317">S557/S560</f>
        <v>0</v>
      </c>
      <c r="CB557" s="125">
        <f t="shared" ref="CB557" si="10318">T557/T560</f>
        <v>0</v>
      </c>
      <c r="CC557" s="126">
        <f t="shared" ref="CC557" si="10319">U557/U560</f>
        <v>0</v>
      </c>
      <c r="CD557" s="127">
        <f t="shared" ref="CD557" si="10320">V557/V560</f>
        <v>0</v>
      </c>
      <c r="CE557" s="128">
        <f t="shared" ref="CE557" si="10321">W557/W560</f>
        <v>0</v>
      </c>
      <c r="CF557" s="125">
        <f t="shared" ref="CF557" si="10322">X557/X560</f>
        <v>0</v>
      </c>
      <c r="CG557" s="126">
        <f t="shared" ref="CG557" si="10323">Y557/Y560</f>
        <v>0</v>
      </c>
      <c r="CH557" s="127">
        <f t="shared" ref="CH557" si="10324">Z557/Z560</f>
        <v>0</v>
      </c>
      <c r="CI557" s="125">
        <f t="shared" ref="CI557" si="10325">AA557/AA560</f>
        <v>0</v>
      </c>
      <c r="CJ557" s="131">
        <f t="shared" ref="CJ557" si="10326">AB557/AB560</f>
        <v>0</v>
      </c>
      <c r="CK557" s="132">
        <f t="shared" ref="CK557" si="10327">AC557/AC560</f>
        <v>0</v>
      </c>
    </row>
    <row r="558" spans="1:89">
      <c r="A558" s="142" t="s">
        <v>43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/>
      <c r="AC558" s="169"/>
      <c r="BI558" s="142" t="s">
        <v>43</v>
      </c>
      <c r="BJ558" s="125">
        <f>B558/B560</f>
        <v>0</v>
      </c>
      <c r="BK558" s="126">
        <f t="shared" ref="BK558" si="10328">C558/C560</f>
        <v>0</v>
      </c>
      <c r="BL558" s="127">
        <f t="shared" ref="BL558" si="10329">D558/D560</f>
        <v>0</v>
      </c>
      <c r="BM558" s="128">
        <f t="shared" ref="BM558" si="10330">E558/E560</f>
        <v>0</v>
      </c>
      <c r="BN558" s="125">
        <f t="shared" ref="BN558" si="10331">F558/F560</f>
        <v>0</v>
      </c>
      <c r="BO558" s="126">
        <f t="shared" ref="BO558" si="10332">G558/G560</f>
        <v>0</v>
      </c>
      <c r="BP558" s="127">
        <f t="shared" ref="BP558" si="10333">H558/H560</f>
        <v>0</v>
      </c>
      <c r="BQ558" s="128">
        <f t="shared" ref="BQ558" si="10334">I558/I560</f>
        <v>0</v>
      </c>
      <c r="BR558" s="125">
        <f t="shared" ref="BR558" si="10335">J558/J560</f>
        <v>0</v>
      </c>
      <c r="BS558" s="126">
        <f t="shared" ref="BS558" si="10336">K558/K560</f>
        <v>0</v>
      </c>
      <c r="BT558" s="127">
        <f t="shared" ref="BT558" si="10337">L558/L560</f>
        <v>0</v>
      </c>
      <c r="BU558" s="125">
        <f t="shared" ref="BU558" si="10338">M558/M560</f>
        <v>0</v>
      </c>
      <c r="BV558" s="129">
        <f t="shared" ref="BV558" si="10339">N558/N560</f>
        <v>0</v>
      </c>
      <c r="BW558" s="130">
        <f t="shared" ref="BW558" si="10340">O558/O560</f>
        <v>0</v>
      </c>
      <c r="BX558" s="125">
        <f t="shared" ref="BX558" si="10341">P558/P560</f>
        <v>0</v>
      </c>
      <c r="BY558" s="126">
        <f t="shared" ref="BY558" si="10342">Q558/Q560</f>
        <v>0</v>
      </c>
      <c r="BZ558" s="127">
        <f t="shared" ref="BZ558" si="10343">R558/R560</f>
        <v>0</v>
      </c>
      <c r="CA558" s="128">
        <f t="shared" ref="CA558" si="10344">S558/S560</f>
        <v>0</v>
      </c>
      <c r="CB558" s="125">
        <f t="shared" ref="CB558" si="10345">T558/T560</f>
        <v>0</v>
      </c>
      <c r="CC558" s="126">
        <f t="shared" ref="CC558" si="10346">U558/U560</f>
        <v>0</v>
      </c>
      <c r="CD558" s="127">
        <f t="shared" ref="CD558" si="10347">V558/V560</f>
        <v>0</v>
      </c>
      <c r="CE558" s="128">
        <f t="shared" ref="CE558" si="10348">W558/W560</f>
        <v>0</v>
      </c>
      <c r="CF558" s="125">
        <f t="shared" ref="CF558" si="10349">X558/X560</f>
        <v>0</v>
      </c>
      <c r="CG558" s="126">
        <f t="shared" ref="CG558" si="10350">Y558/Y560</f>
        <v>0</v>
      </c>
      <c r="CH558" s="127">
        <f t="shared" ref="CH558" si="10351">Z558/Z560</f>
        <v>0</v>
      </c>
      <c r="CI558" s="125">
        <f t="shared" ref="CI558" si="10352">AA558/AA560</f>
        <v>0</v>
      </c>
      <c r="CJ558" s="131">
        <f t="shared" ref="CJ558" si="10353">AB558/AB560</f>
        <v>0</v>
      </c>
      <c r="CK558" s="132">
        <f t="shared" ref="CK558" si="10354">AC558/AC560</f>
        <v>0</v>
      </c>
    </row>
    <row r="559" spans="1:89" ht="14.1" thickBot="1">
      <c r="A559" s="133" t="s">
        <v>44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/>
      <c r="AC559" s="169"/>
      <c r="BI559" s="133" t="s">
        <v>44</v>
      </c>
      <c r="BJ559" s="125">
        <f>B559/B560</f>
        <v>0</v>
      </c>
      <c r="BK559" s="126">
        <f t="shared" ref="BK559" si="10355">C559/C560</f>
        <v>0</v>
      </c>
      <c r="BL559" s="127">
        <f t="shared" ref="BL559" si="10356">D559/D560</f>
        <v>0</v>
      </c>
      <c r="BM559" s="128">
        <f t="shared" ref="BM559" si="10357">E559/E560</f>
        <v>0</v>
      </c>
      <c r="BN559" s="125">
        <f t="shared" ref="BN559" si="10358">F559/F560</f>
        <v>0</v>
      </c>
      <c r="BO559" s="126">
        <f t="shared" ref="BO559" si="10359">G559/G560</f>
        <v>0</v>
      </c>
      <c r="BP559" s="127">
        <f t="shared" ref="BP559" si="10360">H559/H560</f>
        <v>0</v>
      </c>
      <c r="BQ559" s="128">
        <f t="shared" ref="BQ559" si="10361">I559/I560</f>
        <v>0</v>
      </c>
      <c r="BR559" s="125">
        <f t="shared" ref="BR559" si="10362">J559/J560</f>
        <v>0</v>
      </c>
      <c r="BS559" s="126">
        <f t="shared" ref="BS559" si="10363">K559/K560</f>
        <v>0</v>
      </c>
      <c r="BT559" s="127">
        <f t="shared" ref="BT559" si="10364">L559/L560</f>
        <v>0</v>
      </c>
      <c r="BU559" s="125">
        <f t="shared" ref="BU559" si="10365">M559/M560</f>
        <v>0</v>
      </c>
      <c r="BV559" s="129">
        <f t="shared" ref="BV559" si="10366">N559/N560</f>
        <v>0</v>
      </c>
      <c r="BW559" s="130">
        <f t="shared" ref="BW559" si="10367">O559/O560</f>
        <v>0</v>
      </c>
      <c r="BX559" s="125">
        <f t="shared" ref="BX559" si="10368">P559/P560</f>
        <v>0</v>
      </c>
      <c r="BY559" s="126">
        <f t="shared" ref="BY559" si="10369">Q559/Q560</f>
        <v>0</v>
      </c>
      <c r="BZ559" s="127">
        <f t="shared" ref="BZ559" si="10370">R559/R560</f>
        <v>0</v>
      </c>
      <c r="CA559" s="128">
        <f t="shared" ref="CA559" si="10371">S559/S560</f>
        <v>0</v>
      </c>
      <c r="CB559" s="125">
        <f t="shared" ref="CB559" si="10372">T559/T560</f>
        <v>0</v>
      </c>
      <c r="CC559" s="126">
        <f t="shared" ref="CC559" si="10373">U559/U560</f>
        <v>0</v>
      </c>
      <c r="CD559" s="127">
        <f t="shared" ref="CD559" si="10374">V559/V560</f>
        <v>0</v>
      </c>
      <c r="CE559" s="128">
        <f t="shared" ref="CE559" si="10375">W559/W560</f>
        <v>0</v>
      </c>
      <c r="CF559" s="125">
        <f t="shared" ref="CF559" si="10376">X559/X560</f>
        <v>0</v>
      </c>
      <c r="CG559" s="126">
        <f t="shared" ref="CG559" si="10377">Y559/Y560</f>
        <v>0</v>
      </c>
      <c r="CH559" s="127">
        <f t="shared" ref="CH559" si="10378">Z559/Z560</f>
        <v>0</v>
      </c>
      <c r="CI559" s="125">
        <f t="shared" ref="CI559" si="10379">AA559/AA560</f>
        <v>0</v>
      </c>
      <c r="CJ559" s="131">
        <f t="shared" ref="CJ559" si="10380">AB559/AB560</f>
        <v>0</v>
      </c>
      <c r="CK559" s="132">
        <f t="shared" ref="CK559" si="10381">AC559/AC560</f>
        <v>0</v>
      </c>
    </row>
    <row r="560" spans="1:89" ht="15" thickTop="1" thickBot="1">
      <c r="A560" s="290" t="s">
        <v>26</v>
      </c>
      <c r="B560" s="17">
        <f t="shared" ref="B560:AA560" si="10382">SUM(B537:B559)</f>
        <v>40106</v>
      </c>
      <c r="C560" s="18">
        <f t="shared" si="10382"/>
        <v>28867</v>
      </c>
      <c r="D560" s="17">
        <f t="shared" si="10382"/>
        <v>15344</v>
      </c>
      <c r="E560" s="18">
        <f t="shared" si="10382"/>
        <v>13059</v>
      </c>
      <c r="F560" s="17">
        <f t="shared" si="10382"/>
        <v>8168</v>
      </c>
      <c r="G560" s="18">
        <f t="shared" si="10382"/>
        <v>4801</v>
      </c>
      <c r="H560" s="17">
        <f t="shared" si="10382"/>
        <v>27260</v>
      </c>
      <c r="I560" s="18">
        <f t="shared" si="10382"/>
        <v>37158</v>
      </c>
      <c r="J560" s="17">
        <f t="shared" si="10382"/>
        <v>3177</v>
      </c>
      <c r="K560" s="18">
        <f t="shared" si="10382"/>
        <v>4270</v>
      </c>
      <c r="L560" s="17">
        <f t="shared" si="10382"/>
        <v>7085</v>
      </c>
      <c r="M560" s="18">
        <f t="shared" si="10382"/>
        <v>15356</v>
      </c>
      <c r="N560" s="17">
        <f t="shared" si="10382"/>
        <v>20794</v>
      </c>
      <c r="O560" s="18">
        <f t="shared" si="10382"/>
        <v>27501</v>
      </c>
      <c r="P560" s="17">
        <f t="shared" si="10382"/>
        <v>11560</v>
      </c>
      <c r="Q560" s="18">
        <f t="shared" si="10382"/>
        <v>11742</v>
      </c>
      <c r="R560" s="17">
        <f t="shared" si="10382"/>
        <v>18423</v>
      </c>
      <c r="S560" s="18">
        <f t="shared" si="10382"/>
        <v>16980</v>
      </c>
      <c r="T560" s="17">
        <f t="shared" si="10382"/>
        <v>4764</v>
      </c>
      <c r="U560" s="18">
        <f t="shared" si="10382"/>
        <v>4681</v>
      </c>
      <c r="V560" s="17">
        <f t="shared" si="10382"/>
        <v>18018</v>
      </c>
      <c r="W560" s="18">
        <f t="shared" si="10382"/>
        <v>18839</v>
      </c>
      <c r="X560" s="17">
        <f t="shared" si="10382"/>
        <v>15983</v>
      </c>
      <c r="Y560" s="18">
        <f t="shared" si="10382"/>
        <v>8627</v>
      </c>
      <c r="Z560" s="17">
        <f t="shared" si="10382"/>
        <v>41955</v>
      </c>
      <c r="AA560" s="18">
        <f t="shared" si="10382"/>
        <v>40294</v>
      </c>
      <c r="AB560" s="170">
        <f t="shared" ref="AB560:AC560" si="10383">SUM(AB536:AB559)</f>
        <v>232637</v>
      </c>
      <c r="AC560" s="171">
        <f t="shared" si="10383"/>
        <v>232175</v>
      </c>
      <c r="BI560" s="290" t="s">
        <v>26</v>
      </c>
      <c r="BJ560" s="151">
        <f>SUM(BJ536:BJ559)</f>
        <v>1</v>
      </c>
      <c r="BK560" s="152">
        <f t="shared" ref="BK560:CK560" si="10384">SUM(BK536:BK559)</f>
        <v>1</v>
      </c>
      <c r="BL560" s="151">
        <f t="shared" si="10384"/>
        <v>0.99999999999999978</v>
      </c>
      <c r="BM560" s="152">
        <f t="shared" si="10384"/>
        <v>1</v>
      </c>
      <c r="BN560" s="151">
        <f t="shared" si="10384"/>
        <v>0.99999999999999989</v>
      </c>
      <c r="BO560" s="152">
        <f t="shared" si="10384"/>
        <v>0.99999999999999989</v>
      </c>
      <c r="BP560" s="151">
        <f t="shared" si="10384"/>
        <v>1</v>
      </c>
      <c r="BQ560" s="152">
        <f t="shared" si="10384"/>
        <v>0.99999999999999989</v>
      </c>
      <c r="BR560" s="151">
        <f t="shared" si="10384"/>
        <v>1</v>
      </c>
      <c r="BS560" s="152">
        <f t="shared" si="10384"/>
        <v>0.99999999999999989</v>
      </c>
      <c r="BT560" s="151">
        <f t="shared" si="10384"/>
        <v>1.0000000000000002</v>
      </c>
      <c r="BU560" s="152">
        <f t="shared" si="10384"/>
        <v>1.0000000000000002</v>
      </c>
      <c r="BV560" s="151">
        <f t="shared" si="10384"/>
        <v>1</v>
      </c>
      <c r="BW560" s="152">
        <f t="shared" si="10384"/>
        <v>1</v>
      </c>
      <c r="BX560" s="151">
        <f t="shared" si="10384"/>
        <v>0.99999999999999989</v>
      </c>
      <c r="BY560" s="152">
        <f t="shared" si="10384"/>
        <v>0.99999999999999978</v>
      </c>
      <c r="BZ560" s="151">
        <f t="shared" si="10384"/>
        <v>1</v>
      </c>
      <c r="CA560" s="152">
        <f t="shared" si="10384"/>
        <v>0.99999999999999989</v>
      </c>
      <c r="CB560" s="151">
        <f t="shared" si="10384"/>
        <v>1</v>
      </c>
      <c r="CC560" s="152">
        <f t="shared" si="10384"/>
        <v>0.99999999999999989</v>
      </c>
      <c r="CD560" s="151">
        <f t="shared" si="10384"/>
        <v>1</v>
      </c>
      <c r="CE560" s="152">
        <f t="shared" si="10384"/>
        <v>1.0000000000000002</v>
      </c>
      <c r="CF560" s="151">
        <f t="shared" si="10384"/>
        <v>1</v>
      </c>
      <c r="CG560" s="152">
        <f t="shared" si="10384"/>
        <v>1</v>
      </c>
      <c r="CH560" s="151">
        <f t="shared" si="10384"/>
        <v>0.99999999999999989</v>
      </c>
      <c r="CI560" s="152">
        <f t="shared" si="10384"/>
        <v>1.0000000000000002</v>
      </c>
      <c r="CJ560" s="151">
        <f t="shared" si="10384"/>
        <v>0.99999999999999989</v>
      </c>
      <c r="CK560" s="152">
        <f t="shared" si="10384"/>
        <v>1</v>
      </c>
    </row>
    <row r="561" spans="1:89" ht="14.1" thickTop="1">
      <c r="A561" s="186"/>
    </row>
    <row r="563" spans="1:89">
      <c r="A563" s="301">
        <f>+A532+1</f>
        <v>43604</v>
      </c>
      <c r="B563" s="301"/>
      <c r="C563" s="301"/>
      <c r="D563" s="301"/>
      <c r="BI563" s="298">
        <f>+BI501+2</f>
        <v>43604</v>
      </c>
      <c r="BJ563" s="298"/>
      <c r="BK563" s="298"/>
      <c r="BL563" s="298"/>
    </row>
    <row r="564" spans="1:89" ht="14.1" thickBot="1">
      <c r="AE564" t="s">
        <v>1</v>
      </c>
    </row>
    <row r="565" spans="1:89" ht="15" thickTop="1" thickBot="1">
      <c r="A565" s="296" t="s">
        <v>2</v>
      </c>
      <c r="B565" s="292" t="s">
        <v>3</v>
      </c>
      <c r="C565" s="293"/>
      <c r="D565" s="292" t="s">
        <v>4</v>
      </c>
      <c r="E565" s="293"/>
      <c r="F565" s="292" t="s">
        <v>5</v>
      </c>
      <c r="G565" s="293"/>
      <c r="H565" s="292" t="s">
        <v>6</v>
      </c>
      <c r="I565" s="293"/>
      <c r="J565" s="292" t="s">
        <v>7</v>
      </c>
      <c r="K565" s="293"/>
      <c r="L565" s="292" t="s">
        <v>8</v>
      </c>
      <c r="M565" s="293"/>
      <c r="N565" s="292" t="s">
        <v>9</v>
      </c>
      <c r="O565" s="293"/>
      <c r="P565" s="292" t="s">
        <v>10</v>
      </c>
      <c r="Q565" s="293"/>
      <c r="R565" s="292" t="s">
        <v>11</v>
      </c>
      <c r="S565" s="293"/>
      <c r="T565" s="292" t="s">
        <v>12</v>
      </c>
      <c r="U565" s="293"/>
      <c r="V565" s="292" t="s">
        <v>13</v>
      </c>
      <c r="W565" s="293"/>
      <c r="X565" s="292" t="s">
        <v>14</v>
      </c>
      <c r="Y565" s="293"/>
      <c r="Z565" s="294" t="s">
        <v>15</v>
      </c>
      <c r="AA565" s="295"/>
      <c r="AB565" s="299" t="s">
        <v>16</v>
      </c>
      <c r="AC565" s="300"/>
      <c r="AE565" s="309" t="s">
        <v>2</v>
      </c>
      <c r="AF565" s="303" t="s">
        <v>3</v>
      </c>
      <c r="AG565" s="304"/>
      <c r="AH565" s="303" t="s">
        <v>4</v>
      </c>
      <c r="AI565" s="304"/>
      <c r="AJ565" s="303" t="s">
        <v>5</v>
      </c>
      <c r="AK565" s="304"/>
      <c r="AL565" s="303" t="s">
        <v>6</v>
      </c>
      <c r="AM565" s="304"/>
      <c r="AN565" s="303" t="s">
        <v>7</v>
      </c>
      <c r="AO565" s="304"/>
      <c r="AP565" s="303" t="s">
        <v>8</v>
      </c>
      <c r="AQ565" s="304"/>
      <c r="AR565" s="303" t="s">
        <v>9</v>
      </c>
      <c r="AS565" s="304"/>
      <c r="AT565" s="303" t="s">
        <v>10</v>
      </c>
      <c r="AU565" s="304"/>
      <c r="AV565" s="303" t="s">
        <v>11</v>
      </c>
      <c r="AW565" s="304"/>
      <c r="AX565" s="303" t="s">
        <v>12</v>
      </c>
      <c r="AY565" s="304"/>
      <c r="AZ565" s="303" t="s">
        <v>13</v>
      </c>
      <c r="BA565" s="304"/>
      <c r="BB565" s="303" t="s">
        <v>14</v>
      </c>
      <c r="BC565" s="304"/>
      <c r="BD565" s="305" t="s">
        <v>15</v>
      </c>
      <c r="BE565" s="306"/>
      <c r="BF565" s="307" t="s">
        <v>16</v>
      </c>
      <c r="BG565" s="308"/>
      <c r="BH565" s="281"/>
      <c r="BI565" s="296" t="s">
        <v>2</v>
      </c>
      <c r="BJ565" s="292" t="s">
        <v>3</v>
      </c>
      <c r="BK565" s="293"/>
      <c r="BL565" s="292" t="s">
        <v>4</v>
      </c>
      <c r="BM565" s="293"/>
      <c r="BN565" s="292" t="s">
        <v>5</v>
      </c>
      <c r="BO565" s="293"/>
      <c r="BP565" s="292" t="s">
        <v>6</v>
      </c>
      <c r="BQ565" s="293"/>
      <c r="BR565" s="292" t="s">
        <v>7</v>
      </c>
      <c r="BS565" s="293"/>
      <c r="BT565" s="292" t="s">
        <v>8</v>
      </c>
      <c r="BU565" s="293"/>
      <c r="BV565" s="292" t="s">
        <v>9</v>
      </c>
      <c r="BW565" s="293"/>
      <c r="BX565" s="292" t="s">
        <v>10</v>
      </c>
      <c r="BY565" s="293"/>
      <c r="BZ565" s="292" t="s">
        <v>11</v>
      </c>
      <c r="CA565" s="293"/>
      <c r="CB565" s="292" t="s">
        <v>12</v>
      </c>
      <c r="CC565" s="293"/>
      <c r="CD565" s="292" t="s">
        <v>13</v>
      </c>
      <c r="CE565" s="293"/>
      <c r="CF565" s="292" t="s">
        <v>14</v>
      </c>
      <c r="CG565" s="293"/>
      <c r="CH565" s="294" t="s">
        <v>15</v>
      </c>
      <c r="CI565" s="295"/>
      <c r="CJ565" s="292" t="s">
        <v>16</v>
      </c>
      <c r="CK565" s="293"/>
    </row>
    <row r="566" spans="1:89" ht="15" thickTop="1" thickBot="1">
      <c r="A566" s="297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5" t="s">
        <v>17</v>
      </c>
      <c r="AA566" s="118" t="s">
        <v>18</v>
      </c>
      <c r="AB566" s="172" t="s">
        <v>17</v>
      </c>
      <c r="AC566" s="173" t="s">
        <v>18</v>
      </c>
      <c r="AE566" s="310"/>
      <c r="AF566" s="242" t="s">
        <v>17</v>
      </c>
      <c r="AG566" s="243" t="s">
        <v>18</v>
      </c>
      <c r="AH566" s="244" t="s">
        <v>17</v>
      </c>
      <c r="AI566" s="245" t="s">
        <v>18</v>
      </c>
      <c r="AJ566" s="242" t="s">
        <v>17</v>
      </c>
      <c r="AK566" s="243" t="s">
        <v>18</v>
      </c>
      <c r="AL566" s="244" t="s">
        <v>17</v>
      </c>
      <c r="AM566" s="245" t="s">
        <v>18</v>
      </c>
      <c r="AN566" s="242" t="s">
        <v>17</v>
      </c>
      <c r="AO566" s="243" t="s">
        <v>18</v>
      </c>
      <c r="AP566" s="244" t="s">
        <v>17</v>
      </c>
      <c r="AQ566" s="242" t="s">
        <v>18</v>
      </c>
      <c r="AR566" s="246" t="s">
        <v>17</v>
      </c>
      <c r="AS566" s="247" t="s">
        <v>18</v>
      </c>
      <c r="AT566" s="242" t="s">
        <v>17</v>
      </c>
      <c r="AU566" s="243" t="s">
        <v>18</v>
      </c>
      <c r="AV566" s="244" t="s">
        <v>17</v>
      </c>
      <c r="AW566" s="245" t="s">
        <v>18</v>
      </c>
      <c r="AX566" s="242" t="s">
        <v>17</v>
      </c>
      <c r="AY566" s="243" t="s">
        <v>18</v>
      </c>
      <c r="AZ566" s="244" t="s">
        <v>17</v>
      </c>
      <c r="BA566" s="245" t="s">
        <v>18</v>
      </c>
      <c r="BB566" s="242" t="s">
        <v>17</v>
      </c>
      <c r="BC566" s="243" t="s">
        <v>18</v>
      </c>
      <c r="BD566" s="248" t="s">
        <v>17</v>
      </c>
      <c r="BE566" s="249" t="s">
        <v>18</v>
      </c>
      <c r="BF566" s="250" t="s">
        <v>17</v>
      </c>
      <c r="BG566" s="251" t="s">
        <v>18</v>
      </c>
      <c r="BH566" s="282"/>
      <c r="BI566" s="297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5" t="s">
        <v>17</v>
      </c>
      <c r="CI566" s="118" t="s">
        <v>18</v>
      </c>
      <c r="CJ566" s="116" t="s">
        <v>17</v>
      </c>
      <c r="CK566" s="117" t="s">
        <v>18</v>
      </c>
    </row>
    <row r="567" spans="1:89" ht="14.1" thickTop="1">
      <c r="A567" s="121" t="s">
        <v>19</v>
      </c>
      <c r="B567" s="122"/>
      <c r="C567" s="185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2"/>
      <c r="AA567" s="183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30"/>
      <c r="AE567" s="252" t="str">
        <f>$AE$9</f>
        <v>07:00 - 07:59</v>
      </c>
      <c r="AF567" s="253">
        <f>SUMIF($A$9:$A$32,$AE567,B$567:B$590)</f>
        <v>1313</v>
      </c>
      <c r="AG567" s="254">
        <f t="shared" ref="AG567:AV569" si="10385">SUMIF($A$9:$A$32,$AE567,C$567:C$590)</f>
        <v>442</v>
      </c>
      <c r="AH567" s="255">
        <f t="shared" si="10385"/>
        <v>471</v>
      </c>
      <c r="AI567" s="256">
        <f t="shared" si="10385"/>
        <v>334</v>
      </c>
      <c r="AJ567" s="253">
        <f t="shared" si="10385"/>
        <v>170</v>
      </c>
      <c r="AK567" s="257">
        <f t="shared" si="10385"/>
        <v>134</v>
      </c>
      <c r="AL567" s="255">
        <f t="shared" si="10385"/>
        <v>862</v>
      </c>
      <c r="AM567" s="256">
        <f t="shared" si="10385"/>
        <v>790</v>
      </c>
      <c r="AN567" s="253">
        <f t="shared" si="10385"/>
        <v>56</v>
      </c>
      <c r="AO567" s="257">
        <f t="shared" si="10385"/>
        <v>102</v>
      </c>
      <c r="AP567" s="255">
        <f t="shared" si="10385"/>
        <v>104</v>
      </c>
      <c r="AQ567" s="253">
        <f t="shared" si="10385"/>
        <v>416</v>
      </c>
      <c r="AR567" s="258">
        <f t="shared" si="10385"/>
        <v>579</v>
      </c>
      <c r="AS567" s="259">
        <f t="shared" si="10385"/>
        <v>675</v>
      </c>
      <c r="AT567" s="253">
        <f t="shared" si="10385"/>
        <v>320</v>
      </c>
      <c r="AU567" s="257">
        <f t="shared" si="10385"/>
        <v>255</v>
      </c>
      <c r="AV567" s="255">
        <f t="shared" si="10385"/>
        <v>653</v>
      </c>
      <c r="AW567" s="256">
        <f t="shared" ref="AW567:BE569" si="10386">SUMIF($A$9:$A$32,$AE567,S$567:S$590)</f>
        <v>457</v>
      </c>
      <c r="AX567" s="253">
        <f t="shared" si="10386"/>
        <v>108</v>
      </c>
      <c r="AY567" s="257">
        <f t="shared" si="10386"/>
        <v>145</v>
      </c>
      <c r="AZ567" s="255">
        <f t="shared" si="10386"/>
        <v>293</v>
      </c>
      <c r="BA567" s="256">
        <f t="shared" si="10386"/>
        <v>543</v>
      </c>
      <c r="BB567" s="253">
        <f t="shared" si="10386"/>
        <v>426</v>
      </c>
      <c r="BC567" s="257">
        <f t="shared" si="10386"/>
        <v>255</v>
      </c>
      <c r="BD567" s="20">
        <f t="shared" si="10386"/>
        <v>1384</v>
      </c>
      <c r="BE567" s="260">
        <f t="shared" si="10386"/>
        <v>1532</v>
      </c>
      <c r="BF567" s="261">
        <f>AF567+AH567+AJ567+AL567+AN567+AP567+AR567+AT567+AV567+AX567+AZ567+BB567+BD567</f>
        <v>6739</v>
      </c>
      <c r="BG567" s="262">
        <f>AG567+AI567+AK567+AM567+AO567+AQ567+AS567+AU567+AW567+AY567+BA567+BC567+BE567</f>
        <v>6080</v>
      </c>
      <c r="BH567" s="283"/>
      <c r="BI567" s="121" t="s">
        <v>19</v>
      </c>
      <c r="BJ567" s="125">
        <f>B567/B591</f>
        <v>0</v>
      </c>
      <c r="BK567" s="126">
        <f t="shared" ref="BK567" si="10387">C567/C591</f>
        <v>0</v>
      </c>
      <c r="BL567" s="127">
        <f t="shared" ref="BL567" si="10388">D567/D591</f>
        <v>0</v>
      </c>
      <c r="BM567" s="128">
        <f t="shared" ref="BM567" si="10389">E567/E591</f>
        <v>0</v>
      </c>
      <c r="BN567" s="125">
        <f t="shared" ref="BN567" si="10390">F567/F591</f>
        <v>0</v>
      </c>
      <c r="BO567" s="126">
        <f t="shared" ref="BO567" si="10391">G567/G591</f>
        <v>0</v>
      </c>
      <c r="BP567" s="127">
        <f t="shared" ref="BP567" si="10392">H567/H591</f>
        <v>0</v>
      </c>
      <c r="BQ567" s="128">
        <f t="shared" ref="BQ567" si="10393">I567/I591</f>
        <v>0</v>
      </c>
      <c r="BR567" s="125">
        <f t="shared" ref="BR567" si="10394">J567/J591</f>
        <v>0</v>
      </c>
      <c r="BS567" s="126">
        <f t="shared" ref="BS567" si="10395">K567/K591</f>
        <v>0</v>
      </c>
      <c r="BT567" s="127">
        <f t="shared" ref="BT567" si="10396">L567/L591</f>
        <v>0</v>
      </c>
      <c r="BU567" s="125">
        <f t="shared" ref="BU567" si="10397">M567/M591</f>
        <v>0</v>
      </c>
      <c r="BV567" s="129">
        <f t="shared" ref="BV567" si="10398">N567/N591</f>
        <v>0</v>
      </c>
      <c r="BW567" s="130">
        <f t="shared" ref="BW567" si="10399">O567/O591</f>
        <v>0</v>
      </c>
      <c r="BX567" s="125">
        <f t="shared" ref="BX567" si="10400">P567/P591</f>
        <v>0</v>
      </c>
      <c r="BY567" s="126">
        <f t="shared" ref="BY567" si="10401">Q567/Q591</f>
        <v>0</v>
      </c>
      <c r="BZ567" s="127">
        <f t="shared" ref="BZ567" si="10402">R567/R591</f>
        <v>0</v>
      </c>
      <c r="CA567" s="128">
        <f t="shared" ref="CA567" si="10403">S567/S591</f>
        <v>0</v>
      </c>
      <c r="CB567" s="125">
        <f t="shared" ref="CB567" si="10404">T567/T591</f>
        <v>0</v>
      </c>
      <c r="CC567" s="126">
        <f t="shared" ref="CC567" si="10405">U567/U591</f>
        <v>0</v>
      </c>
      <c r="CD567" s="127">
        <f t="shared" ref="CD567" si="10406">V567/V591</f>
        <v>0</v>
      </c>
      <c r="CE567" s="128">
        <f t="shared" ref="CE567" si="10407">W567/W591</f>
        <v>0</v>
      </c>
      <c r="CF567" s="125">
        <f t="shared" ref="CF567" si="10408">X567/X591</f>
        <v>0</v>
      </c>
      <c r="CG567" s="126">
        <f t="shared" ref="CG567" si="10409">Y567/Y591</f>
        <v>0</v>
      </c>
      <c r="CH567" s="127">
        <f t="shared" ref="CH567" si="10410">Z567/Z591</f>
        <v>0</v>
      </c>
      <c r="CI567" s="125">
        <f t="shared" ref="CI567" si="10411">AA567/AA591</f>
        <v>0</v>
      </c>
      <c r="CJ567" s="131">
        <f t="shared" ref="CJ567" si="10412">AB567/AB591</f>
        <v>0</v>
      </c>
      <c r="CK567" s="132">
        <f t="shared" ref="CK567" si="10413">AC567/AC591</f>
        <v>0</v>
      </c>
    </row>
    <row r="568" spans="1:89">
      <c r="A568" s="133" t="s">
        <v>21</v>
      </c>
      <c r="B568" s="188">
        <v>153</v>
      </c>
      <c r="C568" s="189">
        <v>0</v>
      </c>
      <c r="D568" s="190">
        <v>58</v>
      </c>
      <c r="E568" s="191">
        <v>0</v>
      </c>
      <c r="F568" s="188">
        <v>19</v>
      </c>
      <c r="G568" s="192">
        <v>1</v>
      </c>
      <c r="H568" s="190">
        <v>90</v>
      </c>
      <c r="I568" s="191">
        <v>6</v>
      </c>
      <c r="J568" s="188">
        <v>6</v>
      </c>
      <c r="K568" s="192">
        <v>1</v>
      </c>
      <c r="L568" s="190">
        <v>3</v>
      </c>
      <c r="M568" s="188">
        <v>4</v>
      </c>
      <c r="N568" s="193">
        <v>14</v>
      </c>
      <c r="O568" s="194">
        <v>7</v>
      </c>
      <c r="P568" s="188">
        <v>3</v>
      </c>
      <c r="Q568" s="192">
        <v>2</v>
      </c>
      <c r="R568" s="190">
        <v>2</v>
      </c>
      <c r="S568" s="191">
        <v>0</v>
      </c>
      <c r="T568" s="188">
        <v>0</v>
      </c>
      <c r="U568" s="192">
        <v>0</v>
      </c>
      <c r="V568" s="190">
        <v>0</v>
      </c>
      <c r="W568" s="191">
        <v>0</v>
      </c>
      <c r="X568" s="188">
        <v>0</v>
      </c>
      <c r="Y568" s="192">
        <v>0</v>
      </c>
      <c r="Z568" s="190">
        <v>0</v>
      </c>
      <c r="AA568" s="188">
        <v>0</v>
      </c>
      <c r="AB568" s="168">
        <f t="shared" ref="AB568:AB569" si="10414">B568+D568+F568+H568+J568+L568+N568+P568+R568+T568+V568+X568+Z568</f>
        <v>348</v>
      </c>
      <c r="AC568" s="169">
        <f t="shared" ref="AC568:AC587" si="10415">C568+E568+G568+I568+K568+M568+O568+Q568+S568+U568+W568+Y568+AA568</f>
        <v>21</v>
      </c>
      <c r="AE568" s="263" t="str">
        <f>$AE$10</f>
        <v>08:00 - 08:59</v>
      </c>
      <c r="AF568" s="253">
        <f>SUMIF($A$9:$A$32,$AE568,B$567:B$590)</f>
        <v>1995</v>
      </c>
      <c r="AG568" s="264">
        <f t="shared" si="10385"/>
        <v>662</v>
      </c>
      <c r="AH568" s="265">
        <f t="shared" si="10385"/>
        <v>610</v>
      </c>
      <c r="AI568" s="266">
        <f t="shared" si="10385"/>
        <v>398</v>
      </c>
      <c r="AJ568" s="267">
        <f t="shared" si="10385"/>
        <v>270</v>
      </c>
      <c r="AK568" s="268">
        <f t="shared" si="10385"/>
        <v>170</v>
      </c>
      <c r="AL568" s="265">
        <f t="shared" si="10385"/>
        <v>1141</v>
      </c>
      <c r="AM568" s="266">
        <f t="shared" si="10385"/>
        <v>1028</v>
      </c>
      <c r="AN568" s="267">
        <f t="shared" si="10385"/>
        <v>103</v>
      </c>
      <c r="AO568" s="268">
        <f t="shared" si="10385"/>
        <v>159</v>
      </c>
      <c r="AP568" s="265">
        <f t="shared" si="10385"/>
        <v>109</v>
      </c>
      <c r="AQ568" s="267">
        <f t="shared" si="10385"/>
        <v>590</v>
      </c>
      <c r="AR568" s="269">
        <f t="shared" si="10385"/>
        <v>622</v>
      </c>
      <c r="AS568" s="270">
        <f t="shared" si="10385"/>
        <v>1184</v>
      </c>
      <c r="AT568" s="267">
        <f t="shared" si="10385"/>
        <v>407</v>
      </c>
      <c r="AU568" s="268">
        <f t="shared" si="10385"/>
        <v>332</v>
      </c>
      <c r="AV568" s="265">
        <f t="shared" si="10385"/>
        <v>785</v>
      </c>
      <c r="AW568" s="266">
        <f t="shared" si="10386"/>
        <v>545</v>
      </c>
      <c r="AX568" s="267">
        <f t="shared" si="10386"/>
        <v>110</v>
      </c>
      <c r="AY568" s="268">
        <f t="shared" si="10386"/>
        <v>106</v>
      </c>
      <c r="AZ568" s="265">
        <f t="shared" si="10386"/>
        <v>300</v>
      </c>
      <c r="BA568" s="266">
        <f t="shared" si="10386"/>
        <v>672</v>
      </c>
      <c r="BB568" s="267">
        <f t="shared" si="10386"/>
        <v>387</v>
      </c>
      <c r="BC568" s="268">
        <f t="shared" si="10386"/>
        <v>264</v>
      </c>
      <c r="BD568" s="265">
        <f t="shared" si="10386"/>
        <v>1758</v>
      </c>
      <c r="BE568" s="267">
        <f t="shared" si="10386"/>
        <v>1559</v>
      </c>
      <c r="BF568" s="271">
        <f>SUM(AF568,AH568,AJ568,AL568,AN568,AP568,AR568,AT568,AV568,AX568,AZ568,BB568,BD568)</f>
        <v>8597</v>
      </c>
      <c r="BG568" s="16">
        <f>SUM(AG568,AI568,AK568,AM568,AO568,AQ568,AS568,AU568,AW568,AY568,BA568,BC568,BE568)</f>
        <v>7669</v>
      </c>
      <c r="BH568" s="284"/>
      <c r="BI568" s="133" t="s">
        <v>21</v>
      </c>
      <c r="BJ568" s="125">
        <f>B568/B591</f>
        <v>5.3873239436619718E-3</v>
      </c>
      <c r="BK568" s="126">
        <f t="shared" ref="BK568" si="10416">C568/C591</f>
        <v>0</v>
      </c>
      <c r="BL568" s="127">
        <f t="shared" ref="BL568" si="10417">D568/D591</f>
        <v>6.3229041752970675E-3</v>
      </c>
      <c r="BM568" s="128">
        <f t="shared" ref="BM568" si="10418">E568/E591</f>
        <v>0</v>
      </c>
      <c r="BN568" s="125">
        <f t="shared" ref="BN568" si="10419">F568/F591</f>
        <v>4.4726930320150658E-3</v>
      </c>
      <c r="BO568" s="126">
        <f t="shared" ref="BO568" si="10420">G568/G591</f>
        <v>3.4281796366129587E-4</v>
      </c>
      <c r="BP568" s="127">
        <f t="shared" ref="BP568" si="10421">H568/H591</f>
        <v>4.2097385284625101E-3</v>
      </c>
      <c r="BQ568" s="128">
        <f t="shared" ref="BQ568" si="10422">I568/I591</f>
        <v>2.6409613099168095E-4</v>
      </c>
      <c r="BR568" s="125">
        <f t="shared" ref="BR568" si="10423">J568/J591</f>
        <v>3.3975084937712344E-3</v>
      </c>
      <c r="BS568" s="126">
        <f t="shared" ref="BS568" si="10424">K568/K591</f>
        <v>4.1858518208455421E-4</v>
      </c>
      <c r="BT568" s="127">
        <f t="shared" ref="BT568" si="10425">L568/L591</f>
        <v>7.3637702503681884E-4</v>
      </c>
      <c r="BU568" s="125">
        <f t="shared" ref="BU568" si="10426">M568/M591</f>
        <v>4.0530955517276319E-4</v>
      </c>
      <c r="BV568" s="129">
        <f t="shared" ref="BV568" si="10427">N568/N591</f>
        <v>9.4460562715066457E-4</v>
      </c>
      <c r="BW568" s="130">
        <f t="shared" ref="BW568" si="10428">O568/O591</f>
        <v>3.8266003389274587E-4</v>
      </c>
      <c r="BX568" s="125">
        <f t="shared" ref="BX568" si="10429">P568/P591</f>
        <v>3.8387715930902113E-4</v>
      </c>
      <c r="BY568" s="126">
        <f t="shared" ref="BY568" si="10430">Q568/Q591</f>
        <v>2.3521110196401271E-4</v>
      </c>
      <c r="BZ568" s="127">
        <f t="shared" ref="BZ568" si="10431">R568/R591</f>
        <v>1.5530361857431278E-4</v>
      </c>
      <c r="CA568" s="128">
        <f t="shared" ref="CA568" si="10432">S568/S591</f>
        <v>0</v>
      </c>
      <c r="CB568" s="125">
        <f t="shared" ref="CB568" si="10433">T568/T591</f>
        <v>0</v>
      </c>
      <c r="CC568" s="126">
        <f t="shared" ref="CC568" si="10434">U568/U591</f>
        <v>0</v>
      </c>
      <c r="CD568" s="127">
        <f t="shared" ref="CD568" si="10435">V568/V591</f>
        <v>0</v>
      </c>
      <c r="CE568" s="128">
        <f t="shared" ref="CE568" si="10436">W568/W591</f>
        <v>0</v>
      </c>
      <c r="CF568" s="125">
        <f t="shared" ref="CF568" si="10437">X568/X591</f>
        <v>0</v>
      </c>
      <c r="CG568" s="126">
        <f t="shared" ref="CG568" si="10438">Y568/Y591</f>
        <v>0</v>
      </c>
      <c r="CH568" s="127">
        <f t="shared" ref="CH568" si="10439">Z568/Z591</f>
        <v>0</v>
      </c>
      <c r="CI568" s="125">
        <f t="shared" ref="CI568" si="10440">AA568/AA591</f>
        <v>0</v>
      </c>
      <c r="CJ568" s="131">
        <f t="shared" ref="CJ568" si="10441">AB568/AB591</f>
        <v>2.243829468960359E-3</v>
      </c>
      <c r="CK568" s="132">
        <f t="shared" ref="CK568" si="10442">AC568/AC591</f>
        <v>1.3550485236423705E-4</v>
      </c>
    </row>
    <row r="569" spans="1:89" ht="14.1" thickBot="1">
      <c r="A569" s="142" t="s">
        <v>23</v>
      </c>
      <c r="B569" s="195">
        <v>757</v>
      </c>
      <c r="C569" s="196">
        <v>1</v>
      </c>
      <c r="D569" s="197">
        <v>265</v>
      </c>
      <c r="E569" s="198">
        <v>1</v>
      </c>
      <c r="F569" s="195">
        <v>113</v>
      </c>
      <c r="G569" s="199">
        <v>1</v>
      </c>
      <c r="H569" s="197">
        <v>528</v>
      </c>
      <c r="I569" s="198">
        <v>140</v>
      </c>
      <c r="J569" s="195">
        <v>23</v>
      </c>
      <c r="K569" s="199">
        <v>38</v>
      </c>
      <c r="L569" s="197">
        <v>30</v>
      </c>
      <c r="M569" s="195">
        <v>160</v>
      </c>
      <c r="N569" s="200">
        <v>212</v>
      </c>
      <c r="O569" s="201">
        <v>197</v>
      </c>
      <c r="P569" s="195">
        <v>96</v>
      </c>
      <c r="Q569" s="199">
        <v>118</v>
      </c>
      <c r="R569" s="197">
        <v>233</v>
      </c>
      <c r="S569" s="198">
        <v>146</v>
      </c>
      <c r="T569" s="195">
        <v>33</v>
      </c>
      <c r="U569" s="199">
        <v>74</v>
      </c>
      <c r="V569" s="197">
        <v>89</v>
      </c>
      <c r="W569" s="198">
        <v>178</v>
      </c>
      <c r="X569" s="195">
        <v>194</v>
      </c>
      <c r="Y569" s="199">
        <v>137</v>
      </c>
      <c r="Z569" s="197">
        <v>598</v>
      </c>
      <c r="AA569" s="195">
        <v>296</v>
      </c>
      <c r="AB569" s="168">
        <f t="shared" si="10414"/>
        <v>3171</v>
      </c>
      <c r="AC569" s="169">
        <f t="shared" si="10415"/>
        <v>1487</v>
      </c>
      <c r="AE569" s="252" t="str">
        <f>$AE$11</f>
        <v>09:00 - 09:59</v>
      </c>
      <c r="AF569" s="253">
        <f>SUMIF($A$9:$A$32,$AE569,B$567:B$590)</f>
        <v>1985</v>
      </c>
      <c r="AG569" s="272">
        <f t="shared" si="10385"/>
        <v>870</v>
      </c>
      <c r="AH569" s="273">
        <f t="shared" si="10385"/>
        <v>724</v>
      </c>
      <c r="AI569" s="274">
        <f t="shared" si="10385"/>
        <v>374</v>
      </c>
      <c r="AJ569" s="275">
        <f t="shared" si="10385"/>
        <v>294</v>
      </c>
      <c r="AK569" s="276">
        <f t="shared" si="10385"/>
        <v>212</v>
      </c>
      <c r="AL569" s="273">
        <f t="shared" si="10385"/>
        <v>1297</v>
      </c>
      <c r="AM569" s="274">
        <f t="shared" si="10385"/>
        <v>1205</v>
      </c>
      <c r="AN569" s="275">
        <f t="shared" si="10385"/>
        <v>100</v>
      </c>
      <c r="AO569" s="276">
        <f t="shared" si="10385"/>
        <v>275</v>
      </c>
      <c r="AP569" s="273">
        <f t="shared" si="10385"/>
        <v>109</v>
      </c>
      <c r="AQ569" s="275">
        <f t="shared" si="10385"/>
        <v>742</v>
      </c>
      <c r="AR569" s="277">
        <f t="shared" si="10385"/>
        <v>723</v>
      </c>
      <c r="AS569" s="278">
        <f t="shared" si="10385"/>
        <v>1444</v>
      </c>
      <c r="AT569" s="275">
        <f t="shared" si="10385"/>
        <v>431</v>
      </c>
      <c r="AU569" s="276">
        <f t="shared" si="10385"/>
        <v>406</v>
      </c>
      <c r="AV569" s="273">
        <f t="shared" si="10385"/>
        <v>979</v>
      </c>
      <c r="AW569" s="274">
        <f t="shared" si="10386"/>
        <v>645</v>
      </c>
      <c r="AX569" s="275">
        <f t="shared" si="10386"/>
        <v>64</v>
      </c>
      <c r="AY569" s="276">
        <f t="shared" si="10386"/>
        <v>132</v>
      </c>
      <c r="AZ569" s="273">
        <f t="shared" si="10386"/>
        <v>301</v>
      </c>
      <c r="BA569" s="274">
        <f t="shared" si="10386"/>
        <v>1155</v>
      </c>
      <c r="BB569" s="275">
        <f t="shared" si="10386"/>
        <v>431</v>
      </c>
      <c r="BC569" s="276">
        <f t="shared" si="10386"/>
        <v>336</v>
      </c>
      <c r="BD569" s="273">
        <f t="shared" si="10386"/>
        <v>1870</v>
      </c>
      <c r="BE569" s="275">
        <f t="shared" si="10386"/>
        <v>1483</v>
      </c>
      <c r="BF569" s="271">
        <f>SUM(AF569,AH569,AJ569,AL569,AN569,AP569,AR569,AT569,AV569,AX569,AZ569,BB569,BD569)</f>
        <v>9308</v>
      </c>
      <c r="BG569" s="16">
        <f>SUM(AG569,AI569,AK569,AM569,AO569,AQ569,AS569,AU569,AW569,AY569,BA569,BC569,BE569)</f>
        <v>9279</v>
      </c>
      <c r="BH569" s="285"/>
      <c r="BI569" s="142" t="s">
        <v>23</v>
      </c>
      <c r="BJ569" s="125">
        <f>B569/B591</f>
        <v>2.6654929577464789E-2</v>
      </c>
      <c r="BK569" s="126">
        <f t="shared" ref="BK569" si="10443">C569/C591</f>
        <v>5.4519681605059426E-5</v>
      </c>
      <c r="BL569" s="127">
        <f t="shared" ref="BL569" si="10444">D569/D591</f>
        <v>2.8889131145753841E-2</v>
      </c>
      <c r="BM569" s="128">
        <f t="shared" ref="BM569" si="10445">E569/E591</f>
        <v>1.3717421124828533E-4</v>
      </c>
      <c r="BN569" s="125">
        <f t="shared" ref="BN569" si="10446">F569/F591</f>
        <v>2.660075329566855E-2</v>
      </c>
      <c r="BO569" s="126">
        <f t="shared" ref="BO569" si="10447">G569/G591</f>
        <v>3.4281796366129587E-4</v>
      </c>
      <c r="BP569" s="127">
        <f t="shared" ref="BP569" si="10448">H569/H591</f>
        <v>2.4697132700313391E-2</v>
      </c>
      <c r="BQ569" s="128">
        <f t="shared" ref="BQ569" si="10449">I569/I591</f>
        <v>6.1622430564725562E-3</v>
      </c>
      <c r="BR569" s="125">
        <f t="shared" ref="BR569" si="10450">J569/J591</f>
        <v>1.3023782559456399E-2</v>
      </c>
      <c r="BS569" s="126">
        <f t="shared" ref="BS569" si="10451">K569/K591</f>
        <v>1.5906236919213061E-2</v>
      </c>
      <c r="BT569" s="127">
        <f t="shared" ref="BT569" si="10452">L569/L591</f>
        <v>7.3637702503681884E-3</v>
      </c>
      <c r="BU569" s="125">
        <f t="shared" ref="BU569" si="10453">M569/M591</f>
        <v>1.6212382206910528E-2</v>
      </c>
      <c r="BV569" s="129">
        <f t="shared" ref="BV569" si="10454">N569/N591</f>
        <v>1.4304028068281493E-2</v>
      </c>
      <c r="BW569" s="130">
        <f t="shared" ref="BW569" si="10455">O569/O591</f>
        <v>1.0769146668124419E-2</v>
      </c>
      <c r="BX569" s="125">
        <f t="shared" ref="BX569" si="10456">P569/P591</f>
        <v>1.2284069097888676E-2</v>
      </c>
      <c r="BY569" s="126">
        <f t="shared" ref="BY569" si="10457">Q569/Q591</f>
        <v>1.387745501587675E-2</v>
      </c>
      <c r="BZ569" s="127">
        <f t="shared" ref="BZ569" si="10458">R569/R591</f>
        <v>1.8092871563907438E-2</v>
      </c>
      <c r="CA569" s="128">
        <f t="shared" ref="CA569" si="10459">S569/S591</f>
        <v>1.0578177075786118E-2</v>
      </c>
      <c r="CB569" s="125">
        <f t="shared" ref="CB569" si="10460">T569/T591</f>
        <v>1.8718094157685761E-2</v>
      </c>
      <c r="CC569" s="126">
        <f t="shared" ref="CC569" si="10461">U569/U591</f>
        <v>3.1786941580756012E-2</v>
      </c>
      <c r="CD569" s="127">
        <f t="shared" ref="CD569" si="10462">V569/V591</f>
        <v>7.9992809635088986E-3</v>
      </c>
      <c r="CE569" s="128">
        <f t="shared" ref="CE569" si="10463">W569/W591</f>
        <v>1.2882680755590939E-2</v>
      </c>
      <c r="CF569" s="125">
        <f t="shared" ref="CF569" si="10464">X569/X591</f>
        <v>2.5009668686347814E-2</v>
      </c>
      <c r="CG569" s="126">
        <f t="shared" ref="CG569" si="10465">Y569/Y591</f>
        <v>2.5119178584525118E-2</v>
      </c>
      <c r="CH569" s="127">
        <f t="shared" ref="CH569" si="10466">Z569/Z591</f>
        <v>2.0005352602703065E-2</v>
      </c>
      <c r="CI569" s="125">
        <f t="shared" ref="CI569" si="10467">AA569/AA591</f>
        <v>1.0118620312446586E-2</v>
      </c>
      <c r="CJ569" s="131">
        <f t="shared" ref="CJ569" si="10468">AB569/AB591</f>
        <v>2.0445928868026719E-2</v>
      </c>
      <c r="CK569" s="132">
        <f t="shared" ref="CK569" si="10469">AC569/AC591</f>
        <v>9.5950340697914509E-3</v>
      </c>
    </row>
    <row r="570" spans="1:89" ht="15" thickTop="1" thickBot="1">
      <c r="A570" s="133" t="s">
        <v>25</v>
      </c>
      <c r="B570" s="188">
        <v>1049</v>
      </c>
      <c r="C570" s="189">
        <v>287</v>
      </c>
      <c r="D570" s="190">
        <v>416</v>
      </c>
      <c r="E570" s="191">
        <v>234</v>
      </c>
      <c r="F570" s="188">
        <v>160</v>
      </c>
      <c r="G570" s="192">
        <v>118</v>
      </c>
      <c r="H570" s="190">
        <v>745</v>
      </c>
      <c r="I570" s="191">
        <v>625</v>
      </c>
      <c r="J570" s="188">
        <v>36</v>
      </c>
      <c r="K570" s="192">
        <v>64</v>
      </c>
      <c r="L570" s="190">
        <v>94</v>
      </c>
      <c r="M570" s="188">
        <v>385</v>
      </c>
      <c r="N570" s="193">
        <v>438</v>
      </c>
      <c r="O570" s="194">
        <v>502</v>
      </c>
      <c r="P570" s="188">
        <v>272</v>
      </c>
      <c r="Q570" s="192">
        <v>220</v>
      </c>
      <c r="R570" s="190">
        <v>415</v>
      </c>
      <c r="S570" s="191">
        <v>352</v>
      </c>
      <c r="T570" s="188">
        <v>78</v>
      </c>
      <c r="U570" s="192">
        <v>132</v>
      </c>
      <c r="V570" s="190">
        <v>189</v>
      </c>
      <c r="W570" s="191">
        <v>378</v>
      </c>
      <c r="X570" s="188">
        <v>321</v>
      </c>
      <c r="Y570" s="192">
        <v>262</v>
      </c>
      <c r="Z570" s="190">
        <v>956</v>
      </c>
      <c r="AA570" s="188">
        <v>935</v>
      </c>
      <c r="AB570" s="168">
        <f>B570+D570+F570+H570+J570+L570+N570+P570+R570+T570+V570+X570+Z570</f>
        <v>5169</v>
      </c>
      <c r="AC570" s="169">
        <f t="shared" si="10415"/>
        <v>4494</v>
      </c>
      <c r="AE570" s="288" t="s">
        <v>26</v>
      </c>
      <c r="AF570" s="12">
        <f t="shared" ref="AF570:BG570" si="10470">SUM(AF567:AF569)</f>
        <v>5293</v>
      </c>
      <c r="AG570" s="1">
        <f t="shared" si="10470"/>
        <v>1974</v>
      </c>
      <c r="AH570" s="12">
        <f t="shared" si="10470"/>
        <v>1805</v>
      </c>
      <c r="AI570" s="1">
        <f t="shared" si="10470"/>
        <v>1106</v>
      </c>
      <c r="AJ570" s="12">
        <f t="shared" si="10470"/>
        <v>734</v>
      </c>
      <c r="AK570" s="1">
        <f t="shared" si="10470"/>
        <v>516</v>
      </c>
      <c r="AL570" s="12">
        <f t="shared" si="10470"/>
        <v>3300</v>
      </c>
      <c r="AM570" s="1">
        <f t="shared" si="10470"/>
        <v>3023</v>
      </c>
      <c r="AN570" s="12">
        <f t="shared" si="10470"/>
        <v>259</v>
      </c>
      <c r="AO570" s="1">
        <f t="shared" si="10470"/>
        <v>536</v>
      </c>
      <c r="AP570" s="12">
        <f t="shared" si="10470"/>
        <v>322</v>
      </c>
      <c r="AQ570" s="1">
        <f t="shared" si="10470"/>
        <v>1748</v>
      </c>
      <c r="AR570" s="12">
        <f t="shared" si="10470"/>
        <v>1924</v>
      </c>
      <c r="AS570" s="1">
        <f t="shared" si="10470"/>
        <v>3303</v>
      </c>
      <c r="AT570" s="12">
        <f t="shared" si="10470"/>
        <v>1158</v>
      </c>
      <c r="AU570" s="1">
        <f t="shared" si="10470"/>
        <v>993</v>
      </c>
      <c r="AV570" s="12">
        <f t="shared" si="10470"/>
        <v>2417</v>
      </c>
      <c r="AW570" s="1">
        <f t="shared" si="10470"/>
        <v>1647</v>
      </c>
      <c r="AX570" s="12">
        <f t="shared" si="10470"/>
        <v>282</v>
      </c>
      <c r="AY570" s="1">
        <f t="shared" si="10470"/>
        <v>383</v>
      </c>
      <c r="AZ570" s="12">
        <f t="shared" si="10470"/>
        <v>894</v>
      </c>
      <c r="BA570" s="1">
        <f t="shared" si="10470"/>
        <v>2370</v>
      </c>
      <c r="BB570" s="12">
        <f t="shared" si="10470"/>
        <v>1244</v>
      </c>
      <c r="BC570" s="1">
        <f t="shared" si="10470"/>
        <v>855</v>
      </c>
      <c r="BD570" s="12">
        <f t="shared" si="10470"/>
        <v>5012</v>
      </c>
      <c r="BE570" s="1">
        <f t="shared" si="10470"/>
        <v>4574</v>
      </c>
      <c r="BF570" s="51">
        <f t="shared" si="10470"/>
        <v>24644</v>
      </c>
      <c r="BG570" s="47">
        <f t="shared" si="10470"/>
        <v>23028</v>
      </c>
      <c r="BH570" s="284"/>
      <c r="BI570" s="133" t="s">
        <v>25</v>
      </c>
      <c r="BJ570" s="125">
        <f>B570/B591</f>
        <v>3.693661971830986E-2</v>
      </c>
      <c r="BK570" s="126">
        <f t="shared" ref="BK570" si="10471">C570/C591</f>
        <v>1.5647148620652054E-2</v>
      </c>
      <c r="BL570" s="127">
        <f t="shared" ref="BL570" si="10472">D570/D591</f>
        <v>4.5350485119372071E-2</v>
      </c>
      <c r="BM570" s="128">
        <f t="shared" ref="BM570" si="10473">E570/E591</f>
        <v>3.2098765432098768E-2</v>
      </c>
      <c r="BN570" s="125">
        <f t="shared" ref="BN570" si="10474">F570/F591</f>
        <v>3.7664783427495289E-2</v>
      </c>
      <c r="BO570" s="126">
        <f t="shared" ref="BO570" si="10475">G570/G591</f>
        <v>4.0452519712032911E-2</v>
      </c>
      <c r="BP570" s="127">
        <f t="shared" ref="BP570" si="10476">H570/H591</f>
        <v>3.4847280041161888E-2</v>
      </c>
      <c r="BQ570" s="128">
        <f t="shared" ref="BQ570" si="10477">I570/I591</f>
        <v>2.7510013644966767E-2</v>
      </c>
      <c r="BR570" s="125">
        <f t="shared" ref="BR570" si="10478">J570/J591</f>
        <v>2.0385050962627407E-2</v>
      </c>
      <c r="BS570" s="126">
        <f t="shared" ref="BS570" si="10479">K570/K591</f>
        <v>2.678945165341147E-2</v>
      </c>
      <c r="BT570" s="127">
        <f t="shared" ref="BT570" si="10480">L570/L591</f>
        <v>2.3073146784486992E-2</v>
      </c>
      <c r="BU570" s="125">
        <f t="shared" ref="BU570" si="10481">M570/M591</f>
        <v>3.9011044685378457E-2</v>
      </c>
      <c r="BV570" s="129">
        <f t="shared" ref="BV570" si="10482">N570/N591</f>
        <v>2.9552661763713649E-2</v>
      </c>
      <c r="BW570" s="130">
        <f t="shared" ref="BW570" si="10483">O570/O591</f>
        <v>2.7442191002022633E-2</v>
      </c>
      <c r="BX570" s="125">
        <f t="shared" ref="BX570" si="10484">P570/P591</f>
        <v>3.4804862444017912E-2</v>
      </c>
      <c r="BY570" s="126">
        <f t="shared" ref="BY570" si="10485">Q570/Q591</f>
        <v>2.5873221216041398E-2</v>
      </c>
      <c r="BZ570" s="127">
        <f t="shared" ref="BZ570" si="10486">R570/R591</f>
        <v>3.2225500854169906E-2</v>
      </c>
      <c r="CA570" s="128">
        <f t="shared" ref="CA570" si="10487">S570/S591</f>
        <v>2.5503550210114478E-2</v>
      </c>
      <c r="CB570" s="125">
        <f t="shared" ref="CB570" si="10488">T570/T591</f>
        <v>4.4242768009075437E-2</v>
      </c>
      <c r="CC570" s="126">
        <f t="shared" ref="CC570" si="10489">U570/U591</f>
        <v>5.6701030927835051E-2</v>
      </c>
      <c r="CD570" s="127">
        <f t="shared" ref="CD570" si="10490">V570/V591</f>
        <v>1.6987237102282941E-2</v>
      </c>
      <c r="CE570" s="128">
        <f t="shared" ref="CE570" si="10491">W570/W591</f>
        <v>2.7357602952884127E-2</v>
      </c>
      <c r="CF570" s="125">
        <f t="shared" ref="CF570" si="10492">X570/X591</f>
        <v>4.1381977568647671E-2</v>
      </c>
      <c r="CG570" s="126">
        <f t="shared" ref="CG570" si="10493">Y570/Y591</f>
        <v>4.8038137147048035E-2</v>
      </c>
      <c r="CH570" s="127">
        <f t="shared" ref="CH570" si="10494">Z570/Z591</f>
        <v>3.1981801150809584E-2</v>
      </c>
      <c r="CI570" s="125">
        <f t="shared" ref="CI570" si="10495">AA570/AA591</f>
        <v>3.1962533757221481E-2</v>
      </c>
      <c r="CJ570" s="131">
        <f t="shared" ref="CJ570" si="10496">AB570/AB591</f>
        <v>3.3328604957057743E-2</v>
      </c>
      <c r="CK570" s="132">
        <f t="shared" ref="CK570" si="10497">AC570/AC591</f>
        <v>2.8998038405946728E-2</v>
      </c>
    </row>
    <row r="571" spans="1:89" ht="14.1" thickTop="1">
      <c r="A571" s="142" t="s">
        <v>20</v>
      </c>
      <c r="B571" s="195">
        <v>1313</v>
      </c>
      <c r="C571" s="196">
        <v>442</v>
      </c>
      <c r="D571" s="197">
        <v>471</v>
      </c>
      <c r="E571" s="198">
        <v>334</v>
      </c>
      <c r="F571" s="195">
        <v>170</v>
      </c>
      <c r="G571" s="199">
        <v>134</v>
      </c>
      <c r="H571" s="197">
        <v>862</v>
      </c>
      <c r="I571" s="198">
        <v>790</v>
      </c>
      <c r="J571" s="195">
        <v>56</v>
      </c>
      <c r="K571" s="199">
        <v>102</v>
      </c>
      <c r="L571" s="197">
        <v>104</v>
      </c>
      <c r="M571" s="195">
        <v>416</v>
      </c>
      <c r="N571" s="200">
        <v>579</v>
      </c>
      <c r="O571" s="201">
        <v>675</v>
      </c>
      <c r="P571" s="195">
        <v>320</v>
      </c>
      <c r="Q571" s="199">
        <v>255</v>
      </c>
      <c r="R571" s="197">
        <v>653</v>
      </c>
      <c r="S571" s="198">
        <v>457</v>
      </c>
      <c r="T571" s="195">
        <v>108</v>
      </c>
      <c r="U571" s="199">
        <v>145</v>
      </c>
      <c r="V571" s="197">
        <v>293</v>
      </c>
      <c r="W571" s="198">
        <v>543</v>
      </c>
      <c r="X571" s="195">
        <v>426</v>
      </c>
      <c r="Y571" s="199">
        <v>255</v>
      </c>
      <c r="Z571" s="197">
        <v>1384</v>
      </c>
      <c r="AA571" s="195">
        <v>1532</v>
      </c>
      <c r="AB571" s="168">
        <f t="shared" ref="AB571:AB587" si="10498">B571+D571+F571+H571+J571+L571+N571+P571+R571+T571+V571+X571+Z571</f>
        <v>6739</v>
      </c>
      <c r="AC571" s="169">
        <f t="shared" si="10415"/>
        <v>6080</v>
      </c>
      <c r="BI571" s="142" t="s">
        <v>20</v>
      </c>
      <c r="BJ571" s="125">
        <f>B571/B591</f>
        <v>4.623239436619718E-2</v>
      </c>
      <c r="BK571" s="126">
        <f t="shared" ref="BK571" si="10499">C571/C591</f>
        <v>2.4097699269436265E-2</v>
      </c>
      <c r="BL571" s="127">
        <f t="shared" ref="BL571" si="10500">D571/D591</f>
        <v>5.1346342526981358E-2</v>
      </c>
      <c r="BM571" s="128">
        <f t="shared" ref="BM571" si="10501">E571/E591</f>
        <v>4.5816186556927298E-2</v>
      </c>
      <c r="BN571" s="125">
        <f t="shared" ref="BN571" si="10502">F571/F591</f>
        <v>4.0018832391713749E-2</v>
      </c>
      <c r="BO571" s="126">
        <f t="shared" ref="BO571" si="10503">G571/G591</f>
        <v>4.5937607130613643E-2</v>
      </c>
      <c r="BP571" s="127">
        <f t="shared" ref="BP571" si="10504">H571/H591</f>
        <v>4.0319940128163152E-2</v>
      </c>
      <c r="BQ571" s="128">
        <f t="shared" ref="BQ571" si="10505">I571/I591</f>
        <v>3.4772657247237992E-2</v>
      </c>
      <c r="BR571" s="125">
        <f t="shared" ref="BR571" si="10506">J571/J591</f>
        <v>3.1710079275198186E-2</v>
      </c>
      <c r="BS571" s="126">
        <f t="shared" ref="BS571" si="10507">K571/K591</f>
        <v>4.2695688572624527E-2</v>
      </c>
      <c r="BT571" s="127">
        <f t="shared" ref="BT571" si="10508">L571/L591</f>
        <v>2.5527736867943053E-2</v>
      </c>
      <c r="BU571" s="125">
        <f t="shared" ref="BU571" si="10509">M571/M591</f>
        <v>4.2152193737967372E-2</v>
      </c>
      <c r="BV571" s="129">
        <f t="shared" ref="BV571" si="10510">N571/N591</f>
        <v>3.9066189865731057E-2</v>
      </c>
      <c r="BW571" s="130">
        <f t="shared" ref="BW571" si="10511">O571/O591</f>
        <v>3.6899360411086206E-2</v>
      </c>
      <c r="BX571" s="125">
        <f t="shared" ref="BX571" si="10512">P571/P591</f>
        <v>4.0946896992962251E-2</v>
      </c>
      <c r="BY571" s="126">
        <f t="shared" ref="BY571" si="10513">Q571/Q591</f>
        <v>2.998941550041162E-2</v>
      </c>
      <c r="BZ571" s="127">
        <f t="shared" ref="BZ571" si="10514">R571/R591</f>
        <v>5.0706631464513124E-2</v>
      </c>
      <c r="CA571" s="128">
        <f t="shared" ref="CA571" si="10515">S571/S591</f>
        <v>3.3111143312563394E-2</v>
      </c>
      <c r="CB571" s="125">
        <f t="shared" ref="CB571" si="10516">T571/T591</f>
        <v>6.1259217243335225E-2</v>
      </c>
      <c r="CC571" s="126">
        <f t="shared" ref="CC571" si="10517">U571/U591</f>
        <v>6.2285223367697595E-2</v>
      </c>
      <c r="CD571" s="127">
        <f t="shared" ref="CD571" si="10518">V571/V591</f>
        <v>2.6334711486607945E-2</v>
      </c>
      <c r="CE571" s="128">
        <f t="shared" ref="CE571" si="10519">W571/W591</f>
        <v>3.9299413765651006E-2</v>
      </c>
      <c r="CF571" s="125">
        <f t="shared" ref="CF571" si="10520">X571/X591</f>
        <v>5.4918138455588503E-2</v>
      </c>
      <c r="CG571" s="126">
        <f t="shared" ref="CG571" si="10521">Y571/Y591</f>
        <v>4.6754675467546754E-2</v>
      </c>
      <c r="CH571" s="127">
        <f t="shared" ref="CH571" si="10522">Z571/Z591</f>
        <v>4.6300013381506758E-2</v>
      </c>
      <c r="CI571" s="125">
        <f t="shared" ref="CI571" si="10523">AA571/AA591</f>
        <v>5.2370697022527606E-2</v>
      </c>
      <c r="CJ571" s="131">
        <f t="shared" ref="CJ571" si="10524">AB571/AB591</f>
        <v>4.3451628710700747E-2</v>
      </c>
      <c r="CK571" s="132">
        <f t="shared" ref="CK571" si="10525">AC571/AC591</f>
        <v>3.9231881065455297E-2</v>
      </c>
    </row>
    <row r="572" spans="1:89" ht="14.1" thickBot="1">
      <c r="A572" s="133" t="s">
        <v>22</v>
      </c>
      <c r="B572" s="188">
        <v>1995</v>
      </c>
      <c r="C572" s="189">
        <v>662</v>
      </c>
      <c r="D572" s="190">
        <v>610</v>
      </c>
      <c r="E572" s="191">
        <v>398</v>
      </c>
      <c r="F572" s="188">
        <v>270</v>
      </c>
      <c r="G572" s="192">
        <v>170</v>
      </c>
      <c r="H572" s="190">
        <v>1141</v>
      </c>
      <c r="I572" s="191">
        <v>1028</v>
      </c>
      <c r="J572" s="188">
        <v>103</v>
      </c>
      <c r="K572" s="192">
        <v>159</v>
      </c>
      <c r="L572" s="190">
        <v>109</v>
      </c>
      <c r="M572" s="188">
        <v>590</v>
      </c>
      <c r="N572" s="193">
        <v>622</v>
      </c>
      <c r="O572" s="194">
        <v>1184</v>
      </c>
      <c r="P572" s="188">
        <v>407</v>
      </c>
      <c r="Q572" s="192">
        <v>332</v>
      </c>
      <c r="R572" s="190">
        <v>785</v>
      </c>
      <c r="S572" s="191">
        <v>545</v>
      </c>
      <c r="T572" s="188">
        <v>110</v>
      </c>
      <c r="U572" s="192">
        <v>106</v>
      </c>
      <c r="V572" s="190">
        <v>300</v>
      </c>
      <c r="W572" s="191">
        <v>672</v>
      </c>
      <c r="X572" s="188">
        <v>387</v>
      </c>
      <c r="Y572" s="192">
        <v>264</v>
      </c>
      <c r="Z572" s="190">
        <v>1758</v>
      </c>
      <c r="AA572" s="188">
        <v>1559</v>
      </c>
      <c r="AB572" s="168">
        <f t="shared" si="10498"/>
        <v>8597</v>
      </c>
      <c r="AC572" s="169">
        <f t="shared" si="10415"/>
        <v>7669</v>
      </c>
      <c r="AE572" t="s">
        <v>27</v>
      </c>
      <c r="BI572" s="133" t="s">
        <v>22</v>
      </c>
      <c r="BJ572" s="125">
        <f>B572/B591</f>
        <v>7.024647887323944E-2</v>
      </c>
      <c r="BK572" s="126">
        <f t="shared" ref="BK572" si="10526">C572/C591</f>
        <v>3.6092029222549338E-2</v>
      </c>
      <c r="BL572" s="127">
        <f t="shared" ref="BL572" si="10527">D572/D591</f>
        <v>6.6499509429848475E-2</v>
      </c>
      <c r="BM572" s="128">
        <f t="shared" ref="BM572" si="10528">E572/E591</f>
        <v>5.4595336076817561E-2</v>
      </c>
      <c r="BN572" s="125">
        <f t="shared" ref="BN572" si="10529">F572/F591</f>
        <v>6.3559322033898302E-2</v>
      </c>
      <c r="BO572" s="126">
        <f t="shared" ref="BO572" si="10530">G572/G591</f>
        <v>5.8279053822420296E-2</v>
      </c>
      <c r="BP572" s="127">
        <f t="shared" ref="BP572" si="10531">H572/H591</f>
        <v>5.3370129566396932E-2</v>
      </c>
      <c r="BQ572" s="128">
        <f t="shared" ref="BQ572" si="10532">I572/I591</f>
        <v>4.5248470443241338E-2</v>
      </c>
      <c r="BR572" s="125">
        <f t="shared" ref="BR572" si="10533">J572/J591</f>
        <v>5.8323895809739526E-2</v>
      </c>
      <c r="BS572" s="126">
        <f t="shared" ref="BS572" si="10534">K572/K591</f>
        <v>6.6555043951444112E-2</v>
      </c>
      <c r="BT572" s="127">
        <f t="shared" ref="BT572" si="10535">L572/L591</f>
        <v>2.6755031909671084E-2</v>
      </c>
      <c r="BU572" s="125">
        <f t="shared" ref="BU572" si="10536">M572/M591</f>
        <v>5.9783159387982572E-2</v>
      </c>
      <c r="BV572" s="129">
        <f t="shared" ref="BV572" si="10537">N572/N591</f>
        <v>4.1967478577693812E-2</v>
      </c>
      <c r="BW572" s="130">
        <f t="shared" ref="BW572" si="10538">O572/O591</f>
        <v>6.4724211447001592E-2</v>
      </c>
      <c r="BX572" s="125">
        <f t="shared" ref="BX572" si="10539">P572/P591</f>
        <v>5.2079334612923862E-2</v>
      </c>
      <c r="BY572" s="126">
        <f t="shared" ref="BY572" si="10540">Q572/Q591</f>
        <v>3.9045042926026105E-2</v>
      </c>
      <c r="BZ572" s="127">
        <f t="shared" ref="BZ572" si="10541">R572/R591</f>
        <v>6.0956670290417764E-2</v>
      </c>
      <c r="CA572" s="128">
        <f t="shared" ref="CA572" si="10542">S572/S591</f>
        <v>3.9487030865092018E-2</v>
      </c>
      <c r="CB572" s="125">
        <f t="shared" ref="CB572" si="10543">T572/T591</f>
        <v>6.2393647192285878E-2</v>
      </c>
      <c r="CC572" s="126">
        <f t="shared" ref="CC572" si="10544">U572/U591</f>
        <v>4.5532646048109963E-2</v>
      </c>
      <c r="CD572" s="127">
        <f t="shared" ref="CD572" si="10545">V572/V591</f>
        <v>2.6963868416322128E-2</v>
      </c>
      <c r="CE572" s="128">
        <f t="shared" ref="CE572" si="10546">W572/W591</f>
        <v>4.8635738582905118E-2</v>
      </c>
      <c r="CF572" s="125">
        <f t="shared" ref="CF572" si="10547">X572/X591</f>
        <v>4.9890421554724763E-2</v>
      </c>
      <c r="CG572" s="126">
        <f t="shared" ref="CG572" si="10548">Y572/Y591</f>
        <v>4.8404840484048403E-2</v>
      </c>
      <c r="CH572" s="127">
        <f t="shared" ref="CH572" si="10549">Z572/Z591</f>
        <v>5.881172219991971E-2</v>
      </c>
      <c r="CI572" s="125">
        <f t="shared" ref="CI572" si="10550">AA572/AA591</f>
        <v>5.3293679280757532E-2</v>
      </c>
      <c r="CJ572" s="131">
        <f t="shared" ref="CJ572" si="10551">AB572/AB591</f>
        <v>5.5431614783483352E-2</v>
      </c>
      <c r="CK572" s="132">
        <f t="shared" ref="CK572" si="10552">AC572/AC591</f>
        <v>4.9485081561015901E-2</v>
      </c>
    </row>
    <row r="573" spans="1:89" ht="15" thickTop="1" thickBot="1">
      <c r="A573" s="142" t="s">
        <v>24</v>
      </c>
      <c r="B573" s="195">
        <v>1985</v>
      </c>
      <c r="C573" s="196">
        <v>870</v>
      </c>
      <c r="D573" s="197">
        <v>724</v>
      </c>
      <c r="E573" s="198">
        <v>374</v>
      </c>
      <c r="F573" s="195">
        <v>294</v>
      </c>
      <c r="G573" s="199">
        <v>212</v>
      </c>
      <c r="H573" s="197">
        <v>1297</v>
      </c>
      <c r="I573" s="198">
        <v>1205</v>
      </c>
      <c r="J573" s="195">
        <v>100</v>
      </c>
      <c r="K573" s="199">
        <v>275</v>
      </c>
      <c r="L573" s="197">
        <v>109</v>
      </c>
      <c r="M573" s="195">
        <v>742</v>
      </c>
      <c r="N573" s="200">
        <v>723</v>
      </c>
      <c r="O573" s="201">
        <v>1444</v>
      </c>
      <c r="P573" s="195">
        <v>431</v>
      </c>
      <c r="Q573" s="199">
        <v>406</v>
      </c>
      <c r="R573" s="197">
        <v>979</v>
      </c>
      <c r="S573" s="198">
        <v>645</v>
      </c>
      <c r="T573" s="195">
        <v>64</v>
      </c>
      <c r="U573" s="199">
        <v>132</v>
      </c>
      <c r="V573" s="197">
        <v>301</v>
      </c>
      <c r="W573" s="198">
        <v>1155</v>
      </c>
      <c r="X573" s="195">
        <v>431</v>
      </c>
      <c r="Y573" s="199">
        <v>336</v>
      </c>
      <c r="Z573" s="197">
        <v>1870</v>
      </c>
      <c r="AA573" s="195">
        <v>1483</v>
      </c>
      <c r="AB573" s="168">
        <f t="shared" si="10498"/>
        <v>9308</v>
      </c>
      <c r="AC573" s="169">
        <f t="shared" si="10415"/>
        <v>9279</v>
      </c>
      <c r="AE573" s="309" t="s">
        <v>2</v>
      </c>
      <c r="AF573" s="303" t="s">
        <v>3</v>
      </c>
      <c r="AG573" s="304"/>
      <c r="AH573" s="303" t="s">
        <v>4</v>
      </c>
      <c r="AI573" s="304"/>
      <c r="AJ573" s="303" t="s">
        <v>5</v>
      </c>
      <c r="AK573" s="304"/>
      <c r="AL573" s="303" t="s">
        <v>6</v>
      </c>
      <c r="AM573" s="304"/>
      <c r="AN573" s="303" t="s">
        <v>7</v>
      </c>
      <c r="AO573" s="304"/>
      <c r="AP573" s="303" t="s">
        <v>8</v>
      </c>
      <c r="AQ573" s="304"/>
      <c r="AR573" s="303" t="s">
        <v>9</v>
      </c>
      <c r="AS573" s="304"/>
      <c r="AT573" s="303" t="s">
        <v>10</v>
      </c>
      <c r="AU573" s="304"/>
      <c r="AV573" s="303" t="s">
        <v>11</v>
      </c>
      <c r="AW573" s="304"/>
      <c r="AX573" s="303" t="s">
        <v>12</v>
      </c>
      <c r="AY573" s="304"/>
      <c r="AZ573" s="303" t="s">
        <v>13</v>
      </c>
      <c r="BA573" s="304"/>
      <c r="BB573" s="303" t="s">
        <v>14</v>
      </c>
      <c r="BC573" s="304"/>
      <c r="BD573" s="305" t="s">
        <v>15</v>
      </c>
      <c r="BE573" s="306"/>
      <c r="BF573" s="307" t="s">
        <v>16</v>
      </c>
      <c r="BG573" s="308"/>
      <c r="BH573" s="286"/>
      <c r="BI573" s="142" t="s">
        <v>24</v>
      </c>
      <c r="BJ573" s="125">
        <f>B573/B591</f>
        <v>6.9894366197183103E-2</v>
      </c>
      <c r="BK573" s="126">
        <f t="shared" ref="BK573" si="10553">C573/C591</f>
        <v>4.7432122996401704E-2</v>
      </c>
      <c r="BL573" s="127">
        <f t="shared" ref="BL573" si="10554">D573/D591</f>
        <v>7.8927286601984087E-2</v>
      </c>
      <c r="BM573" s="128">
        <f t="shared" ref="BM573" si="10555">E573/E591</f>
        <v>5.1303155006858711E-2</v>
      </c>
      <c r="BN573" s="125">
        <f t="shared" ref="BN573" si="10556">F573/F591</f>
        <v>6.9209039548022599E-2</v>
      </c>
      <c r="BO573" s="126">
        <f t="shared" ref="BO573" si="10557">G573/G591</f>
        <v>7.267740829619472E-2</v>
      </c>
      <c r="BP573" s="127">
        <f t="shared" ref="BP573" si="10558">H573/H591</f>
        <v>6.0667009682398618E-2</v>
      </c>
      <c r="BQ573" s="128">
        <f t="shared" ref="BQ573" si="10559">I573/I591</f>
        <v>5.3039306307495926E-2</v>
      </c>
      <c r="BR573" s="125">
        <f t="shared" ref="BR573" si="10560">J573/J591</f>
        <v>5.6625141562853906E-2</v>
      </c>
      <c r="BS573" s="126">
        <f t="shared" ref="BS573" si="10561">K573/K591</f>
        <v>0.11511092507325241</v>
      </c>
      <c r="BT573" s="127">
        <f t="shared" ref="BT573" si="10562">L573/L591</f>
        <v>2.6755031909671084E-2</v>
      </c>
      <c r="BU573" s="125">
        <f t="shared" ref="BU573" si="10563">M573/M591</f>
        <v>7.518492248454757E-2</v>
      </c>
      <c r="BV573" s="129">
        <f t="shared" ref="BV573" si="10564">N573/N591</f>
        <v>4.8782133459280751E-2</v>
      </c>
      <c r="BW573" s="130">
        <f t="shared" ref="BW573" si="10565">O573/O591</f>
        <v>7.8937298420160715E-2</v>
      </c>
      <c r="BX573" s="125">
        <f t="shared" ref="BX573" si="10566">P573/P591</f>
        <v>5.5150351887396032E-2</v>
      </c>
      <c r="BY573" s="126">
        <f t="shared" ref="BY573" si="10567">Q573/Q591</f>
        <v>4.7747853698694581E-2</v>
      </c>
      <c r="BZ573" s="127">
        <f t="shared" ref="BZ573" si="10568">R573/R591</f>
        <v>7.6021121292126112E-2</v>
      </c>
      <c r="CA573" s="128">
        <f t="shared" ref="CA573" si="10569">S573/S591</f>
        <v>4.6732357629329084E-2</v>
      </c>
      <c r="CB573" s="125">
        <f t="shared" ref="CB573" si="10570">T573/T591</f>
        <v>3.6301758366420876E-2</v>
      </c>
      <c r="CC573" s="126">
        <f t="shared" ref="CC573" si="10571">U573/U591</f>
        <v>5.6701030927835051E-2</v>
      </c>
      <c r="CD573" s="127">
        <f t="shared" ref="CD573" si="10572">V573/V591</f>
        <v>2.7053747977709867E-2</v>
      </c>
      <c r="CE573" s="128">
        <f t="shared" ref="CE573" si="10573">W573/W591</f>
        <v>8.3592675689368165E-2</v>
      </c>
      <c r="CF573" s="125">
        <f t="shared" ref="CF573" si="10574">X573/X591</f>
        <v>5.5562717545442827E-2</v>
      </c>
      <c r="CG573" s="126">
        <f t="shared" ref="CG573" si="10575">Y573/Y591</f>
        <v>6.1606160616061605E-2</v>
      </c>
      <c r="CH573" s="127">
        <f t="shared" ref="CH573" si="10576">Z573/Z591</f>
        <v>6.2558544092064766E-2</v>
      </c>
      <c r="CI573" s="125">
        <f t="shared" ref="CI573" si="10577">AA573/AA591</f>
        <v>5.0695655146480702E-2</v>
      </c>
      <c r="CJ573" s="131">
        <f t="shared" ref="CJ573" si="10578">AB573/AB591</f>
        <v>6.0015990508859259E-2</v>
      </c>
      <c r="CK573" s="132">
        <f t="shared" ref="CK573" si="10579">AC573/AC591</f>
        <v>5.987378690894074E-2</v>
      </c>
    </row>
    <row r="574" spans="1:89" ht="15" thickTop="1" thickBot="1">
      <c r="A574" s="133" t="s">
        <v>28</v>
      </c>
      <c r="B574" s="188">
        <v>2109</v>
      </c>
      <c r="C574" s="189">
        <v>955</v>
      </c>
      <c r="D574" s="190">
        <v>666</v>
      </c>
      <c r="E574" s="191">
        <v>361</v>
      </c>
      <c r="F574" s="188">
        <v>314</v>
      </c>
      <c r="G574" s="192">
        <v>166</v>
      </c>
      <c r="H574" s="190">
        <v>1304</v>
      </c>
      <c r="I574" s="191">
        <v>1236</v>
      </c>
      <c r="J574" s="188">
        <v>93</v>
      </c>
      <c r="K574" s="192">
        <v>227</v>
      </c>
      <c r="L574" s="190">
        <v>103</v>
      </c>
      <c r="M574" s="188">
        <v>770</v>
      </c>
      <c r="N574" s="193">
        <v>735</v>
      </c>
      <c r="O574" s="194">
        <v>1293</v>
      </c>
      <c r="P574" s="188">
        <v>526</v>
      </c>
      <c r="Q574" s="192">
        <v>393</v>
      </c>
      <c r="R574" s="190">
        <v>992</v>
      </c>
      <c r="S574" s="191">
        <v>624</v>
      </c>
      <c r="T574" s="188">
        <v>90</v>
      </c>
      <c r="U574" s="192">
        <v>131</v>
      </c>
      <c r="V574" s="190">
        <v>367</v>
      </c>
      <c r="W574" s="191">
        <v>1102</v>
      </c>
      <c r="X574" s="188">
        <v>410</v>
      </c>
      <c r="Y574" s="192">
        <v>307</v>
      </c>
      <c r="Z574" s="190">
        <v>2055</v>
      </c>
      <c r="AA574" s="188">
        <v>1821</v>
      </c>
      <c r="AB574" s="168">
        <f t="shared" si="10498"/>
        <v>9764</v>
      </c>
      <c r="AC574" s="169">
        <f t="shared" si="10415"/>
        <v>9386</v>
      </c>
      <c r="AE574" s="310"/>
      <c r="AF574" s="242" t="s">
        <v>17</v>
      </c>
      <c r="AG574" s="243" t="s">
        <v>18</v>
      </c>
      <c r="AH574" s="244" t="s">
        <v>17</v>
      </c>
      <c r="AI574" s="245" t="s">
        <v>18</v>
      </c>
      <c r="AJ574" s="242" t="s">
        <v>17</v>
      </c>
      <c r="AK574" s="243" t="s">
        <v>18</v>
      </c>
      <c r="AL574" s="244" t="s">
        <v>17</v>
      </c>
      <c r="AM574" s="245" t="s">
        <v>18</v>
      </c>
      <c r="AN574" s="242" t="s">
        <v>17</v>
      </c>
      <c r="AO574" s="243" t="s">
        <v>18</v>
      </c>
      <c r="AP574" s="244" t="s">
        <v>17</v>
      </c>
      <c r="AQ574" s="242" t="s">
        <v>18</v>
      </c>
      <c r="AR574" s="246" t="s">
        <v>17</v>
      </c>
      <c r="AS574" s="247" t="s">
        <v>18</v>
      </c>
      <c r="AT574" s="242" t="s">
        <v>17</v>
      </c>
      <c r="AU574" s="243" t="s">
        <v>18</v>
      </c>
      <c r="AV574" s="244" t="s">
        <v>17</v>
      </c>
      <c r="AW574" s="245" t="s">
        <v>18</v>
      </c>
      <c r="AX574" s="242" t="s">
        <v>17</v>
      </c>
      <c r="AY574" s="243" t="s">
        <v>18</v>
      </c>
      <c r="AZ574" s="244" t="s">
        <v>17</v>
      </c>
      <c r="BA574" s="245" t="s">
        <v>18</v>
      </c>
      <c r="BB574" s="242" t="s">
        <v>17</v>
      </c>
      <c r="BC574" s="243" t="s">
        <v>18</v>
      </c>
      <c r="BD574" s="248" t="s">
        <v>17</v>
      </c>
      <c r="BE574" s="249" t="s">
        <v>18</v>
      </c>
      <c r="BF574" s="250" t="s">
        <v>17</v>
      </c>
      <c r="BG574" s="251" t="s">
        <v>18</v>
      </c>
      <c r="BH574" s="287"/>
      <c r="BI574" s="133" t="s">
        <v>28</v>
      </c>
      <c r="BJ574" s="125">
        <f>B574/B591</f>
        <v>7.4260563380281697E-2</v>
      </c>
      <c r="BK574" s="126">
        <f t="shared" ref="BK574" si="10580">C574/C591</f>
        <v>5.2066295932831755E-2</v>
      </c>
      <c r="BL574" s="127">
        <f t="shared" ref="BL574" si="10581">D574/D591</f>
        <v>7.2604382426687014E-2</v>
      </c>
      <c r="BM574" s="128">
        <f t="shared" ref="BM574" si="10582">E574/E591</f>
        <v>4.9519890260631E-2</v>
      </c>
      <c r="BN574" s="125">
        <f t="shared" ref="BN574" si="10583">F574/F591</f>
        <v>7.3917137476459505E-2</v>
      </c>
      <c r="BO574" s="126">
        <f t="shared" ref="BO574" si="10584">G574/G591</f>
        <v>5.6907781967775115E-2</v>
      </c>
      <c r="BP574" s="127">
        <f t="shared" ref="BP574" si="10585">H574/H591</f>
        <v>6.0994433790167925E-2</v>
      </c>
      <c r="BQ574" s="128">
        <f t="shared" ref="BQ574" si="10586">I574/I591</f>
        <v>5.4403802984286279E-2</v>
      </c>
      <c r="BR574" s="125">
        <f t="shared" ref="BR574" si="10587">J574/J591</f>
        <v>5.2661381653454131E-2</v>
      </c>
      <c r="BS574" s="126">
        <f t="shared" ref="BS574" si="10588">K574/K591</f>
        <v>9.5018836333193801E-2</v>
      </c>
      <c r="BT574" s="127">
        <f t="shared" ref="BT574" si="10589">L574/L591</f>
        <v>2.5282277859597448E-2</v>
      </c>
      <c r="BU574" s="125">
        <f t="shared" ref="BU574" si="10590">M574/M591</f>
        <v>7.8022089370756914E-2</v>
      </c>
      <c r="BV574" s="129">
        <f t="shared" ref="BV574" si="10591">N574/N591</f>
        <v>4.9591795425409889E-2</v>
      </c>
      <c r="BW574" s="130">
        <f t="shared" ref="BW574" si="10592">O574/O591</f>
        <v>7.0682774831902911E-2</v>
      </c>
      <c r="BX574" s="125">
        <f t="shared" ref="BX574" si="10593">P574/P591</f>
        <v>6.7306461932181705E-2</v>
      </c>
      <c r="BY574" s="126">
        <f t="shared" ref="BY574" si="10594">Q574/Q591</f>
        <v>4.6218981535928495E-2</v>
      </c>
      <c r="BZ574" s="127">
        <f t="shared" ref="BZ574" si="10595">R574/R591</f>
        <v>7.7030594812859135E-2</v>
      </c>
      <c r="CA574" s="128">
        <f t="shared" ref="CA574" si="10596">S574/S591</f>
        <v>4.52108390088393E-2</v>
      </c>
      <c r="CB574" s="125">
        <f t="shared" ref="CB574" si="10597">T574/T591</f>
        <v>5.104934770277935E-2</v>
      </c>
      <c r="CC574" s="126">
        <f t="shared" ref="CC574" si="10598">U574/U591</f>
        <v>5.6271477663230242E-2</v>
      </c>
      <c r="CD574" s="127">
        <f t="shared" ref="CD574" si="10599">V574/V591</f>
        <v>3.2985799029300739E-2</v>
      </c>
      <c r="CE574" s="128">
        <f t="shared" ref="CE574" si="10600">W574/W591</f>
        <v>7.9756821307085474E-2</v>
      </c>
      <c r="CF574" s="125">
        <f t="shared" ref="CF574" si="10601">X574/X591</f>
        <v>5.2855485368054657E-2</v>
      </c>
      <c r="CG574" s="126">
        <f t="shared" ref="CG574" si="10602">Y574/Y591</f>
        <v>5.6288962229556289E-2</v>
      </c>
      <c r="CH574" s="127">
        <f t="shared" ref="CH574" si="10603">Z574/Z591</f>
        <v>6.8747490967482935E-2</v>
      </c>
      <c r="CI574" s="125">
        <f t="shared" ref="CI574" si="10604">AA574/AA591</f>
        <v>6.2250025638396059E-2</v>
      </c>
      <c r="CJ574" s="131">
        <f t="shared" ref="CJ574" si="10605">AB574/AB591</f>
        <v>6.2956180847496976E-2</v>
      </c>
      <c r="CK574" s="132">
        <f t="shared" ref="CK574" si="10606">AC574/AC591</f>
        <v>6.0564216394796616E-2</v>
      </c>
    </row>
    <row r="575" spans="1:89" ht="14.1" thickTop="1">
      <c r="A575" s="142" t="s">
        <v>29</v>
      </c>
      <c r="B575" s="202">
        <v>2241</v>
      </c>
      <c r="C575" s="196">
        <v>1004</v>
      </c>
      <c r="D575" s="197">
        <v>697</v>
      </c>
      <c r="E575" s="198">
        <v>347</v>
      </c>
      <c r="F575" s="195">
        <v>278</v>
      </c>
      <c r="G575" s="199">
        <v>164</v>
      </c>
      <c r="H575" s="197">
        <v>1548</v>
      </c>
      <c r="I575" s="198">
        <v>1227</v>
      </c>
      <c r="J575" s="195">
        <v>106</v>
      </c>
      <c r="K575" s="199">
        <v>200</v>
      </c>
      <c r="L575" s="197">
        <v>136</v>
      </c>
      <c r="M575" s="195">
        <v>863</v>
      </c>
      <c r="N575" s="200">
        <v>772</v>
      </c>
      <c r="O575" s="203">
        <v>1489</v>
      </c>
      <c r="P575" s="195">
        <v>527</v>
      </c>
      <c r="Q575" s="199">
        <v>416</v>
      </c>
      <c r="R575" s="197">
        <v>958</v>
      </c>
      <c r="S575" s="198">
        <v>697</v>
      </c>
      <c r="T575" s="195">
        <v>106</v>
      </c>
      <c r="U575" s="199">
        <v>124</v>
      </c>
      <c r="V575" s="197">
        <v>406</v>
      </c>
      <c r="W575" s="204">
        <v>1364</v>
      </c>
      <c r="X575" s="195">
        <v>394</v>
      </c>
      <c r="Y575" s="199">
        <v>265</v>
      </c>
      <c r="Z575" s="197">
        <v>2102</v>
      </c>
      <c r="AA575" s="195">
        <v>1841</v>
      </c>
      <c r="AB575" s="168">
        <f t="shared" si="10498"/>
        <v>10271</v>
      </c>
      <c r="AC575" s="169">
        <f t="shared" si="10415"/>
        <v>10001</v>
      </c>
      <c r="AE575" s="252" t="str">
        <f>$AE$17</f>
        <v>17:00 - 17:59</v>
      </c>
      <c r="AF575" s="253">
        <f t="shared" ref="AF575:AU577" si="10607">SUMIF($A$9:$A$32,$AE575,B$567:B$590)</f>
        <v>1956</v>
      </c>
      <c r="AG575" s="254">
        <f t="shared" si="10607"/>
        <v>1682</v>
      </c>
      <c r="AH575" s="255">
        <f t="shared" si="10607"/>
        <v>646</v>
      </c>
      <c r="AI575" s="256">
        <f t="shared" si="10607"/>
        <v>617</v>
      </c>
      <c r="AJ575" s="253">
        <f t="shared" si="10607"/>
        <v>274</v>
      </c>
      <c r="AK575" s="257">
        <f t="shared" si="10607"/>
        <v>211</v>
      </c>
      <c r="AL575" s="255">
        <f t="shared" si="10607"/>
        <v>1673</v>
      </c>
      <c r="AM575" s="256">
        <f t="shared" si="10607"/>
        <v>1956</v>
      </c>
      <c r="AN575" s="253">
        <f t="shared" si="10607"/>
        <v>124</v>
      </c>
      <c r="AO575" s="257">
        <f t="shared" si="10607"/>
        <v>135</v>
      </c>
      <c r="AP575" s="255">
        <f t="shared" si="10607"/>
        <v>435</v>
      </c>
      <c r="AQ575" s="253">
        <f t="shared" si="10607"/>
        <v>658</v>
      </c>
      <c r="AR575" s="258">
        <f t="shared" si="10607"/>
        <v>1301</v>
      </c>
      <c r="AS575" s="259">
        <f t="shared" si="10607"/>
        <v>1250</v>
      </c>
      <c r="AT575" s="253">
        <f t="shared" si="10607"/>
        <v>558</v>
      </c>
      <c r="AU575" s="257">
        <f t="shared" si="10607"/>
        <v>720</v>
      </c>
      <c r="AV575" s="255">
        <f t="shared" ref="AP575:BE577" si="10608">SUMIF($A$9:$A$32,$AE575,R$567:R$590)</f>
        <v>817</v>
      </c>
      <c r="AW575" s="256">
        <f t="shared" si="10608"/>
        <v>1219</v>
      </c>
      <c r="AX575" s="253">
        <f t="shared" si="10608"/>
        <v>166</v>
      </c>
      <c r="AY575" s="257">
        <f t="shared" si="10608"/>
        <v>143</v>
      </c>
      <c r="AZ575" s="255">
        <f t="shared" si="10608"/>
        <v>968</v>
      </c>
      <c r="BA575" s="256">
        <f t="shared" si="10608"/>
        <v>892</v>
      </c>
      <c r="BB575" s="253">
        <f t="shared" si="10608"/>
        <v>639</v>
      </c>
      <c r="BC575" s="257">
        <f t="shared" si="10608"/>
        <v>378</v>
      </c>
      <c r="BD575" s="20">
        <f t="shared" si="10608"/>
        <v>2213</v>
      </c>
      <c r="BE575" s="260">
        <f t="shared" si="10608"/>
        <v>2026</v>
      </c>
      <c r="BF575" s="261">
        <f>AF575+AH575+AJ575+AL575+AN575+AP575+AR575+AT575+AV575+AX575+AZ575+BB575+BD575</f>
        <v>11770</v>
      </c>
      <c r="BG575" s="262">
        <f>AG575+AI575+AK575+AM575+AO575+AQ575+AS575+AU575+AW575+AY575+BA575+BC575+BE575</f>
        <v>11887</v>
      </c>
      <c r="BH575" s="283"/>
      <c r="BI575" s="142" t="s">
        <v>29</v>
      </c>
      <c r="BJ575" s="125">
        <f>B575/B591</f>
        <v>7.890845070422535E-2</v>
      </c>
      <c r="BK575" s="126">
        <f t="shared" ref="BK575" si="10609">C575/C591</f>
        <v>5.4737760331479667E-2</v>
      </c>
      <c r="BL575" s="127">
        <f t="shared" ref="BL575" si="10610">D575/D591</f>
        <v>7.598386569279407E-2</v>
      </c>
      <c r="BM575" s="128">
        <f t="shared" ref="BM575" si="10611">E575/E591</f>
        <v>4.7599451303155009E-2</v>
      </c>
      <c r="BN575" s="125">
        <f t="shared" ref="BN575" si="10612">F575/F591</f>
        <v>6.5442561205273073E-2</v>
      </c>
      <c r="BO575" s="126">
        <f t="shared" ref="BO575" si="10613">G575/G591</f>
        <v>5.6222146040452517E-2</v>
      </c>
      <c r="BP575" s="127">
        <f t="shared" ref="BP575" si="10614">H575/H591</f>
        <v>7.2407502689555175E-2</v>
      </c>
      <c r="BQ575" s="128">
        <f t="shared" ref="BQ575" si="10615">I575/I591</f>
        <v>5.4007658787798757E-2</v>
      </c>
      <c r="BR575" s="125">
        <f t="shared" ref="BR575" si="10616">J575/J591</f>
        <v>6.0022650056625139E-2</v>
      </c>
      <c r="BS575" s="126">
        <f t="shared" ref="BS575" si="10617">K575/K591</f>
        <v>8.3717036416910848E-2</v>
      </c>
      <c r="BT575" s="127">
        <f t="shared" ref="BT575" si="10618">L575/L591</f>
        <v>3.3382425135002454E-2</v>
      </c>
      <c r="BU575" s="125">
        <f t="shared" ref="BU575" si="10619">M575/M591</f>
        <v>8.744553652852366E-2</v>
      </c>
      <c r="BV575" s="129">
        <f t="shared" ref="BV575" si="10620">N575/N591</f>
        <v>5.2088253154308074E-2</v>
      </c>
      <c r="BW575" s="130">
        <f t="shared" ref="BW575" si="10621">O575/O591</f>
        <v>8.1397255780899791E-2</v>
      </c>
      <c r="BX575" s="125">
        <f t="shared" ref="BX575" si="10622">P575/P591</f>
        <v>6.743442098528471E-2</v>
      </c>
      <c r="BY575" s="126">
        <f t="shared" ref="BY575" si="10623">Q575/Q591</f>
        <v>4.8923909208514645E-2</v>
      </c>
      <c r="BZ575" s="127">
        <f t="shared" ref="BZ575" si="10624">R575/R591</f>
        <v>7.4390433297095826E-2</v>
      </c>
      <c r="CA575" s="128">
        <f t="shared" ref="CA575" si="10625">S575/S591</f>
        <v>5.0499927546732361E-2</v>
      </c>
      <c r="CB575" s="125">
        <f t="shared" ref="CB575" si="10626">T575/T591</f>
        <v>6.0124787294384571E-2</v>
      </c>
      <c r="CC575" s="126">
        <f t="shared" ref="CC575" si="10627">U575/U591</f>
        <v>5.3264604810996562E-2</v>
      </c>
      <c r="CD575" s="127">
        <f t="shared" ref="CD575" si="10628">V575/V591</f>
        <v>3.6491101923422614E-2</v>
      </c>
      <c r="CE575" s="128">
        <f t="shared" ref="CE575" si="10629">W575/W591</f>
        <v>9.8718969385539548E-2</v>
      </c>
      <c r="CF575" s="125">
        <f t="shared" ref="CF575" si="10630">X575/X591</f>
        <v>5.0792832280520818E-2</v>
      </c>
      <c r="CG575" s="126">
        <f t="shared" ref="CG575" si="10631">Y575/Y591</f>
        <v>4.8588192152548587E-2</v>
      </c>
      <c r="CH575" s="127">
        <f t="shared" ref="CH575" si="10632">Z575/Z591</f>
        <v>7.0319818011508092E-2</v>
      </c>
      <c r="CI575" s="125">
        <f t="shared" ref="CI575" si="10633">AA575/AA591</f>
        <v>6.2933716200047854E-2</v>
      </c>
      <c r="CJ575" s="131">
        <f t="shared" ref="CJ575" si="10634">AB575/AB591</f>
        <v>6.6225208263482327E-2</v>
      </c>
      <c r="CK575" s="132">
        <f t="shared" ref="CK575" si="10635">AC575/AC591</f>
        <v>6.4532572785463552E-2</v>
      </c>
    </row>
    <row r="576" spans="1:89">
      <c r="A576" s="133" t="s">
        <v>31</v>
      </c>
      <c r="B576" s="205">
        <v>1873</v>
      </c>
      <c r="C576" s="189">
        <v>1334</v>
      </c>
      <c r="D576" s="190">
        <v>653</v>
      </c>
      <c r="E576" s="191">
        <v>328</v>
      </c>
      <c r="F576" s="188">
        <v>292</v>
      </c>
      <c r="G576" s="192">
        <v>139</v>
      </c>
      <c r="H576" s="190">
        <v>1604</v>
      </c>
      <c r="I576" s="191">
        <v>1347</v>
      </c>
      <c r="J576" s="188">
        <v>105</v>
      </c>
      <c r="K576" s="189">
        <v>157</v>
      </c>
      <c r="L576" s="190">
        <v>144</v>
      </c>
      <c r="M576" s="188">
        <v>833</v>
      </c>
      <c r="N576" s="193">
        <v>911</v>
      </c>
      <c r="O576" s="206">
        <v>1402</v>
      </c>
      <c r="P576" s="188">
        <v>569</v>
      </c>
      <c r="Q576" s="189">
        <v>453</v>
      </c>
      <c r="R576" s="190">
        <v>900</v>
      </c>
      <c r="S576" s="191">
        <v>710</v>
      </c>
      <c r="T576" s="197">
        <v>81</v>
      </c>
      <c r="U576" s="188">
        <v>166</v>
      </c>
      <c r="V576" s="190">
        <v>492</v>
      </c>
      <c r="W576" s="207">
        <v>1057</v>
      </c>
      <c r="X576" s="188">
        <v>472</v>
      </c>
      <c r="Y576" s="192">
        <v>261</v>
      </c>
      <c r="Z576" s="190">
        <v>1899</v>
      </c>
      <c r="AA576" s="188">
        <v>1831</v>
      </c>
      <c r="AB576" s="168">
        <f t="shared" si="10498"/>
        <v>9995</v>
      </c>
      <c r="AC576" s="169">
        <f t="shared" si="10415"/>
        <v>10018</v>
      </c>
      <c r="AE576" s="263" t="str">
        <f>$AE$18</f>
        <v>18:00 - 18:59</v>
      </c>
      <c r="AF576" s="253">
        <f t="shared" si="10607"/>
        <v>1896</v>
      </c>
      <c r="AG576" s="264">
        <f t="shared" si="10607"/>
        <v>1399</v>
      </c>
      <c r="AH576" s="265">
        <f t="shared" si="10607"/>
        <v>593</v>
      </c>
      <c r="AI576" s="266">
        <f t="shared" si="10607"/>
        <v>601</v>
      </c>
      <c r="AJ576" s="267">
        <f t="shared" si="10607"/>
        <v>300</v>
      </c>
      <c r="AK576" s="268">
        <f t="shared" si="10607"/>
        <v>227</v>
      </c>
      <c r="AL576" s="265">
        <f t="shared" si="10607"/>
        <v>1473</v>
      </c>
      <c r="AM576" s="266">
        <f t="shared" si="10607"/>
        <v>1821</v>
      </c>
      <c r="AN576" s="267">
        <f t="shared" si="10607"/>
        <v>132</v>
      </c>
      <c r="AO576" s="268">
        <f t="shared" si="10607"/>
        <v>128</v>
      </c>
      <c r="AP576" s="265">
        <f t="shared" si="10608"/>
        <v>487</v>
      </c>
      <c r="AQ576" s="267">
        <f t="shared" si="10608"/>
        <v>560</v>
      </c>
      <c r="AR576" s="269">
        <f t="shared" si="10608"/>
        <v>1261</v>
      </c>
      <c r="AS576" s="270">
        <f t="shared" si="10608"/>
        <v>1180</v>
      </c>
      <c r="AT576" s="267">
        <f t="shared" si="10608"/>
        <v>497</v>
      </c>
      <c r="AU576" s="268">
        <f t="shared" si="10608"/>
        <v>760</v>
      </c>
      <c r="AV576" s="265">
        <f t="shared" si="10608"/>
        <v>728</v>
      </c>
      <c r="AW576" s="266">
        <f t="shared" si="10608"/>
        <v>1292</v>
      </c>
      <c r="AX576" s="267">
        <f t="shared" si="10608"/>
        <v>138</v>
      </c>
      <c r="AY576" s="268">
        <f t="shared" si="10608"/>
        <v>172</v>
      </c>
      <c r="AZ576" s="265">
        <f t="shared" si="10608"/>
        <v>1275</v>
      </c>
      <c r="BA576" s="266">
        <f t="shared" si="10608"/>
        <v>803</v>
      </c>
      <c r="BB576" s="267">
        <f t="shared" si="10608"/>
        <v>522</v>
      </c>
      <c r="BC576" s="268">
        <f t="shared" si="10608"/>
        <v>455</v>
      </c>
      <c r="BD576" s="265">
        <f t="shared" si="10608"/>
        <v>2033</v>
      </c>
      <c r="BE576" s="267">
        <f t="shared" si="10608"/>
        <v>2090</v>
      </c>
      <c r="BF576" s="271">
        <f>SUM(AF576,AH576,AJ576,AL576,AN576,AP576,AR576,AT576,AV576,AX576,AZ576,BB576,BD576)</f>
        <v>11335</v>
      </c>
      <c r="BG576" s="16">
        <f>SUM(AG576,AI576,AK576,AM576,AO576,AQ576,AS576,AU576,AW576,AY576,BA576,BC576,BE576)</f>
        <v>11488</v>
      </c>
      <c r="BH576" s="284"/>
      <c r="BI576" s="133" t="s">
        <v>31</v>
      </c>
      <c r="BJ576" s="125">
        <f>B576/B591</f>
        <v>6.5950704225352111E-2</v>
      </c>
      <c r="BK576" s="126">
        <f t="shared" ref="BK576" si="10636">C576/C591</f>
        <v>7.2729255261149275E-2</v>
      </c>
      <c r="BL576" s="127">
        <f t="shared" ref="BL576" si="10637">D576/D591</f>
        <v>7.1187179766706646E-2</v>
      </c>
      <c r="BM576" s="128">
        <f t="shared" ref="BM576" si="10638">E576/E591</f>
        <v>4.4993141289437585E-2</v>
      </c>
      <c r="BN576" s="125">
        <f t="shared" ref="BN576" si="10639">F576/F591</f>
        <v>6.8738229755178903E-2</v>
      </c>
      <c r="BO576" s="126">
        <f t="shared" ref="BO576" si="10640">G576/G591</f>
        <v>4.7651696948920123E-2</v>
      </c>
      <c r="BP576" s="127">
        <f t="shared" ref="BP576" si="10641">H576/H591</f>
        <v>7.5026895551709619E-2</v>
      </c>
      <c r="BQ576" s="128">
        <f t="shared" ref="BQ576" si="10642">I576/I591</f>
        <v>5.928958140763238E-2</v>
      </c>
      <c r="BR576" s="125">
        <f t="shared" ref="BR576" si="10643">J576/J591</f>
        <v>5.9456398640996604E-2</v>
      </c>
      <c r="BS576" s="126">
        <f t="shared" ref="BS576" si="10644">K576/K591</f>
        <v>6.5717873587275016E-2</v>
      </c>
      <c r="BT576" s="127">
        <f t="shared" ref="BT576" si="10645">L576/L591</f>
        <v>3.5346097201767304E-2</v>
      </c>
      <c r="BU576" s="125">
        <f t="shared" ref="BU576" si="10646">M576/M591</f>
        <v>8.4405714864727935E-2</v>
      </c>
      <c r="BV576" s="129">
        <f t="shared" ref="BV576" si="10647">N576/N591</f>
        <v>6.1466837595303962E-2</v>
      </c>
      <c r="BW576" s="130">
        <f t="shared" ref="BW576" si="10648">O576/O591</f>
        <v>7.6641338216804245E-2</v>
      </c>
      <c r="BX576" s="125">
        <f t="shared" ref="BX576" si="10649">P576/P591</f>
        <v>7.2808701215611005E-2</v>
      </c>
      <c r="BY576" s="126">
        <f t="shared" ref="BY576" si="10650">Q576/Q591</f>
        <v>5.3275314594848876E-2</v>
      </c>
      <c r="BZ576" s="127">
        <f t="shared" ref="BZ576" si="10651">R576/R591</f>
        <v>6.9886628358440755E-2</v>
      </c>
      <c r="CA576" s="128">
        <f t="shared" ref="CA576" si="10652">S576/S591</f>
        <v>5.1441820026083176E-2</v>
      </c>
      <c r="CB576" s="125">
        <f t="shared" ref="CB576" si="10653">T576/T591</f>
        <v>4.594441293250142E-2</v>
      </c>
      <c r="CC576" s="126">
        <f t="shared" ref="CC576" si="10654">U576/U591</f>
        <v>7.1305841924398622E-2</v>
      </c>
      <c r="CD576" s="127">
        <f t="shared" ref="CD576" si="10655">V576/V591</f>
        <v>4.4220744202768288E-2</v>
      </c>
      <c r="CE576" s="128">
        <f t="shared" ref="CE576" si="10656">W576/W591</f>
        <v>7.6499963812694513E-2</v>
      </c>
      <c r="CF576" s="125">
        <f t="shared" ref="CF576" si="10657">X576/X591</f>
        <v>6.084826608224829E-2</v>
      </c>
      <c r="CG576" s="126">
        <f t="shared" ref="CG576" si="10658">Y576/Y591</f>
        <v>4.7854785478547858E-2</v>
      </c>
      <c r="CH576" s="127">
        <f t="shared" ref="CH576" si="10659">Z576/Z591</f>
        <v>6.3528703331995187E-2</v>
      </c>
      <c r="CI576" s="125">
        <f t="shared" ref="CI576" si="10660">AA576/AA591</f>
        <v>6.2591870919221956E-2</v>
      </c>
      <c r="CJ576" s="131">
        <f t="shared" ref="CJ576" si="10661">AB576/AB591</f>
        <v>6.4445619374306859E-2</v>
      </c>
      <c r="CK576" s="132">
        <f t="shared" ref="CK576" si="10662">AC576/AC591</f>
        <v>6.4642267189758421E-2</v>
      </c>
    </row>
    <row r="577" spans="1:89" ht="14.1" thickBot="1">
      <c r="A577" s="142" t="s">
        <v>33</v>
      </c>
      <c r="B577" s="202">
        <v>1846</v>
      </c>
      <c r="C577" s="196">
        <v>1264</v>
      </c>
      <c r="D577" s="197">
        <v>618</v>
      </c>
      <c r="E577" s="198">
        <v>416</v>
      </c>
      <c r="F577" s="195">
        <v>268</v>
      </c>
      <c r="G577" s="199">
        <v>137</v>
      </c>
      <c r="H577" s="197">
        <v>1490</v>
      </c>
      <c r="I577" s="198">
        <v>1397</v>
      </c>
      <c r="J577" s="195">
        <v>110</v>
      </c>
      <c r="K577" s="196">
        <v>150</v>
      </c>
      <c r="L577" s="197">
        <v>221</v>
      </c>
      <c r="M577" s="195">
        <v>807</v>
      </c>
      <c r="N577" s="200">
        <v>910</v>
      </c>
      <c r="O577" s="203">
        <v>1208</v>
      </c>
      <c r="P577" s="195">
        <v>646</v>
      </c>
      <c r="Q577" s="196">
        <v>478</v>
      </c>
      <c r="R577" s="197">
        <v>959</v>
      </c>
      <c r="S577" s="198">
        <v>870</v>
      </c>
      <c r="T577" s="195">
        <v>108</v>
      </c>
      <c r="U577" s="199">
        <v>153</v>
      </c>
      <c r="V577" s="197">
        <v>595</v>
      </c>
      <c r="W577" s="204">
        <v>1100</v>
      </c>
      <c r="X577" s="195">
        <v>504</v>
      </c>
      <c r="Y577" s="199">
        <v>354</v>
      </c>
      <c r="Z577" s="197">
        <v>1897</v>
      </c>
      <c r="AA577" s="195">
        <v>2036</v>
      </c>
      <c r="AB577" s="168">
        <f t="shared" si="10498"/>
        <v>10172</v>
      </c>
      <c r="AC577" s="169">
        <f t="shared" si="10415"/>
        <v>10370</v>
      </c>
      <c r="AE577" s="252" t="str">
        <f>$AE$19</f>
        <v>19:00 - 19:59</v>
      </c>
      <c r="AF577" s="253">
        <f t="shared" si="10607"/>
        <v>1913</v>
      </c>
      <c r="AG577" s="272">
        <f t="shared" si="10607"/>
        <v>1468</v>
      </c>
      <c r="AH577" s="273">
        <f t="shared" si="10607"/>
        <v>483</v>
      </c>
      <c r="AI577" s="274">
        <f t="shared" si="10607"/>
        <v>565</v>
      </c>
      <c r="AJ577" s="275">
        <f t="shared" si="10607"/>
        <v>232</v>
      </c>
      <c r="AK577" s="276">
        <f t="shared" si="10607"/>
        <v>208</v>
      </c>
      <c r="AL577" s="273">
        <f t="shared" si="10607"/>
        <v>1297</v>
      </c>
      <c r="AM577" s="274">
        <f t="shared" si="10607"/>
        <v>1853</v>
      </c>
      <c r="AN577" s="275">
        <f t="shared" si="10607"/>
        <v>132</v>
      </c>
      <c r="AO577" s="276">
        <f t="shared" si="10607"/>
        <v>110</v>
      </c>
      <c r="AP577" s="273">
        <f t="shared" si="10608"/>
        <v>442</v>
      </c>
      <c r="AQ577" s="275">
        <f t="shared" si="10608"/>
        <v>415</v>
      </c>
      <c r="AR577" s="277">
        <f t="shared" si="10608"/>
        <v>1274</v>
      </c>
      <c r="AS577" s="278">
        <f t="shared" si="10608"/>
        <v>1069</v>
      </c>
      <c r="AT577" s="275">
        <f t="shared" si="10608"/>
        <v>459</v>
      </c>
      <c r="AU577" s="276">
        <f t="shared" si="10608"/>
        <v>833</v>
      </c>
      <c r="AV577" s="273">
        <f t="shared" si="10608"/>
        <v>653</v>
      </c>
      <c r="AW577" s="274">
        <f t="shared" si="10608"/>
        <v>1290</v>
      </c>
      <c r="AX577" s="275">
        <f t="shared" si="10608"/>
        <v>105</v>
      </c>
      <c r="AY577" s="276">
        <f t="shared" si="10608"/>
        <v>182</v>
      </c>
      <c r="AZ577" s="273">
        <f t="shared" si="10608"/>
        <v>1152</v>
      </c>
      <c r="BA577" s="274">
        <f t="shared" si="10608"/>
        <v>712</v>
      </c>
      <c r="BB577" s="275">
        <f t="shared" si="10608"/>
        <v>514</v>
      </c>
      <c r="BC577" s="276">
        <f t="shared" si="10608"/>
        <v>403</v>
      </c>
      <c r="BD577" s="273">
        <f t="shared" si="10608"/>
        <v>1846</v>
      </c>
      <c r="BE577" s="275">
        <f t="shared" si="10608"/>
        <v>1997</v>
      </c>
      <c r="BF577" s="271">
        <f>SUM(AF577,AH577,AJ577,AL577,AN577,AP577,AR577,AT577,AV577,AX577,AZ577,BB577,BD577)</f>
        <v>10502</v>
      </c>
      <c r="BG577" s="16">
        <f>SUM(AG577,AI577,AK577,AM577,AO577,AQ577,AS577,AU577,AW577,AY577,BA577,BC577,BE577)</f>
        <v>11105</v>
      </c>
      <c r="BH577" s="285"/>
      <c r="BI577" s="142" t="s">
        <v>33</v>
      </c>
      <c r="BJ577" s="125">
        <f>B577/B591</f>
        <v>6.5000000000000002E-2</v>
      </c>
      <c r="BK577" s="126">
        <f t="shared" ref="BK577" si="10663">C577/C591</f>
        <v>6.8912877548795118E-2</v>
      </c>
      <c r="BL577" s="127">
        <f t="shared" ref="BL577" si="10664">D577/D591</f>
        <v>6.7371634143682552E-2</v>
      </c>
      <c r="BM577" s="128">
        <f t="shared" ref="BM577" si="10665">E577/E591</f>
        <v>5.7064471879286698E-2</v>
      </c>
      <c r="BN577" s="125">
        <f t="shared" ref="BN577" si="10666">F577/F591</f>
        <v>6.308851224105462E-2</v>
      </c>
      <c r="BO577" s="126">
        <f t="shared" ref="BO577" si="10667">G577/G591</f>
        <v>4.6966061021597533E-2</v>
      </c>
      <c r="BP577" s="127">
        <f t="shared" ref="BP577" si="10668">H577/H591</f>
        <v>6.9694560082323775E-2</v>
      </c>
      <c r="BQ577" s="128">
        <f t="shared" ref="BQ577" si="10669">I577/I591</f>
        <v>6.1490382499229716E-2</v>
      </c>
      <c r="BR577" s="125">
        <f t="shared" ref="BR577" si="10670">J577/J591</f>
        <v>6.2287655719139301E-2</v>
      </c>
      <c r="BS577" s="126">
        <f t="shared" ref="BS577" si="10671">K577/K591</f>
        <v>6.2787777312683132E-2</v>
      </c>
      <c r="BT577" s="127">
        <f t="shared" ref="BT577" si="10672">L577/L591</f>
        <v>5.424644084437899E-2</v>
      </c>
      <c r="BU577" s="125">
        <f t="shared" ref="BU577" si="10673">M577/M591</f>
        <v>8.1771202756104971E-2</v>
      </c>
      <c r="BV577" s="129">
        <f t="shared" ref="BV577" si="10674">N577/N591</f>
        <v>6.1399365764793198E-2</v>
      </c>
      <c r="BW577" s="130">
        <f t="shared" ref="BW577" si="10675">O577/O591</f>
        <v>6.6036188706062426E-2</v>
      </c>
      <c r="BX577" s="125">
        <f t="shared" ref="BX577" si="10676">P577/P591</f>
        <v>8.2661548304542545E-2</v>
      </c>
      <c r="BY577" s="126">
        <f t="shared" ref="BY577" si="10677">Q577/Q591</f>
        <v>5.6215453369399038E-2</v>
      </c>
      <c r="BZ577" s="127">
        <f t="shared" ref="BZ577" si="10678">R577/R591</f>
        <v>7.4468085106382975E-2</v>
      </c>
      <c r="CA577" s="128">
        <f t="shared" ref="CA577" si="10679">S577/S591</f>
        <v>6.3034342848862487E-2</v>
      </c>
      <c r="CB577" s="125">
        <f t="shared" ref="CB577" si="10680">T577/T591</f>
        <v>6.1259217243335225E-2</v>
      </c>
      <c r="CC577" s="126">
        <f t="shared" ref="CC577" si="10681">U577/U591</f>
        <v>6.5721649484536085E-2</v>
      </c>
      <c r="CD577" s="127">
        <f t="shared" ref="CD577" si="10682">V577/V591</f>
        <v>5.3478339025705555E-2</v>
      </c>
      <c r="CE577" s="128">
        <f t="shared" ref="CE577" si="10683">W577/W591</f>
        <v>7.9612072085112548E-2</v>
      </c>
      <c r="CF577" s="125">
        <f t="shared" ref="CF577" si="10684">X577/X591</f>
        <v>6.4973572257315967E-2</v>
      </c>
      <c r="CG577" s="126">
        <f t="shared" ref="CG577" si="10685">Y577/Y591</f>
        <v>6.490649064906491E-2</v>
      </c>
      <c r="CH577" s="127">
        <f t="shared" ref="CH577" si="10686">Z577/Z591</f>
        <v>6.3461795798206877E-2</v>
      </c>
      <c r="CI577" s="125">
        <f t="shared" ref="CI577" si="10687">AA577/AA591</f>
        <v>6.9599699176152871E-2</v>
      </c>
      <c r="CJ577" s="131">
        <f t="shared" ref="CJ577" si="10688">AB577/AB591</f>
        <v>6.5586877466278073E-2</v>
      </c>
      <c r="CK577" s="132">
        <f t="shared" ref="CK577" si="10689">AC577/AC591</f>
        <v>6.6913586619863727E-2</v>
      </c>
    </row>
    <row r="578" spans="1:89" ht="15" thickTop="1" thickBot="1">
      <c r="A578" s="133" t="s">
        <v>35</v>
      </c>
      <c r="B578" s="205">
        <v>1724</v>
      </c>
      <c r="C578" s="189">
        <v>1285</v>
      </c>
      <c r="D578" s="190">
        <v>654</v>
      </c>
      <c r="E578" s="191">
        <v>485</v>
      </c>
      <c r="F578" s="188">
        <v>349</v>
      </c>
      <c r="G578" s="192">
        <v>160</v>
      </c>
      <c r="H578" s="190">
        <v>1625</v>
      </c>
      <c r="I578" s="191">
        <v>1450</v>
      </c>
      <c r="J578" s="188">
        <v>87</v>
      </c>
      <c r="K578" s="189">
        <v>124</v>
      </c>
      <c r="L578" s="190">
        <v>278</v>
      </c>
      <c r="M578" s="188">
        <v>875</v>
      </c>
      <c r="N578" s="193">
        <v>884</v>
      </c>
      <c r="O578" s="206">
        <v>1171</v>
      </c>
      <c r="P578" s="188">
        <v>576</v>
      </c>
      <c r="Q578" s="189">
        <v>535</v>
      </c>
      <c r="R578" s="190">
        <v>974</v>
      </c>
      <c r="S578" s="191">
        <v>811</v>
      </c>
      <c r="T578" s="188">
        <v>121</v>
      </c>
      <c r="U578" s="192">
        <v>117</v>
      </c>
      <c r="V578" s="190">
        <v>714</v>
      </c>
      <c r="W578" s="207">
        <v>902</v>
      </c>
      <c r="X578" s="188">
        <v>496</v>
      </c>
      <c r="Y578" s="192">
        <v>301</v>
      </c>
      <c r="Z578" s="190">
        <v>2098</v>
      </c>
      <c r="AA578" s="188">
        <v>1988</v>
      </c>
      <c r="AB578" s="168">
        <f t="shared" si="10498"/>
        <v>10580</v>
      </c>
      <c r="AC578" s="169">
        <f t="shared" si="10415"/>
        <v>10204</v>
      </c>
      <c r="AE578" s="288" t="s">
        <v>26</v>
      </c>
      <c r="AF578" s="12">
        <f t="shared" ref="AF578:BG578" si="10690">SUM(AF575:AF577)</f>
        <v>5765</v>
      </c>
      <c r="AG578" s="1">
        <f t="shared" si="10690"/>
        <v>4549</v>
      </c>
      <c r="AH578" s="12">
        <f t="shared" si="10690"/>
        <v>1722</v>
      </c>
      <c r="AI578" s="1">
        <f t="shared" si="10690"/>
        <v>1783</v>
      </c>
      <c r="AJ578" s="12">
        <f t="shared" si="10690"/>
        <v>806</v>
      </c>
      <c r="AK578" s="1">
        <f t="shared" si="10690"/>
        <v>646</v>
      </c>
      <c r="AL578" s="12">
        <f t="shared" si="10690"/>
        <v>4443</v>
      </c>
      <c r="AM578" s="1">
        <f t="shared" si="10690"/>
        <v>5630</v>
      </c>
      <c r="AN578" s="12">
        <f t="shared" si="10690"/>
        <v>388</v>
      </c>
      <c r="AO578" s="1">
        <f t="shared" si="10690"/>
        <v>373</v>
      </c>
      <c r="AP578" s="12">
        <f t="shared" si="10690"/>
        <v>1364</v>
      </c>
      <c r="AQ578" s="1">
        <f t="shared" si="10690"/>
        <v>1633</v>
      </c>
      <c r="AR578" s="12">
        <f t="shared" si="10690"/>
        <v>3836</v>
      </c>
      <c r="AS578" s="1">
        <f t="shared" si="10690"/>
        <v>3499</v>
      </c>
      <c r="AT578" s="12">
        <f t="shared" si="10690"/>
        <v>1514</v>
      </c>
      <c r="AU578" s="1">
        <f t="shared" si="10690"/>
        <v>2313</v>
      </c>
      <c r="AV578" s="12">
        <f t="shared" si="10690"/>
        <v>2198</v>
      </c>
      <c r="AW578" s="1">
        <f t="shared" si="10690"/>
        <v>3801</v>
      </c>
      <c r="AX578" s="12">
        <f t="shared" si="10690"/>
        <v>409</v>
      </c>
      <c r="AY578" s="1">
        <f t="shared" si="10690"/>
        <v>497</v>
      </c>
      <c r="AZ578" s="12">
        <f t="shared" si="10690"/>
        <v>3395</v>
      </c>
      <c r="BA578" s="1">
        <f t="shared" si="10690"/>
        <v>2407</v>
      </c>
      <c r="BB578" s="12">
        <f t="shared" si="10690"/>
        <v>1675</v>
      </c>
      <c r="BC578" s="1">
        <f t="shared" si="10690"/>
        <v>1236</v>
      </c>
      <c r="BD578" s="12">
        <f t="shared" si="10690"/>
        <v>6092</v>
      </c>
      <c r="BE578" s="1">
        <f t="shared" si="10690"/>
        <v>6113</v>
      </c>
      <c r="BF578" s="51">
        <f t="shared" si="10690"/>
        <v>33607</v>
      </c>
      <c r="BG578" s="47">
        <f t="shared" si="10690"/>
        <v>34480</v>
      </c>
      <c r="BH578" s="284"/>
      <c r="BI578" s="133" t="s">
        <v>35</v>
      </c>
      <c r="BJ578" s="125">
        <f>B578/B591</f>
        <v>6.0704225352112673E-2</v>
      </c>
      <c r="BK578" s="126">
        <f t="shared" ref="BK578" si="10691">C578/C591</f>
        <v>7.0057790862501357E-2</v>
      </c>
      <c r="BL578" s="127">
        <f t="shared" ref="BL578" si="10692">D578/D591</f>
        <v>7.1296195355935899E-2</v>
      </c>
      <c r="BM578" s="128">
        <f t="shared" ref="BM578" si="10693">E578/E591</f>
        <v>6.6529492455418379E-2</v>
      </c>
      <c r="BN578" s="125">
        <f t="shared" ref="BN578" si="10694">F578/F591</f>
        <v>8.2156308851224102E-2</v>
      </c>
      <c r="BO578" s="126">
        <f t="shared" ref="BO578" si="10695">G578/G591</f>
        <v>5.4850874185807336E-2</v>
      </c>
      <c r="BP578" s="127">
        <f t="shared" ref="BP578" si="10696">H578/H591</f>
        <v>7.6009167875017547E-2</v>
      </c>
      <c r="BQ578" s="128">
        <f t="shared" ref="BQ578" si="10697">I578/I591</f>
        <v>6.3823231656322907E-2</v>
      </c>
      <c r="BR578" s="125">
        <f t="shared" ref="BR578" si="10698">J578/J591</f>
        <v>4.9263873159682899E-2</v>
      </c>
      <c r="BS578" s="126">
        <f t="shared" ref="BS578" si="10699">K578/K591</f>
        <v>5.190456257848472E-2</v>
      </c>
      <c r="BT578" s="127">
        <f t="shared" ref="BT578" si="10700">L578/L591</f>
        <v>6.823760432007854E-2</v>
      </c>
      <c r="BU578" s="125">
        <f t="shared" ref="BU578" si="10701">M578/M591</f>
        <v>8.8661465194041944E-2</v>
      </c>
      <c r="BV578" s="129">
        <f t="shared" ref="BV578" si="10702">N578/N591</f>
        <v>5.9645098171513394E-2</v>
      </c>
      <c r="BW578" s="130">
        <f t="shared" ref="BW578" si="10703">O578/O591</f>
        <v>6.4013557098343624E-2</v>
      </c>
      <c r="BX578" s="125">
        <f t="shared" ref="BX578" si="10704">P578/P591</f>
        <v>7.3704414587332054E-2</v>
      </c>
      <c r="BY578" s="126">
        <f t="shared" ref="BY578" si="10705">Q578/Q591</f>
        <v>6.2918969775373396E-2</v>
      </c>
      <c r="BZ578" s="127">
        <f t="shared" ref="BZ578" si="10706">R578/R591</f>
        <v>7.5632862245690324E-2</v>
      </c>
      <c r="CA578" s="128">
        <f t="shared" ref="CA578" si="10707">S578/S591</f>
        <v>5.8759600057962616E-2</v>
      </c>
      <c r="CB578" s="125">
        <f t="shared" ref="CB578" si="10708">T578/T591</f>
        <v>6.8633011911514469E-2</v>
      </c>
      <c r="CC578" s="126">
        <f t="shared" ref="CC578" si="10709">U578/U591</f>
        <v>5.0257731958762888E-2</v>
      </c>
      <c r="CD578" s="127">
        <f t="shared" ref="CD578" si="10710">V578/V591</f>
        <v>6.4174006830846661E-2</v>
      </c>
      <c r="CE578" s="128">
        <f t="shared" ref="CE578" si="10711">W578/W591</f>
        <v>6.5281899109792291E-2</v>
      </c>
      <c r="CF578" s="125">
        <f t="shared" ref="CF578" si="10712">X578/X591</f>
        <v>6.3942245713549048E-2</v>
      </c>
      <c r="CG578" s="126">
        <f t="shared" ref="CG578" si="10713">Y578/Y591</f>
        <v>5.5188852218555191E-2</v>
      </c>
      <c r="CH578" s="127">
        <f t="shared" ref="CH578" si="10714">Z578/Z591</f>
        <v>7.0186002943931486E-2</v>
      </c>
      <c r="CI578" s="125">
        <f t="shared" ref="CI578" si="10715">AA578/AA591</f>
        <v>6.7958841828188565E-2</v>
      </c>
      <c r="CJ578" s="131">
        <f t="shared" ref="CJ578" si="10716">AB578/AB591</f>
        <v>6.8217574085059185E-2</v>
      </c>
      <c r="CK578" s="132">
        <f t="shared" ref="CK578" si="10717">AC578/AC591</f>
        <v>6.584245302498451E-2</v>
      </c>
    </row>
    <row r="579" spans="1:89" ht="14.1" thickTop="1">
      <c r="A579" s="142" t="s">
        <v>36</v>
      </c>
      <c r="B579" s="202">
        <v>1585</v>
      </c>
      <c r="C579" s="196">
        <v>1351</v>
      </c>
      <c r="D579" s="197">
        <v>556</v>
      </c>
      <c r="E579" s="198">
        <v>434</v>
      </c>
      <c r="F579" s="195">
        <v>353</v>
      </c>
      <c r="G579" s="199">
        <v>182</v>
      </c>
      <c r="H579" s="197">
        <v>1550</v>
      </c>
      <c r="I579" s="198">
        <v>1629</v>
      </c>
      <c r="J579" s="195">
        <v>121</v>
      </c>
      <c r="K579" s="196">
        <v>142</v>
      </c>
      <c r="L579" s="197">
        <v>337</v>
      </c>
      <c r="M579" s="195">
        <v>616</v>
      </c>
      <c r="N579" s="200">
        <v>1097</v>
      </c>
      <c r="O579" s="203">
        <v>1233</v>
      </c>
      <c r="P579" s="195">
        <v>643</v>
      </c>
      <c r="Q579" s="196">
        <v>576</v>
      </c>
      <c r="R579" s="197">
        <v>937</v>
      </c>
      <c r="S579" s="198">
        <v>1053</v>
      </c>
      <c r="T579" s="195">
        <v>164</v>
      </c>
      <c r="U579" s="199">
        <v>97</v>
      </c>
      <c r="V579" s="197">
        <v>858</v>
      </c>
      <c r="W579" s="204">
        <v>883</v>
      </c>
      <c r="X579" s="195">
        <v>552</v>
      </c>
      <c r="Y579" s="199">
        <v>325</v>
      </c>
      <c r="Z579" s="197">
        <v>2177</v>
      </c>
      <c r="AA579" s="195">
        <v>2131</v>
      </c>
      <c r="AB579" s="168">
        <f t="shared" si="10498"/>
        <v>10930</v>
      </c>
      <c r="AC579" s="169">
        <f t="shared" si="10415"/>
        <v>10652</v>
      </c>
      <c r="BI579" s="142" t="s">
        <v>36</v>
      </c>
      <c r="BJ579" s="125">
        <f>B579/B591</f>
        <v>5.5809859154929579E-2</v>
      </c>
      <c r="BK579" s="126">
        <f t="shared" ref="BK579" si="10718">C579/C591</f>
        <v>7.3656089848435288E-2</v>
      </c>
      <c r="BL579" s="127">
        <f t="shared" ref="BL579" si="10719">D579/D591</f>
        <v>6.061266761146844E-2</v>
      </c>
      <c r="BM579" s="128">
        <f t="shared" ref="BM579" si="10720">E579/E591</f>
        <v>5.9533607681755828E-2</v>
      </c>
      <c r="BN579" s="125">
        <f t="shared" ref="BN579" si="10721">F579/F591</f>
        <v>8.3097928436911495E-2</v>
      </c>
      <c r="BO579" s="126">
        <f t="shared" ref="BO579" si="10722">G579/G591</f>
        <v>6.2392869386355847E-2</v>
      </c>
      <c r="BP579" s="127">
        <f t="shared" ref="BP579" si="10723">H579/H591</f>
        <v>7.2501052434632118E-2</v>
      </c>
      <c r="BQ579" s="128">
        <f t="shared" ref="BQ579" si="10724">I579/I591</f>
        <v>7.1702099564241381E-2</v>
      </c>
      <c r="BR579" s="125">
        <f t="shared" ref="BR579" si="10725">J579/J591</f>
        <v>6.8516421291053231E-2</v>
      </c>
      <c r="BS579" s="126">
        <f t="shared" ref="BS579" si="10726">K579/K591</f>
        <v>5.94390958560067E-2</v>
      </c>
      <c r="BT579" s="127">
        <f t="shared" ref="BT579" si="10727">L579/L591</f>
        <v>8.2719685812469315E-2</v>
      </c>
      <c r="BU579" s="125">
        <f t="shared" ref="BU579" si="10728">M579/M591</f>
        <v>6.2417671496605535E-2</v>
      </c>
      <c r="BV579" s="129">
        <f t="shared" ref="BV579" si="10729">N579/N591</f>
        <v>7.4016598070305653E-2</v>
      </c>
      <c r="BW579" s="130">
        <f t="shared" ref="BW579" si="10730">O579/O591</f>
        <v>6.7402831684250805E-2</v>
      </c>
      <c r="BX579" s="125">
        <f t="shared" ref="BX579" si="10731">P579/P591</f>
        <v>8.227767114523353E-2</v>
      </c>
      <c r="BY579" s="126">
        <f t="shared" ref="BY579" si="10732">Q579/Q591</f>
        <v>6.7740797365635652E-2</v>
      </c>
      <c r="BZ579" s="127">
        <f t="shared" ref="BZ579" si="10733">R579/R591</f>
        <v>7.275974530206554E-2</v>
      </c>
      <c r="CA579" s="128">
        <f t="shared" ref="CA579" si="10734">S579/S591</f>
        <v>7.6293290827416316E-2</v>
      </c>
      <c r="CB579" s="125">
        <f t="shared" ref="CB579" si="10735">T579/T591</f>
        <v>9.3023255813953487E-2</v>
      </c>
      <c r="CC579" s="126">
        <f t="shared" ref="CC579" si="10736">U579/U591</f>
        <v>4.1666666666666664E-2</v>
      </c>
      <c r="CD579" s="127">
        <f t="shared" ref="CD579" si="10737">V579/V591</f>
        <v>7.711666367068129E-2</v>
      </c>
      <c r="CE579" s="128">
        <f t="shared" ref="CE579" si="10738">W579/W591</f>
        <v>6.3906781501049434E-2</v>
      </c>
      <c r="CF579" s="125">
        <f t="shared" ref="CF579" si="10739">X579/X591</f>
        <v>7.1161531519917498E-2</v>
      </c>
      <c r="CG579" s="126">
        <f t="shared" ref="CG579" si="10740">Y579/Y591</f>
        <v>5.9589292262559587E-2</v>
      </c>
      <c r="CH579" s="127">
        <f t="shared" ref="CH579" si="10741">Z579/Z591</f>
        <v>7.2828850528569522E-2</v>
      </c>
      <c r="CI579" s="125">
        <f t="shared" ref="CI579" si="10742">AA579/AA591</f>
        <v>7.2847229343998912E-2</v>
      </c>
      <c r="CJ579" s="131">
        <f t="shared" ref="CJ579" si="10743">AB579/AB591</f>
        <v>7.0474299125680248E-2</v>
      </c>
      <c r="CK579" s="132">
        <f t="shared" ref="CK579" si="10744">AC579/AC591</f>
        <v>6.8733223208754898E-2</v>
      </c>
    </row>
    <row r="580" spans="1:89">
      <c r="A580" s="133" t="s">
        <v>37</v>
      </c>
      <c r="B580" s="205">
        <v>1760</v>
      </c>
      <c r="C580" s="189">
        <v>1530</v>
      </c>
      <c r="D580" s="190">
        <v>523</v>
      </c>
      <c r="E580" s="191">
        <v>564</v>
      </c>
      <c r="F580" s="188">
        <v>354</v>
      </c>
      <c r="G580" s="192">
        <v>231</v>
      </c>
      <c r="H580" s="190">
        <v>1578</v>
      </c>
      <c r="I580" s="191">
        <v>1755</v>
      </c>
      <c r="J580" s="188">
        <v>151</v>
      </c>
      <c r="K580" s="189">
        <v>155</v>
      </c>
      <c r="L580" s="190">
        <v>429</v>
      </c>
      <c r="M580" s="188">
        <v>605</v>
      </c>
      <c r="N580" s="193">
        <v>1167</v>
      </c>
      <c r="O580" s="206">
        <v>1238</v>
      </c>
      <c r="P580" s="188">
        <v>623</v>
      </c>
      <c r="Q580" s="189">
        <v>559</v>
      </c>
      <c r="R580" s="190">
        <v>901</v>
      </c>
      <c r="S580" s="191">
        <v>1010</v>
      </c>
      <c r="T580" s="188">
        <v>132</v>
      </c>
      <c r="U580" s="192">
        <v>125</v>
      </c>
      <c r="V580" s="190">
        <v>968</v>
      </c>
      <c r="W580" s="207">
        <v>1010</v>
      </c>
      <c r="X580" s="188">
        <v>681</v>
      </c>
      <c r="Y580" s="192">
        <v>339</v>
      </c>
      <c r="Z580" s="190">
        <v>2239</v>
      </c>
      <c r="AA580" s="188">
        <v>2099</v>
      </c>
      <c r="AB580" s="168">
        <f t="shared" si="10498"/>
        <v>11506</v>
      </c>
      <c r="AC580" s="169">
        <f t="shared" si="10415"/>
        <v>11220</v>
      </c>
      <c r="BI580" s="133" t="s">
        <v>37</v>
      </c>
      <c r="BJ580" s="125">
        <f>B580/B591</f>
        <v>6.1971830985915494E-2</v>
      </c>
      <c r="BK580" s="126">
        <f t="shared" ref="BK580" si="10745">C580/C591</f>
        <v>8.3415112855740922E-2</v>
      </c>
      <c r="BL580" s="127">
        <f t="shared" ref="BL580" si="10746">D580/D591</f>
        <v>5.7015153166902866E-2</v>
      </c>
      <c r="BM580" s="128">
        <f t="shared" ref="BM580" si="10747">E580/E591</f>
        <v>7.7366255144032919E-2</v>
      </c>
      <c r="BN580" s="125">
        <f t="shared" ref="BN580" si="10748">F580/F591</f>
        <v>8.3333333333333329E-2</v>
      </c>
      <c r="BO580" s="126">
        <f t="shared" ref="BO580" si="10749">G580/G591</f>
        <v>7.9190949605759342E-2</v>
      </c>
      <c r="BP580" s="127">
        <f t="shared" ref="BP580" si="10750">H580/H591</f>
        <v>7.3810748865709347E-2</v>
      </c>
      <c r="BQ580" s="128">
        <f t="shared" ref="BQ580" si="10751">I580/I591</f>
        <v>7.7248118315066686E-2</v>
      </c>
      <c r="BR580" s="125">
        <f t="shared" ref="BR580" si="10752">J580/J591</f>
        <v>8.5503963759909402E-2</v>
      </c>
      <c r="BS580" s="126">
        <f t="shared" ref="BS580" si="10753">K580/K591</f>
        <v>6.4880703223105907E-2</v>
      </c>
      <c r="BT580" s="127">
        <f t="shared" ref="BT580" si="10754">L580/L591</f>
        <v>0.1053019145802651</v>
      </c>
      <c r="BU580" s="125">
        <f t="shared" ref="BU580" si="10755">M580/M591</f>
        <v>6.1303070219880434E-2</v>
      </c>
      <c r="BV580" s="129">
        <f t="shared" ref="BV580" si="10756">N580/N591</f>
        <v>7.8739626206058969E-2</v>
      </c>
      <c r="BW580" s="130">
        <f t="shared" ref="BW580" si="10757">O580/O591</f>
        <v>6.7676160279888486E-2</v>
      </c>
      <c r="BX580" s="125">
        <f t="shared" ref="BX580" si="10758">P580/P591</f>
        <v>7.9718490083173388E-2</v>
      </c>
      <c r="BY580" s="126">
        <f t="shared" ref="BY580" si="10759">Q580/Q591</f>
        <v>6.5741502998941548E-2</v>
      </c>
      <c r="BZ580" s="127">
        <f t="shared" ref="BZ580" si="10760">R580/R591</f>
        <v>6.9964280167727905E-2</v>
      </c>
      <c r="CA580" s="128">
        <f t="shared" ref="CA580" si="10761">S580/S591</f>
        <v>7.3177800318794381E-2</v>
      </c>
      <c r="CB580" s="125">
        <f t="shared" ref="CB580" si="10762">T580/T591</f>
        <v>7.4872376630743046E-2</v>
      </c>
      <c r="CC580" s="126">
        <f t="shared" ref="CC580" si="10763">U580/U591</f>
        <v>5.3694158075601371E-2</v>
      </c>
      <c r="CD580" s="127">
        <f t="shared" ref="CD580" si="10764">V580/V591</f>
        <v>8.7003415423332731E-2</v>
      </c>
      <c r="CE580" s="128">
        <f t="shared" ref="CE580" si="10765">W580/W591</f>
        <v>7.3098357096330613E-2</v>
      </c>
      <c r="CF580" s="125">
        <f t="shared" ref="CF580" si="10766">X580/X591</f>
        <v>8.7791672038159088E-2</v>
      </c>
      <c r="CG580" s="126">
        <f t="shared" ref="CG580" si="10767">Y580/Y591</f>
        <v>6.2156215621562157E-2</v>
      </c>
      <c r="CH580" s="127">
        <f t="shared" ref="CH580" si="10768">Z580/Z591</f>
        <v>7.4902984076006957E-2</v>
      </c>
      <c r="CI580" s="125">
        <f t="shared" ref="CI580" si="10769">AA580/AA591</f>
        <v>7.1753324445356037E-2</v>
      </c>
      <c r="CJ580" s="131">
        <f t="shared" ref="CJ580" si="10770">AB580/AB591</f>
        <v>7.4188223763959463E-2</v>
      </c>
      <c r="CK580" s="132">
        <f t="shared" ref="CK580" si="10771">AC580/AC591</f>
        <v>7.2398306834606643E-2</v>
      </c>
    </row>
    <row r="581" spans="1:89">
      <c r="A581" s="142" t="s">
        <v>30</v>
      </c>
      <c r="B581" s="202">
        <v>1956</v>
      </c>
      <c r="C581" s="196">
        <v>1682</v>
      </c>
      <c r="D581" s="197">
        <v>646</v>
      </c>
      <c r="E581" s="198">
        <v>617</v>
      </c>
      <c r="F581" s="195">
        <v>274</v>
      </c>
      <c r="G581" s="199">
        <v>211</v>
      </c>
      <c r="H581" s="197">
        <v>1673</v>
      </c>
      <c r="I581" s="198">
        <v>1956</v>
      </c>
      <c r="J581" s="195">
        <v>124</v>
      </c>
      <c r="K581" s="196">
        <v>135</v>
      </c>
      <c r="L581" s="197">
        <v>435</v>
      </c>
      <c r="M581" s="195">
        <v>658</v>
      </c>
      <c r="N581" s="200">
        <v>1301</v>
      </c>
      <c r="O581" s="203">
        <v>1250</v>
      </c>
      <c r="P581" s="195">
        <v>558</v>
      </c>
      <c r="Q581" s="196">
        <v>720</v>
      </c>
      <c r="R581" s="197">
        <v>817</v>
      </c>
      <c r="S581" s="198">
        <v>1219</v>
      </c>
      <c r="T581" s="195">
        <v>166</v>
      </c>
      <c r="U581" s="199">
        <v>143</v>
      </c>
      <c r="V581" s="197">
        <v>968</v>
      </c>
      <c r="W581" s="204">
        <v>892</v>
      </c>
      <c r="X581" s="195">
        <v>639</v>
      </c>
      <c r="Y581" s="199">
        <v>378</v>
      </c>
      <c r="Z581" s="197">
        <v>2213</v>
      </c>
      <c r="AA581" s="195">
        <v>2026</v>
      </c>
      <c r="AB581" s="168">
        <f t="shared" si="10498"/>
        <v>11770</v>
      </c>
      <c r="AC581" s="169">
        <f t="shared" si="10415"/>
        <v>11887</v>
      </c>
      <c r="BI581" s="142" t="s">
        <v>30</v>
      </c>
      <c r="BJ581" s="125">
        <f>B581/B591</f>
        <v>6.8873239436619715E-2</v>
      </c>
      <c r="BK581" s="126">
        <f t="shared" ref="BK581" si="10772">C581/C591</f>
        <v>9.1702104459709957E-2</v>
      </c>
      <c r="BL581" s="127">
        <f t="shared" ref="BL581" si="10773">D581/D591</f>
        <v>7.0424070642101821E-2</v>
      </c>
      <c r="BM581" s="128">
        <f t="shared" ref="BM581" si="10774">E581/E591</f>
        <v>8.4636488340192037E-2</v>
      </c>
      <c r="BN581" s="125">
        <f t="shared" ref="BN581" si="10775">F581/F591</f>
        <v>6.4500941619585681E-2</v>
      </c>
      <c r="BO581" s="126">
        <f t="shared" ref="BO581" si="10776">G581/G591</f>
        <v>7.2334590332533422E-2</v>
      </c>
      <c r="BP581" s="127">
        <f t="shared" ref="BP581" si="10777">H581/H591</f>
        <v>7.8254361756864219E-2</v>
      </c>
      <c r="BQ581" s="128">
        <f t="shared" ref="BQ581" si="10778">I581/I591</f>
        <v>8.6095338703287991E-2</v>
      </c>
      <c r="BR581" s="125">
        <f t="shared" ref="BR581" si="10779">J581/J591</f>
        <v>7.0215175537938851E-2</v>
      </c>
      <c r="BS581" s="126">
        <f t="shared" ref="BS581" si="10780">K581/K591</f>
        <v>5.6508999581414816E-2</v>
      </c>
      <c r="BT581" s="127">
        <f t="shared" ref="BT581" si="10781">L581/L591</f>
        <v>0.10677466863033873</v>
      </c>
      <c r="BU581" s="125">
        <f t="shared" ref="BU581" si="10782">M581/M591</f>
        <v>6.6673421825919552E-2</v>
      </c>
      <c r="BV581" s="129">
        <f t="shared" ref="BV581" si="10783">N581/N591</f>
        <v>8.7780851494501044E-2</v>
      </c>
      <c r="BW581" s="130">
        <f t="shared" ref="BW581" si="10784">O581/O591</f>
        <v>6.8332148909418897E-2</v>
      </c>
      <c r="BX581" s="125">
        <f t="shared" ref="BX581" si="10785">P581/P591</f>
        <v>7.1401151631477922E-2</v>
      </c>
      <c r="BY581" s="126">
        <f t="shared" ref="BY581" si="10786">Q581/Q591</f>
        <v>8.4675996707044579E-2</v>
      </c>
      <c r="BZ581" s="127">
        <f t="shared" ref="BZ581" si="10787">R581/R591</f>
        <v>6.3441528187606774E-2</v>
      </c>
      <c r="CA581" s="128">
        <f t="shared" ref="CA581" si="10788">S581/S591</f>
        <v>8.8320533256049855E-2</v>
      </c>
      <c r="CB581" s="125">
        <f t="shared" ref="CB581" si="10789">T581/T591</f>
        <v>9.4157685762904147E-2</v>
      </c>
      <c r="CC581" s="126">
        <f t="shared" ref="CC581" si="10790">U581/U591</f>
        <v>6.1426116838487969E-2</v>
      </c>
      <c r="CD581" s="127">
        <f t="shared" ref="CD581" si="10791">V581/V591</f>
        <v>8.7003415423332731E-2</v>
      </c>
      <c r="CE581" s="128">
        <f t="shared" ref="CE581" si="10792">W581/W591</f>
        <v>6.455815299992762E-2</v>
      </c>
      <c r="CF581" s="125">
        <f t="shared" ref="CF581" si="10793">X581/X591</f>
        <v>8.2377207683382747E-2</v>
      </c>
      <c r="CG581" s="126">
        <f t="shared" ref="CG581" si="10794">Y581/Y591</f>
        <v>6.9306930693069313E-2</v>
      </c>
      <c r="CH581" s="127">
        <f t="shared" ref="CH581" si="10795">Z581/Z591</f>
        <v>7.4033186136758994E-2</v>
      </c>
      <c r="CI581" s="125">
        <f t="shared" ref="CI581" si="10796">AA581/AA591</f>
        <v>6.9257853895326973E-2</v>
      </c>
      <c r="CJ581" s="131">
        <f t="shared" ref="CJ581" si="10797">AB581/AB591</f>
        <v>7.5890439223170764E-2</v>
      </c>
      <c r="CK581" s="132">
        <f t="shared" ref="CK581" si="10798">AC581/AC591</f>
        <v>7.6702199050175515E-2</v>
      </c>
    </row>
    <row r="582" spans="1:89">
      <c r="A582" s="133" t="s">
        <v>32</v>
      </c>
      <c r="B582" s="205">
        <v>1896</v>
      </c>
      <c r="C582" s="189">
        <v>1399</v>
      </c>
      <c r="D582" s="190">
        <v>593</v>
      </c>
      <c r="E582" s="191">
        <v>601</v>
      </c>
      <c r="F582" s="188">
        <v>300</v>
      </c>
      <c r="G582" s="192">
        <v>227</v>
      </c>
      <c r="H582" s="190">
        <v>1473</v>
      </c>
      <c r="I582" s="191">
        <v>1821</v>
      </c>
      <c r="J582" s="188">
        <v>132</v>
      </c>
      <c r="K582" s="189">
        <v>128</v>
      </c>
      <c r="L582" s="190">
        <v>487</v>
      </c>
      <c r="M582" s="188">
        <v>560</v>
      </c>
      <c r="N582" s="193">
        <v>1261</v>
      </c>
      <c r="O582" s="206">
        <v>1180</v>
      </c>
      <c r="P582" s="188">
        <v>497</v>
      </c>
      <c r="Q582" s="189">
        <v>760</v>
      </c>
      <c r="R582" s="190">
        <v>728</v>
      </c>
      <c r="S582" s="191">
        <v>1292</v>
      </c>
      <c r="T582" s="188">
        <v>138</v>
      </c>
      <c r="U582" s="192">
        <v>172</v>
      </c>
      <c r="V582" s="190">
        <v>1275</v>
      </c>
      <c r="W582" s="207">
        <v>803</v>
      </c>
      <c r="X582" s="188">
        <v>522</v>
      </c>
      <c r="Y582" s="192">
        <v>455</v>
      </c>
      <c r="Z582" s="190">
        <v>2033</v>
      </c>
      <c r="AA582" s="188">
        <v>2090</v>
      </c>
      <c r="AB582" s="168">
        <f t="shared" si="10498"/>
        <v>11335</v>
      </c>
      <c r="AC582" s="169">
        <f t="shared" si="10415"/>
        <v>11488</v>
      </c>
      <c r="BI582" s="133" t="s">
        <v>32</v>
      </c>
      <c r="BJ582" s="125">
        <f>B582/B591</f>
        <v>6.676056338028169E-2</v>
      </c>
      <c r="BK582" s="126">
        <f t="shared" ref="BK582" si="10799">C582/C591</f>
        <v>7.627303456547814E-2</v>
      </c>
      <c r="BL582" s="127">
        <f t="shared" ref="BL582" si="10800">D582/D591</f>
        <v>6.4646244412951054E-2</v>
      </c>
      <c r="BM582" s="128">
        <f t="shared" ref="BM582" si="10801">E582/E591</f>
        <v>8.244170096021948E-2</v>
      </c>
      <c r="BN582" s="125">
        <f t="shared" ref="BN582" si="10802">F582/F591</f>
        <v>7.0621468926553674E-2</v>
      </c>
      <c r="BO582" s="126">
        <f t="shared" ref="BO582" si="10803">G582/G591</f>
        <v>7.7819677751114161E-2</v>
      </c>
      <c r="BP582" s="127">
        <f t="shared" ref="BP582" si="10804">H582/H591</f>
        <v>6.8899387249169747E-2</v>
      </c>
      <c r="BQ582" s="128">
        <f t="shared" ref="BQ582" si="10805">I582/I591</f>
        <v>8.0153175755975178E-2</v>
      </c>
      <c r="BR582" s="125">
        <f t="shared" ref="BR582" si="10806">J582/J591</f>
        <v>7.4745186862967161E-2</v>
      </c>
      <c r="BS582" s="126">
        <f t="shared" ref="BS582" si="10807">K582/K591</f>
        <v>5.3578903306822939E-2</v>
      </c>
      <c r="BT582" s="127">
        <f t="shared" ref="BT582" si="10808">L582/L591</f>
        <v>0.11953853706431027</v>
      </c>
      <c r="BU582" s="125">
        <f t="shared" ref="BU582" si="10809">M582/M591</f>
        <v>5.6743337724186847E-2</v>
      </c>
      <c r="BV582" s="129">
        <f t="shared" ref="BV582" si="10810">N582/N591</f>
        <v>8.5081978274070574E-2</v>
      </c>
      <c r="BW582" s="130">
        <f t="shared" ref="BW582" si="10811">O582/O591</f>
        <v>6.4505548570491442E-2</v>
      </c>
      <c r="BX582" s="125">
        <f t="shared" ref="BX582" si="10812">P582/P591</f>
        <v>6.3595649392194503E-2</v>
      </c>
      <c r="BY582" s="126">
        <f t="shared" ref="BY582" si="10813">Q582/Q591</f>
        <v>8.9380218746324833E-2</v>
      </c>
      <c r="BZ582" s="127">
        <f t="shared" ref="BZ582" si="10814">R582/R591</f>
        <v>5.6530517161049849E-2</v>
      </c>
      <c r="CA582" s="128">
        <f t="shared" ref="CA582" si="10815">S582/S591</f>
        <v>9.3609621793942902E-2</v>
      </c>
      <c r="CB582" s="125">
        <f t="shared" ref="CB582" si="10816">T582/T591</f>
        <v>7.8275666477595013E-2</v>
      </c>
      <c r="CC582" s="126">
        <f t="shared" ref="CC582" si="10817">U582/U591</f>
        <v>7.3883161512027493E-2</v>
      </c>
      <c r="CD582" s="127">
        <f t="shared" ref="CD582" si="10818">V582/V591</f>
        <v>0.11459644076936905</v>
      </c>
      <c r="CE582" s="128">
        <f t="shared" ref="CE582" si="10819">W582/W591</f>
        <v>5.8116812622132155E-2</v>
      </c>
      <c r="CF582" s="125">
        <f t="shared" ref="CF582" si="10820">X582/X591</f>
        <v>6.7294056980791536E-2</v>
      </c>
      <c r="CG582" s="126">
        <f t="shared" ref="CG582" si="10821">Y582/Y591</f>
        <v>8.3425009167583428E-2</v>
      </c>
      <c r="CH582" s="127">
        <f t="shared" ref="CH582" si="10822">Z582/Z591</f>
        <v>6.8011508095811593E-2</v>
      </c>
      <c r="CI582" s="125">
        <f t="shared" ref="CI582" si="10823">AA582/AA591</f>
        <v>7.1445663692612724E-2</v>
      </c>
      <c r="CJ582" s="131">
        <f t="shared" ref="CJ582" si="10824">AB582/AB591</f>
        <v>7.3085652386970318E-2</v>
      </c>
      <c r="CK582" s="132">
        <f t="shared" ref="CK582" si="10825">AC582/AC591</f>
        <v>7.4127606855255004E-2</v>
      </c>
    </row>
    <row r="583" spans="1:89">
      <c r="A583" s="142" t="s">
        <v>34</v>
      </c>
      <c r="B583" s="202">
        <v>1913</v>
      </c>
      <c r="C583" s="196">
        <v>1468</v>
      </c>
      <c r="D583" s="197">
        <v>483</v>
      </c>
      <c r="E583" s="198">
        <v>565</v>
      </c>
      <c r="F583" s="195">
        <v>232</v>
      </c>
      <c r="G583" s="199">
        <v>208</v>
      </c>
      <c r="H583" s="197">
        <v>1297</v>
      </c>
      <c r="I583" s="198">
        <v>1853</v>
      </c>
      <c r="J583" s="195">
        <v>132</v>
      </c>
      <c r="K583" s="196">
        <v>110</v>
      </c>
      <c r="L583" s="197">
        <v>442</v>
      </c>
      <c r="M583" s="195">
        <v>415</v>
      </c>
      <c r="N583" s="200">
        <v>1274</v>
      </c>
      <c r="O583" s="203">
        <v>1069</v>
      </c>
      <c r="P583" s="195">
        <v>459</v>
      </c>
      <c r="Q583" s="196">
        <v>833</v>
      </c>
      <c r="R583" s="197">
        <v>653</v>
      </c>
      <c r="S583" s="198">
        <v>1290</v>
      </c>
      <c r="T583" s="195">
        <v>105</v>
      </c>
      <c r="U583" s="199">
        <v>182</v>
      </c>
      <c r="V583" s="197">
        <v>1152</v>
      </c>
      <c r="W583" s="204">
        <v>712</v>
      </c>
      <c r="X583" s="195">
        <v>514</v>
      </c>
      <c r="Y583" s="199">
        <v>403</v>
      </c>
      <c r="Z583" s="197">
        <v>1846</v>
      </c>
      <c r="AA583" s="195">
        <v>1997</v>
      </c>
      <c r="AB583" s="168">
        <f t="shared" si="10498"/>
        <v>10502</v>
      </c>
      <c r="AC583" s="169">
        <f t="shared" si="10415"/>
        <v>11105</v>
      </c>
      <c r="BI583" s="142" t="s">
        <v>34</v>
      </c>
      <c r="BJ583" s="125">
        <f>B583/B591</f>
        <v>6.7359154929577461E-2</v>
      </c>
      <c r="BK583" s="126">
        <f t="shared" ref="BK583" si="10826">C583/C591</f>
        <v>8.0034892596227244E-2</v>
      </c>
      <c r="BL583" s="127">
        <f t="shared" ref="BL583" si="10827">D583/D591</f>
        <v>5.2654529597732473E-2</v>
      </c>
      <c r="BM583" s="128">
        <f t="shared" ref="BM583" si="10828">E583/E591</f>
        <v>7.7503429355281206E-2</v>
      </c>
      <c r="BN583" s="125">
        <f t="shared" ref="BN583" si="10829">F583/F591</f>
        <v>5.4613935969868174E-2</v>
      </c>
      <c r="BO583" s="126">
        <f t="shared" ref="BO583" si="10830">G583/G591</f>
        <v>7.1306136441549539E-2</v>
      </c>
      <c r="BP583" s="127">
        <f t="shared" ref="BP583" si="10831">H583/H591</f>
        <v>6.0667009682398618E-2</v>
      </c>
      <c r="BQ583" s="128">
        <f t="shared" ref="BQ583" si="10832">I583/I591</f>
        <v>8.1561688454597478E-2</v>
      </c>
      <c r="BR583" s="125">
        <f t="shared" ref="BR583" si="10833">J583/J591</f>
        <v>7.4745186862967161E-2</v>
      </c>
      <c r="BS583" s="126">
        <f t="shared" ref="BS583" si="10834">K583/K591</f>
        <v>4.6044370029300966E-2</v>
      </c>
      <c r="BT583" s="127">
        <f t="shared" ref="BT583" si="10835">L583/L591</f>
        <v>0.10849288168875798</v>
      </c>
      <c r="BU583" s="125">
        <f t="shared" ref="BU583" si="10836">M583/M591</f>
        <v>4.2050866349174182E-2</v>
      </c>
      <c r="BV583" s="129">
        <f t="shared" ref="BV583" si="10837">N583/N591</f>
        <v>8.5959112070710483E-2</v>
      </c>
      <c r="BW583" s="130">
        <f t="shared" ref="BW583" si="10838">O583/O591</f>
        <v>5.8437653747335047E-2</v>
      </c>
      <c r="BX583" s="125">
        <f t="shared" ref="BX583" si="10839">P583/P591</f>
        <v>5.8733205374280228E-2</v>
      </c>
      <c r="BY583" s="126">
        <f t="shared" ref="BY583" si="10840">Q583/Q591</f>
        <v>9.7965423968011292E-2</v>
      </c>
      <c r="BZ583" s="127">
        <f t="shared" ref="BZ583" si="10841">R583/R591</f>
        <v>5.0706631464513124E-2</v>
      </c>
      <c r="CA583" s="128">
        <f t="shared" ref="CA583" si="10842">S583/S591</f>
        <v>9.3464715258658168E-2</v>
      </c>
      <c r="CB583" s="125">
        <f t="shared" ref="CB583" si="10843">T583/T591</f>
        <v>5.9557572319909248E-2</v>
      </c>
      <c r="CC583" s="126">
        <f t="shared" ref="CC583" si="10844">U583/U591</f>
        <v>7.8178694158075601E-2</v>
      </c>
      <c r="CD583" s="127">
        <f t="shared" ref="CD583" si="10845">V583/V591</f>
        <v>0.10354125471867698</v>
      </c>
      <c r="CE583" s="128">
        <f t="shared" ref="CE583" si="10846">W583/W591</f>
        <v>5.1530723022363757E-2</v>
      </c>
      <c r="CF583" s="125">
        <f t="shared" ref="CF583" si="10847">X583/X591</f>
        <v>6.6262730437024617E-2</v>
      </c>
      <c r="CG583" s="126">
        <f t="shared" ref="CG583" si="10848">Y583/Y591</f>
        <v>7.3890722405573886E-2</v>
      </c>
      <c r="CH583" s="127">
        <f t="shared" ref="CH583" si="10849">Z583/Z591</f>
        <v>6.1755653686605114E-2</v>
      </c>
      <c r="CI583" s="125">
        <f t="shared" ref="CI583" si="10850">AA583/AA591</f>
        <v>6.8266502580931865E-2</v>
      </c>
      <c r="CJ583" s="131">
        <f t="shared" ref="CJ583" si="10851">AB583/AB591</f>
        <v>6.771464679029221E-2</v>
      </c>
      <c r="CK583" s="132">
        <f t="shared" ref="CK583" si="10852">AC583/AC591</f>
        <v>7.1656256452612019E-2</v>
      </c>
    </row>
    <row r="584" spans="1:89">
      <c r="A584" s="133" t="s">
        <v>38</v>
      </c>
      <c r="B584" s="205">
        <v>1957</v>
      </c>
      <c r="C584" s="189">
        <v>1128</v>
      </c>
      <c r="D584" s="190">
        <v>441</v>
      </c>
      <c r="E584" s="191">
        <v>559</v>
      </c>
      <c r="F584" s="188">
        <v>164</v>
      </c>
      <c r="G584" s="192">
        <v>193</v>
      </c>
      <c r="H584" s="190">
        <v>1178</v>
      </c>
      <c r="I584" s="191">
        <v>1552</v>
      </c>
      <c r="J584" s="188">
        <v>161</v>
      </c>
      <c r="K584" s="189">
        <v>107</v>
      </c>
      <c r="L584" s="190">
        <v>368</v>
      </c>
      <c r="M584" s="188">
        <v>369</v>
      </c>
      <c r="N584" s="193">
        <v>1106</v>
      </c>
      <c r="O584" s="206">
        <v>952</v>
      </c>
      <c r="P584" s="188">
        <v>401</v>
      </c>
      <c r="Q584" s="189">
        <v>688</v>
      </c>
      <c r="R584" s="190">
        <v>558</v>
      </c>
      <c r="S584" s="191">
        <v>1110</v>
      </c>
      <c r="T584" s="188">
        <v>90</v>
      </c>
      <c r="U584" s="192">
        <v>188</v>
      </c>
      <c r="V584" s="190">
        <v>1133</v>
      </c>
      <c r="W584" s="207">
        <v>621</v>
      </c>
      <c r="X584" s="188">
        <v>476</v>
      </c>
      <c r="Y584" s="192">
        <v>454</v>
      </c>
      <c r="Z584" s="190">
        <v>1606</v>
      </c>
      <c r="AA584" s="188">
        <v>1811</v>
      </c>
      <c r="AB584" s="168">
        <f t="shared" si="10498"/>
        <v>9639</v>
      </c>
      <c r="AC584" s="169">
        <f t="shared" si="10415"/>
        <v>9732</v>
      </c>
      <c r="BI584" s="133" t="s">
        <v>38</v>
      </c>
      <c r="BJ584" s="125">
        <f>B584/B591</f>
        <v>6.8908450704225355E-2</v>
      </c>
      <c r="BK584" s="126">
        <f t="shared" ref="BK584" si="10853">C584/C591</f>
        <v>6.1498200850507036E-2</v>
      </c>
      <c r="BL584" s="127">
        <f t="shared" ref="BL584" si="10854">D584/D591</f>
        <v>4.8075874850103562E-2</v>
      </c>
      <c r="BM584" s="128">
        <f t="shared" ref="BM584" si="10855">E584/E591</f>
        <v>7.6680384087791501E-2</v>
      </c>
      <c r="BN584" s="125">
        <f t="shared" ref="BN584" si="10856">F584/F591</f>
        <v>3.8606403013182675E-2</v>
      </c>
      <c r="BO584" s="126">
        <f t="shared" ref="BO584" si="10857">G584/G591</f>
        <v>6.6163866986630099E-2</v>
      </c>
      <c r="BP584" s="127">
        <f t="shared" ref="BP584" si="10858">H584/H591</f>
        <v>5.510079985032041E-2</v>
      </c>
      <c r="BQ584" s="128">
        <f t="shared" ref="BQ584" si="10859">I584/I591</f>
        <v>6.8312865883181473E-2</v>
      </c>
      <c r="BR584" s="125">
        <f t="shared" ref="BR584" si="10860">J584/J591</f>
        <v>9.1166477916194796E-2</v>
      </c>
      <c r="BS584" s="126">
        <f t="shared" ref="BS584" si="10861">K584/K591</f>
        <v>4.4788614483047301E-2</v>
      </c>
      <c r="BT584" s="127">
        <f t="shared" ref="BT584" si="10862">L584/L591</f>
        <v>9.0328915071183111E-2</v>
      </c>
      <c r="BU584" s="125">
        <f t="shared" ref="BU584" si="10863">M584/M591</f>
        <v>3.7389806464687404E-2</v>
      </c>
      <c r="BV584" s="129">
        <f t="shared" ref="BV584" si="10864">N584/N591</f>
        <v>7.4623844544902507E-2</v>
      </c>
      <c r="BW584" s="130">
        <f t="shared" ref="BW584" si="10865">O584/O591</f>
        <v>5.2041764609413434E-2</v>
      </c>
      <c r="BX584" s="125">
        <f t="shared" ref="BX584" si="10866">P584/P591</f>
        <v>5.1311580294305825E-2</v>
      </c>
      <c r="BY584" s="126">
        <f t="shared" ref="BY584" si="10867">Q584/Q591</f>
        <v>8.0912619075620376E-2</v>
      </c>
      <c r="BZ584" s="127">
        <f t="shared" ref="BZ584" si="10868">R584/R591</f>
        <v>4.3329709582233263E-2</v>
      </c>
      <c r="CA584" s="128">
        <f t="shared" ref="CA584" si="10869">S584/S591</f>
        <v>8.042312708303144E-2</v>
      </c>
      <c r="CB584" s="125">
        <f t="shared" ref="CB584" si="10870">T584/T591</f>
        <v>5.104934770277935E-2</v>
      </c>
      <c r="CC584" s="126">
        <f t="shared" ref="CC584" si="10871">U584/U591</f>
        <v>8.0756013745704472E-2</v>
      </c>
      <c r="CD584" s="127">
        <f t="shared" ref="CD584" si="10872">V584/V591</f>
        <v>0.1018335430523099</v>
      </c>
      <c r="CE584" s="128">
        <f t="shared" ref="CE584" si="10873">W584/W591</f>
        <v>4.4944633422595352E-2</v>
      </c>
      <c r="CF584" s="125">
        <f t="shared" ref="CF584" si="10874">X584/X591</f>
        <v>6.1363929354131749E-2</v>
      </c>
      <c r="CG584" s="126">
        <f t="shared" ref="CG584" si="10875">Y584/Y591</f>
        <v>8.3241657499083244E-2</v>
      </c>
      <c r="CH584" s="127">
        <f t="shared" ref="CH584" si="10876">Z584/Z591</f>
        <v>5.3726749632008561E-2</v>
      </c>
      <c r="CI584" s="125">
        <f t="shared" ref="CI584" si="10877">AA584/AA591</f>
        <v>6.1908180357570161E-2</v>
      </c>
      <c r="CJ584" s="131">
        <f t="shared" ref="CJ584" si="10878">AB584/AB591</f>
        <v>6.215020761870374E-2</v>
      </c>
      <c r="CK584" s="132">
        <f t="shared" ref="CK584" si="10879">AC584/AC591</f>
        <v>6.2796820152797847E-2</v>
      </c>
    </row>
    <row r="585" spans="1:89">
      <c r="A585" s="142" t="s">
        <v>39</v>
      </c>
      <c r="B585" s="202">
        <v>288</v>
      </c>
      <c r="C585" s="196">
        <v>1153</v>
      </c>
      <c r="D585" s="197">
        <v>97</v>
      </c>
      <c r="E585" s="198">
        <v>476</v>
      </c>
      <c r="F585" s="195">
        <v>44</v>
      </c>
      <c r="G585" s="199">
        <v>193</v>
      </c>
      <c r="H585" s="197">
        <v>391</v>
      </c>
      <c r="I585" s="198">
        <v>1246</v>
      </c>
      <c r="J585" s="195">
        <v>99</v>
      </c>
      <c r="K585" s="196">
        <v>77</v>
      </c>
      <c r="L585" s="197">
        <v>221</v>
      </c>
      <c r="M585" s="195">
        <v>170</v>
      </c>
      <c r="N585" s="200">
        <v>766</v>
      </c>
      <c r="O585" s="203">
        <v>654</v>
      </c>
      <c r="P585" s="195">
        <v>230</v>
      </c>
      <c r="Q585" s="196">
        <v>647</v>
      </c>
      <c r="R585" s="197">
        <v>385</v>
      </c>
      <c r="S585" s="198">
        <v>879</v>
      </c>
      <c r="T585" s="195">
        <v>63</v>
      </c>
      <c r="U585" s="199">
        <v>138</v>
      </c>
      <c r="V585" s="197">
        <v>1001</v>
      </c>
      <c r="W585" s="204">
        <v>436</v>
      </c>
      <c r="X585" s="195">
        <v>303</v>
      </c>
      <c r="Y585" s="199">
        <v>356</v>
      </c>
      <c r="Z585" s="197">
        <v>1157</v>
      </c>
      <c r="AA585" s="195">
        <v>1683</v>
      </c>
      <c r="AB585" s="168">
        <f t="shared" si="10498"/>
        <v>5045</v>
      </c>
      <c r="AC585" s="169">
        <f t="shared" si="10415"/>
        <v>8108</v>
      </c>
      <c r="BI585" s="142" t="s">
        <v>39</v>
      </c>
      <c r="BJ585" s="125">
        <f>B585/B591</f>
        <v>1.0140845070422535E-2</v>
      </c>
      <c r="BK585" s="126">
        <f t="shared" ref="BK585" si="10880">C585/C591</f>
        <v>6.2861192890633522E-2</v>
      </c>
      <c r="BL585" s="127">
        <f t="shared" ref="BL585" si="10881">D585/D591</f>
        <v>1.0574512155238198E-2</v>
      </c>
      <c r="BM585" s="128">
        <f t="shared" ref="BM585" si="10882">E585/E591</f>
        <v>6.5294924554183814E-2</v>
      </c>
      <c r="BN585" s="125">
        <f t="shared" ref="BN585" si="10883">F585/F591</f>
        <v>1.0357815442561206E-2</v>
      </c>
      <c r="BO585" s="126">
        <f t="shared" ref="BO585" si="10884">G585/G591</f>
        <v>6.6163866986630099E-2</v>
      </c>
      <c r="BP585" s="127">
        <f t="shared" ref="BP585" si="10885">H585/H591</f>
        <v>1.8288975162542683E-2</v>
      </c>
      <c r="BQ585" s="128">
        <f t="shared" ref="BQ585" si="10886">I585/I591</f>
        <v>5.4843963202605747E-2</v>
      </c>
      <c r="BR585" s="125">
        <f t="shared" ref="BR585" si="10887">J585/J591</f>
        <v>5.6058890147225371E-2</v>
      </c>
      <c r="BS585" s="126">
        <f t="shared" ref="BS585" si="10888">K585/K591</f>
        <v>3.2231059020510676E-2</v>
      </c>
      <c r="BT585" s="127">
        <f t="shared" ref="BT585" si="10889">L585/L591</f>
        <v>5.424644084437899E-2</v>
      </c>
      <c r="BU585" s="125">
        <f t="shared" ref="BU585" si="10890">M585/M591</f>
        <v>1.7225656094842435E-2</v>
      </c>
      <c r="BV585" s="129">
        <f t="shared" ref="BV585" si="10891">N585/N591</f>
        <v>5.1683422171243505E-2</v>
      </c>
      <c r="BW585" s="130">
        <f t="shared" ref="BW585" si="10892">O585/O591</f>
        <v>3.5751380309407971E-2</v>
      </c>
      <c r="BX585" s="125">
        <f t="shared" ref="BX585" si="10893">P585/P591</f>
        <v>2.943058221369162E-2</v>
      </c>
      <c r="BY585" s="126">
        <f t="shared" ref="BY585" si="10894">Q585/Q591</f>
        <v>7.6090791485358106E-2</v>
      </c>
      <c r="BZ585" s="127">
        <f t="shared" ref="BZ585" si="10895">R585/R591</f>
        <v>2.9895946575555211E-2</v>
      </c>
      <c r="CA585" s="128">
        <f t="shared" ref="CA585" si="10896">S585/S591</f>
        <v>6.3686422257643815E-2</v>
      </c>
      <c r="CB585" s="125">
        <f t="shared" ref="CB585" si="10897">T585/T591</f>
        <v>3.5734543391945546E-2</v>
      </c>
      <c r="CC585" s="126">
        <f t="shared" ref="CC585" si="10898">U585/U591</f>
        <v>5.9278350515463915E-2</v>
      </c>
      <c r="CD585" s="127">
        <f t="shared" ref="CD585" si="10899">V585/V591</f>
        <v>8.9969440949128163E-2</v>
      </c>
      <c r="CE585" s="128">
        <f t="shared" ref="CE585" si="10900">W585/W591</f>
        <v>3.1555330390099154E-2</v>
      </c>
      <c r="CF585" s="125">
        <f t="shared" ref="CF585" si="10901">X585/X591</f>
        <v>3.9061492845172102E-2</v>
      </c>
      <c r="CG585" s="126">
        <f t="shared" ref="CG585" si="10902">Y585/Y591</f>
        <v>6.5273193986065278E-2</v>
      </c>
      <c r="CH585" s="127">
        <f t="shared" ref="CH585" si="10903">Z585/Z591</f>
        <v>3.8706008296534193E-2</v>
      </c>
      <c r="CI585" s="125">
        <f t="shared" ref="CI585" si="10904">AA585/AA591</f>
        <v>5.7532560762998668E-2</v>
      </c>
      <c r="CJ585" s="131">
        <f t="shared" ref="CJ585" si="10905">AB585/AB591</f>
        <v>3.2529079514094859E-2</v>
      </c>
      <c r="CK585" s="132">
        <f t="shared" ref="CK585" si="10906">AC585/AC591</f>
        <v>5.231777823663019E-2</v>
      </c>
    </row>
    <row r="586" spans="1:89">
      <c r="A586" s="133" t="s">
        <v>40</v>
      </c>
      <c r="B586" s="205">
        <v>0</v>
      </c>
      <c r="C586" s="189">
        <v>527</v>
      </c>
      <c r="D586" s="190">
        <v>2</v>
      </c>
      <c r="E586" s="191">
        <v>196</v>
      </c>
      <c r="F586" s="188">
        <v>0</v>
      </c>
      <c r="G586" s="192">
        <v>70</v>
      </c>
      <c r="H586" s="190">
        <v>5</v>
      </c>
      <c r="I586" s="191">
        <v>456</v>
      </c>
      <c r="J586" s="188">
        <v>21</v>
      </c>
      <c r="K586" s="189">
        <v>38</v>
      </c>
      <c r="L586" s="190">
        <v>23</v>
      </c>
      <c r="M586" s="188">
        <v>31</v>
      </c>
      <c r="N586" s="193">
        <v>49</v>
      </c>
      <c r="O586" s="206">
        <v>145</v>
      </c>
      <c r="P586" s="188">
        <v>31</v>
      </c>
      <c r="Q586" s="189">
        <v>112</v>
      </c>
      <c r="R586" s="190">
        <v>49</v>
      </c>
      <c r="S586" s="191">
        <v>92</v>
      </c>
      <c r="T586" s="188">
        <v>6</v>
      </c>
      <c r="U586" s="192">
        <v>3</v>
      </c>
      <c r="V586" s="190">
        <v>25</v>
      </c>
      <c r="W586" s="207">
        <v>9</v>
      </c>
      <c r="X586" s="188">
        <v>35</v>
      </c>
      <c r="Y586" s="192">
        <v>2</v>
      </c>
      <c r="Z586" s="190">
        <v>4</v>
      </c>
      <c r="AA586" s="188">
        <v>94</v>
      </c>
      <c r="AB586" s="168">
        <f t="shared" si="10498"/>
        <v>250</v>
      </c>
      <c r="AC586" s="169">
        <f t="shared" si="10415"/>
        <v>1775</v>
      </c>
      <c r="BI586" s="133" t="s">
        <v>40</v>
      </c>
      <c r="BJ586" s="125">
        <f>B586/B591</f>
        <v>0</v>
      </c>
      <c r="BK586" s="126">
        <f t="shared" ref="BK586" si="10907">C586/C591</f>
        <v>2.8731872205866319E-2</v>
      </c>
      <c r="BL586" s="127">
        <f t="shared" ref="BL586" si="10908">D586/D591</f>
        <v>2.1803117845851957E-4</v>
      </c>
      <c r="BM586" s="128">
        <f t="shared" ref="BM586" si="10909">E586/E591</f>
        <v>2.6886145404663924E-2</v>
      </c>
      <c r="BN586" s="125">
        <f t="shared" ref="BN586" si="10910">F586/F591</f>
        <v>0</v>
      </c>
      <c r="BO586" s="126">
        <f t="shared" ref="BO586" si="10911">G586/G591</f>
        <v>2.3997257456290711E-2</v>
      </c>
      <c r="BP586" s="127">
        <f t="shared" ref="BP586" si="10912">H586/H591</f>
        <v>2.3387436269236168E-4</v>
      </c>
      <c r="BQ586" s="128">
        <f t="shared" ref="BQ586" si="10913">I586/I591</f>
        <v>2.0071305955367755E-2</v>
      </c>
      <c r="BR586" s="125">
        <f t="shared" ref="BR586" si="10914">J586/J591</f>
        <v>1.189127972819932E-2</v>
      </c>
      <c r="BS586" s="126">
        <f t="shared" ref="BS586" si="10915">K586/K591</f>
        <v>1.5906236919213061E-2</v>
      </c>
      <c r="BT586" s="127">
        <f t="shared" ref="BT586" si="10916">L586/L591</f>
        <v>5.6455571919489444E-3</v>
      </c>
      <c r="BU586" s="125">
        <f t="shared" ref="BU586" si="10917">M586/M591</f>
        <v>3.1411490525889148E-3</v>
      </c>
      <c r="BV586" s="129">
        <f t="shared" ref="BV586" si="10918">N586/N591</f>
        <v>3.3061196950273262E-3</v>
      </c>
      <c r="BW586" s="130">
        <f t="shared" ref="BW586" si="10919">O586/O591</f>
        <v>7.926529273492593E-3</v>
      </c>
      <c r="BX586" s="125">
        <f t="shared" ref="BX586" si="10920">P586/P591</f>
        <v>3.9667306461932178E-3</v>
      </c>
      <c r="BY586" s="126">
        <f t="shared" ref="BY586" si="10921">Q586/Q591</f>
        <v>1.3171821709984712E-2</v>
      </c>
      <c r="BZ586" s="127">
        <f t="shared" ref="BZ586" si="10922">R586/R591</f>
        <v>3.804938655070663E-3</v>
      </c>
      <c r="CA586" s="128">
        <f t="shared" ref="CA586" si="10923">S586/S591</f>
        <v>6.6657006230981019E-3</v>
      </c>
      <c r="CB586" s="125">
        <f t="shared" ref="CB586" si="10924">T586/T591</f>
        <v>3.4032898468519569E-3</v>
      </c>
      <c r="CC586" s="126">
        <f t="shared" ref="CC586" si="10925">U586/U591</f>
        <v>1.288659793814433E-3</v>
      </c>
      <c r="CD586" s="127">
        <f t="shared" ref="CD586" si="10926">V586/V591</f>
        <v>2.2469890346935107E-3</v>
      </c>
      <c r="CE586" s="128">
        <f t="shared" ref="CE586" si="10927">W586/W591</f>
        <v>6.5137149887819351E-4</v>
      </c>
      <c r="CF586" s="125">
        <f t="shared" ref="CF586" si="10928">X586/X591</f>
        <v>4.5120536289802761E-3</v>
      </c>
      <c r="CG586" s="126">
        <f t="shared" ref="CG586" si="10929">Y586/Y591</f>
        <v>3.667033370003667E-4</v>
      </c>
      <c r="CH586" s="127">
        <f t="shared" ref="CH586" si="10930">Z586/Z591</f>
        <v>1.3381506757660912E-4</v>
      </c>
      <c r="CI586" s="125">
        <f t="shared" ref="CI586" si="10931">AA586/AA591</f>
        <v>3.213345639763443E-3</v>
      </c>
      <c r="CJ586" s="131">
        <f t="shared" ref="CJ586" si="10932">AB586/AB591</f>
        <v>1.6119464575864648E-3</v>
      </c>
      <c r="CK586" s="132">
        <f t="shared" ref="CK586" si="10933">AC586/AC591</f>
        <v>1.1453386330786703E-2</v>
      </c>
    </row>
    <row r="587" spans="1:89">
      <c r="A587" s="142" t="s">
        <v>41</v>
      </c>
      <c r="B587" s="202">
        <v>0</v>
      </c>
      <c r="C587" s="196">
        <v>0</v>
      </c>
      <c r="D587" s="197">
        <v>0</v>
      </c>
      <c r="E587" s="198">
        <v>0</v>
      </c>
      <c r="F587" s="195">
        <v>0</v>
      </c>
      <c r="G587" s="199">
        <v>0</v>
      </c>
      <c r="H587" s="197">
        <v>0</v>
      </c>
      <c r="I587" s="198">
        <v>0</v>
      </c>
      <c r="J587" s="195">
        <v>0</v>
      </c>
      <c r="K587" s="199">
        <v>0</v>
      </c>
      <c r="L587" s="197">
        <v>0</v>
      </c>
      <c r="M587" s="195">
        <v>0</v>
      </c>
      <c r="N587" s="200">
        <v>0</v>
      </c>
      <c r="O587" s="203">
        <v>0</v>
      </c>
      <c r="P587" s="195">
        <v>0</v>
      </c>
      <c r="Q587" s="199">
        <v>0</v>
      </c>
      <c r="R587" s="197">
        <v>0</v>
      </c>
      <c r="S587" s="198">
        <v>0</v>
      </c>
      <c r="T587" s="195">
        <v>0</v>
      </c>
      <c r="U587" s="199">
        <v>0</v>
      </c>
      <c r="V587" s="197">
        <v>0</v>
      </c>
      <c r="W587" s="198">
        <v>0</v>
      </c>
      <c r="X587" s="195">
        <v>0</v>
      </c>
      <c r="Y587" s="199">
        <v>0</v>
      </c>
      <c r="Z587" s="197">
        <v>0</v>
      </c>
      <c r="AA587" s="195">
        <v>0</v>
      </c>
      <c r="AB587" s="168">
        <f t="shared" si="10498"/>
        <v>0</v>
      </c>
      <c r="AC587" s="169">
        <f t="shared" si="10415"/>
        <v>0</v>
      </c>
      <c r="BI587" s="142" t="s">
        <v>41</v>
      </c>
      <c r="BJ587" s="125">
        <f>B587/B591</f>
        <v>0</v>
      </c>
      <c r="BK587" s="126">
        <f t="shared" ref="BK587" si="10934">C587/C591</f>
        <v>0</v>
      </c>
      <c r="BL587" s="127">
        <f t="shared" ref="BL587" si="10935">D587/D591</f>
        <v>0</v>
      </c>
      <c r="BM587" s="128">
        <f t="shared" ref="BM587" si="10936">E587/E591</f>
        <v>0</v>
      </c>
      <c r="BN587" s="125">
        <f t="shared" ref="BN587" si="10937">F587/F591</f>
        <v>0</v>
      </c>
      <c r="BO587" s="126">
        <f t="shared" ref="BO587" si="10938">G587/G591</f>
        <v>0</v>
      </c>
      <c r="BP587" s="127">
        <f t="shared" ref="BP587" si="10939">H587/H591</f>
        <v>0</v>
      </c>
      <c r="BQ587" s="128">
        <f t="shared" ref="BQ587" si="10940">I587/I591</f>
        <v>0</v>
      </c>
      <c r="BR587" s="125">
        <f t="shared" ref="BR587" si="10941">J587/J591</f>
        <v>0</v>
      </c>
      <c r="BS587" s="126">
        <f t="shared" ref="BS587" si="10942">K587/K591</f>
        <v>0</v>
      </c>
      <c r="BT587" s="127">
        <f t="shared" ref="BT587" si="10943">L587/L591</f>
        <v>0</v>
      </c>
      <c r="BU587" s="125">
        <f t="shared" ref="BU587" si="10944">M587/M591</f>
        <v>0</v>
      </c>
      <c r="BV587" s="129">
        <f t="shared" ref="BV587" si="10945">N587/N591</f>
        <v>0</v>
      </c>
      <c r="BW587" s="130">
        <f t="shared" ref="BW587" si="10946">O587/O591</f>
        <v>0</v>
      </c>
      <c r="BX587" s="125">
        <f t="shared" ref="BX587" si="10947">P587/P591</f>
        <v>0</v>
      </c>
      <c r="BY587" s="126">
        <f t="shared" ref="BY587" si="10948">Q587/Q591</f>
        <v>0</v>
      </c>
      <c r="BZ587" s="127">
        <f t="shared" ref="BZ587" si="10949">R587/R591</f>
        <v>0</v>
      </c>
      <c r="CA587" s="128">
        <f t="shared" ref="CA587" si="10950">S587/S591</f>
        <v>0</v>
      </c>
      <c r="CB587" s="125">
        <f t="shared" ref="CB587" si="10951">T587/T591</f>
        <v>0</v>
      </c>
      <c r="CC587" s="126">
        <f t="shared" ref="CC587" si="10952">U587/U591</f>
        <v>0</v>
      </c>
      <c r="CD587" s="127">
        <f t="shared" ref="CD587" si="10953">V587/V591</f>
        <v>0</v>
      </c>
      <c r="CE587" s="128">
        <f t="shared" ref="CE587" si="10954">W587/W591</f>
        <v>0</v>
      </c>
      <c r="CF587" s="125">
        <f t="shared" ref="CF587" si="10955">X587/X591</f>
        <v>0</v>
      </c>
      <c r="CG587" s="126">
        <f t="shared" ref="CG587" si="10956">Y587/Y591</f>
        <v>0</v>
      </c>
      <c r="CH587" s="127">
        <f t="shared" ref="CH587" si="10957">Z587/Z591</f>
        <v>0</v>
      </c>
      <c r="CI587" s="125">
        <f t="shared" ref="CI587" si="10958">AA587/AA591</f>
        <v>0</v>
      </c>
      <c r="CJ587" s="131">
        <f t="shared" ref="CJ587" si="10959">AB587/AB591</f>
        <v>0</v>
      </c>
      <c r="CK587" s="132">
        <f t="shared" ref="CK587" si="10960">AC587/AC591</f>
        <v>0</v>
      </c>
    </row>
    <row r="588" spans="1:89">
      <c r="A588" s="133" t="s">
        <v>42</v>
      </c>
      <c r="B588" s="57"/>
      <c r="C588" s="58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141"/>
      <c r="AB588" s="168">
        <f t="shared" ref="AB588:AB589" si="10961">B588+D588+F588+H588+J588+L588+N588+P588+R588+T588+V588+X588+Z588</f>
        <v>0</v>
      </c>
      <c r="AC588" s="169">
        <f t="shared" ref="AC588:AC589" si="10962">C588+E588+G588+I588+K588+M588+O588+Q588+S588+U588+W588+Y588+AA588</f>
        <v>0</v>
      </c>
      <c r="BI588" s="133" t="s">
        <v>42</v>
      </c>
      <c r="BJ588" s="125">
        <f>B588/B591</f>
        <v>0</v>
      </c>
      <c r="BK588" s="126">
        <f t="shared" ref="BK588" si="10963">C588/C591</f>
        <v>0</v>
      </c>
      <c r="BL588" s="127">
        <f t="shared" ref="BL588" si="10964">D588/D591</f>
        <v>0</v>
      </c>
      <c r="BM588" s="128">
        <f t="shared" ref="BM588" si="10965">E588/E591</f>
        <v>0</v>
      </c>
      <c r="BN588" s="125">
        <f t="shared" ref="BN588" si="10966">F588/F591</f>
        <v>0</v>
      </c>
      <c r="BO588" s="126">
        <f t="shared" ref="BO588" si="10967">G588/G591</f>
        <v>0</v>
      </c>
      <c r="BP588" s="127">
        <f t="shared" ref="BP588" si="10968">H588/H591</f>
        <v>0</v>
      </c>
      <c r="BQ588" s="128">
        <f t="shared" ref="BQ588" si="10969">I588/I591</f>
        <v>0</v>
      </c>
      <c r="BR588" s="125">
        <f t="shared" ref="BR588" si="10970">J588/J591</f>
        <v>0</v>
      </c>
      <c r="BS588" s="126">
        <f t="shared" ref="BS588" si="10971">K588/K591</f>
        <v>0</v>
      </c>
      <c r="BT588" s="127">
        <f t="shared" ref="BT588" si="10972">L588/L591</f>
        <v>0</v>
      </c>
      <c r="BU588" s="125">
        <f t="shared" ref="BU588" si="10973">M588/M591</f>
        <v>0</v>
      </c>
      <c r="BV588" s="129">
        <f t="shared" ref="BV588" si="10974">N588/N591</f>
        <v>0</v>
      </c>
      <c r="BW588" s="130">
        <f t="shared" ref="BW588" si="10975">O588/O591</f>
        <v>0</v>
      </c>
      <c r="BX588" s="125">
        <f t="shared" ref="BX588" si="10976">P588/P591</f>
        <v>0</v>
      </c>
      <c r="BY588" s="126">
        <f t="shared" ref="BY588" si="10977">Q588/Q591</f>
        <v>0</v>
      </c>
      <c r="BZ588" s="127">
        <f t="shared" ref="BZ588" si="10978">R588/R591</f>
        <v>0</v>
      </c>
      <c r="CA588" s="128">
        <f t="shared" ref="CA588" si="10979">S588/S591</f>
        <v>0</v>
      </c>
      <c r="CB588" s="125">
        <f t="shared" ref="CB588" si="10980">T588/T591</f>
        <v>0</v>
      </c>
      <c r="CC588" s="126">
        <f t="shared" ref="CC588" si="10981">U588/U591</f>
        <v>0</v>
      </c>
      <c r="CD588" s="127">
        <f t="shared" ref="CD588" si="10982">V588/V591</f>
        <v>0</v>
      </c>
      <c r="CE588" s="128">
        <f t="shared" ref="CE588" si="10983">W588/W591</f>
        <v>0</v>
      </c>
      <c r="CF588" s="125">
        <f t="shared" ref="CF588" si="10984">X588/X591</f>
        <v>0</v>
      </c>
      <c r="CG588" s="126">
        <f t="shared" ref="CG588" si="10985">Y588/Y591</f>
        <v>0</v>
      </c>
      <c r="CH588" s="127">
        <f t="shared" ref="CH588" si="10986">Z588/Z591</f>
        <v>0</v>
      </c>
      <c r="CI588" s="125">
        <f t="shared" ref="CI588" si="10987">AA588/AA591</f>
        <v>0</v>
      </c>
      <c r="CJ588" s="131">
        <f t="shared" ref="CJ588" si="10988">AB588/AB591</f>
        <v>0</v>
      </c>
      <c r="CK588" s="132">
        <f t="shared" ref="CK588" si="10989">AC588/AC591</f>
        <v>0</v>
      </c>
    </row>
    <row r="589" spans="1:89">
      <c r="A589" s="142" t="s">
        <v>43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>
        <v>1</v>
      </c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>
        <f t="shared" si="10961"/>
        <v>1</v>
      </c>
      <c r="AC589" s="169">
        <f t="shared" si="10962"/>
        <v>0</v>
      </c>
      <c r="BI589" s="142" t="s">
        <v>43</v>
      </c>
      <c r="BJ589" s="125">
        <f>B589/B591</f>
        <v>0</v>
      </c>
      <c r="BK589" s="126">
        <f t="shared" ref="BK589" si="10990">C589/C591</f>
        <v>0</v>
      </c>
      <c r="BL589" s="127">
        <f t="shared" ref="BL589" si="10991">D589/D591</f>
        <v>0</v>
      </c>
      <c r="BM589" s="128">
        <f t="shared" ref="BM589" si="10992">E589/E591</f>
        <v>0</v>
      </c>
      <c r="BN589" s="125">
        <f t="shared" ref="BN589" si="10993">F589/F591</f>
        <v>0</v>
      </c>
      <c r="BO589" s="126">
        <f t="shared" ref="BO589" si="10994">G589/G591</f>
        <v>0</v>
      </c>
      <c r="BP589" s="127">
        <f t="shared" ref="BP589" si="10995">H589/H591</f>
        <v>0</v>
      </c>
      <c r="BQ589" s="128">
        <f t="shared" ref="BQ589" si="10996">I589/I591</f>
        <v>0</v>
      </c>
      <c r="BR589" s="125">
        <f t="shared" ref="BR589" si="10997">J589/J591</f>
        <v>0</v>
      </c>
      <c r="BS589" s="126">
        <f t="shared" ref="BS589" si="10998">K589/K591</f>
        <v>0</v>
      </c>
      <c r="BT589" s="127">
        <f t="shared" ref="BT589" si="10999">L589/L591</f>
        <v>2.4545900834560628E-4</v>
      </c>
      <c r="BU589" s="125">
        <f t="shared" ref="BU589" si="11000">M589/M591</f>
        <v>0</v>
      </c>
      <c r="BV589" s="129">
        <f t="shared" ref="BV589" si="11001">N589/N591</f>
        <v>0</v>
      </c>
      <c r="BW589" s="130">
        <f t="shared" ref="BW589" si="11002">O589/O591</f>
        <v>0</v>
      </c>
      <c r="BX589" s="125">
        <f t="shared" ref="BX589" si="11003">P589/P591</f>
        <v>0</v>
      </c>
      <c r="BY589" s="126">
        <f t="shared" ref="BY589" si="11004">Q589/Q591</f>
        <v>0</v>
      </c>
      <c r="BZ589" s="127">
        <f t="shared" ref="BZ589" si="11005">R589/R591</f>
        <v>0</v>
      </c>
      <c r="CA589" s="128">
        <f t="shared" ref="CA589" si="11006">S589/S591</f>
        <v>0</v>
      </c>
      <c r="CB589" s="125">
        <f t="shared" ref="CB589" si="11007">T589/T591</f>
        <v>0</v>
      </c>
      <c r="CC589" s="126">
        <f t="shared" ref="CC589" si="11008">U589/U591</f>
        <v>0</v>
      </c>
      <c r="CD589" s="127">
        <f t="shared" ref="CD589" si="11009">V589/V591</f>
        <v>0</v>
      </c>
      <c r="CE589" s="128">
        <f t="shared" ref="CE589" si="11010">W589/W591</f>
        <v>0</v>
      </c>
      <c r="CF589" s="125">
        <f t="shared" ref="CF589" si="11011">X589/X591</f>
        <v>0</v>
      </c>
      <c r="CG589" s="126">
        <f t="shared" ref="CG589" si="11012">Y589/Y591</f>
        <v>0</v>
      </c>
      <c r="CH589" s="127">
        <f t="shared" ref="CH589" si="11013">Z589/Z591</f>
        <v>0</v>
      </c>
      <c r="CI589" s="125">
        <f t="shared" ref="CI589" si="11014">AA589/AA591</f>
        <v>0</v>
      </c>
      <c r="CJ589" s="131">
        <f t="shared" ref="CJ589" si="11015">AB589/AB591</f>
        <v>6.4477858303458596E-6</v>
      </c>
      <c r="CK589" s="132">
        <f t="shared" ref="CK589" si="11016">AC589/AC591</f>
        <v>0</v>
      </c>
    </row>
    <row r="590" spans="1:89" ht="14.1" thickBot="1">
      <c r="A590" s="133" t="s">
        <v>44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/>
      <c r="AC590" s="169"/>
      <c r="BI590" s="133" t="s">
        <v>44</v>
      </c>
      <c r="BJ590" s="125">
        <f>B590/B591</f>
        <v>0</v>
      </c>
      <c r="BK590" s="126">
        <f t="shared" ref="BK590" si="11017">C590/C591</f>
        <v>0</v>
      </c>
      <c r="BL590" s="127">
        <f t="shared" ref="BL590" si="11018">D590/D591</f>
        <v>0</v>
      </c>
      <c r="BM590" s="128">
        <f t="shared" ref="BM590" si="11019">E590/E591</f>
        <v>0</v>
      </c>
      <c r="BN590" s="125">
        <f t="shared" ref="BN590" si="11020">F590/F591</f>
        <v>0</v>
      </c>
      <c r="BO590" s="126">
        <f t="shared" ref="BO590" si="11021">G590/G591</f>
        <v>0</v>
      </c>
      <c r="BP590" s="127">
        <f t="shared" ref="BP590" si="11022">H590/H591</f>
        <v>0</v>
      </c>
      <c r="BQ590" s="128">
        <f t="shared" ref="BQ590" si="11023">I590/I591</f>
        <v>0</v>
      </c>
      <c r="BR590" s="125">
        <f t="shared" ref="BR590" si="11024">J590/J591</f>
        <v>0</v>
      </c>
      <c r="BS590" s="126">
        <f t="shared" ref="BS590" si="11025">K590/K591</f>
        <v>0</v>
      </c>
      <c r="BT590" s="127">
        <f t="shared" ref="BT590" si="11026">L590/L591</f>
        <v>0</v>
      </c>
      <c r="BU590" s="125">
        <f t="shared" ref="BU590" si="11027">M590/M591</f>
        <v>0</v>
      </c>
      <c r="BV590" s="129">
        <f t="shared" ref="BV590" si="11028">N590/N591</f>
        <v>0</v>
      </c>
      <c r="BW590" s="130">
        <f t="shared" ref="BW590" si="11029">O590/O591</f>
        <v>0</v>
      </c>
      <c r="BX590" s="125">
        <f t="shared" ref="BX590" si="11030">P590/P591</f>
        <v>0</v>
      </c>
      <c r="BY590" s="126">
        <f t="shared" ref="BY590" si="11031">Q590/Q591</f>
        <v>0</v>
      </c>
      <c r="BZ590" s="127">
        <f t="shared" ref="BZ590" si="11032">R590/R591</f>
        <v>0</v>
      </c>
      <c r="CA590" s="128">
        <f t="shared" ref="CA590" si="11033">S590/S591</f>
        <v>0</v>
      </c>
      <c r="CB590" s="125">
        <f t="shared" ref="CB590" si="11034">T590/T591</f>
        <v>0</v>
      </c>
      <c r="CC590" s="126">
        <f t="shared" ref="CC590" si="11035">U590/U591</f>
        <v>0</v>
      </c>
      <c r="CD590" s="127">
        <f t="shared" ref="CD590" si="11036">V590/V591</f>
        <v>0</v>
      </c>
      <c r="CE590" s="128">
        <f t="shared" ref="CE590" si="11037">W590/W591</f>
        <v>0</v>
      </c>
      <c r="CF590" s="125">
        <f t="shared" ref="CF590" si="11038">X590/X591</f>
        <v>0</v>
      </c>
      <c r="CG590" s="126">
        <f t="shared" ref="CG590" si="11039">Y590/Y591</f>
        <v>0</v>
      </c>
      <c r="CH590" s="127">
        <f t="shared" ref="CH590" si="11040">Z590/Z591</f>
        <v>0</v>
      </c>
      <c r="CI590" s="125">
        <f t="shared" ref="CI590" si="11041">AA590/AA591</f>
        <v>0</v>
      </c>
      <c r="CJ590" s="131">
        <f t="shared" ref="CJ590" si="11042">AB590/AB591</f>
        <v>0</v>
      </c>
      <c r="CK590" s="132">
        <f t="shared" ref="CK590" si="11043">AC590/AC591</f>
        <v>0</v>
      </c>
    </row>
    <row r="591" spans="1:89" ht="15" thickTop="1" thickBot="1">
      <c r="A591" s="290" t="s">
        <v>26</v>
      </c>
      <c r="B591" s="17">
        <f t="shared" ref="B591:AA591" si="11044">SUM(B568:B590)</f>
        <v>28400</v>
      </c>
      <c r="C591" s="18">
        <f t="shared" si="11044"/>
        <v>18342</v>
      </c>
      <c r="D591" s="17">
        <f t="shared" si="11044"/>
        <v>9173</v>
      </c>
      <c r="E591" s="18">
        <f t="shared" si="11044"/>
        <v>7290</v>
      </c>
      <c r="F591" s="17">
        <f t="shared" si="11044"/>
        <v>4248</v>
      </c>
      <c r="G591" s="18">
        <f t="shared" si="11044"/>
        <v>2917</v>
      </c>
      <c r="H591" s="17">
        <f t="shared" si="11044"/>
        <v>21379</v>
      </c>
      <c r="I591" s="18">
        <f t="shared" si="11044"/>
        <v>22719</v>
      </c>
      <c r="J591" s="17">
        <f t="shared" si="11044"/>
        <v>1766</v>
      </c>
      <c r="K591" s="18">
        <f t="shared" si="11044"/>
        <v>2389</v>
      </c>
      <c r="L591" s="17">
        <f t="shared" si="11044"/>
        <v>4074</v>
      </c>
      <c r="M591" s="18">
        <f t="shared" si="11044"/>
        <v>9869</v>
      </c>
      <c r="N591" s="17">
        <f t="shared" si="11044"/>
        <v>14821</v>
      </c>
      <c r="O591" s="18">
        <f t="shared" si="11044"/>
        <v>18293</v>
      </c>
      <c r="P591" s="17">
        <f t="shared" si="11044"/>
        <v>7815</v>
      </c>
      <c r="Q591" s="18">
        <f t="shared" si="11044"/>
        <v>8503</v>
      </c>
      <c r="R591" s="17">
        <f t="shared" si="11044"/>
        <v>12878</v>
      </c>
      <c r="S591" s="18">
        <f t="shared" si="11044"/>
        <v>13802</v>
      </c>
      <c r="T591" s="17">
        <f t="shared" si="11044"/>
        <v>1763</v>
      </c>
      <c r="U591" s="18">
        <f t="shared" si="11044"/>
        <v>2328</v>
      </c>
      <c r="V591" s="17">
        <f t="shared" si="11044"/>
        <v>11126</v>
      </c>
      <c r="W591" s="18">
        <f t="shared" si="11044"/>
        <v>13817</v>
      </c>
      <c r="X591" s="17">
        <f t="shared" si="11044"/>
        <v>7757</v>
      </c>
      <c r="Y591" s="18">
        <f t="shared" si="11044"/>
        <v>5454</v>
      </c>
      <c r="Z591" s="17">
        <f t="shared" si="11044"/>
        <v>29892</v>
      </c>
      <c r="AA591" s="18">
        <f t="shared" si="11044"/>
        <v>29253</v>
      </c>
      <c r="AB591" s="170">
        <f t="shared" ref="AB591:AC591" si="11045">SUM(AB567:AB590)</f>
        <v>155092</v>
      </c>
      <c r="AC591" s="171">
        <f t="shared" si="11045"/>
        <v>154976</v>
      </c>
      <c r="BI591" s="290" t="s">
        <v>26</v>
      </c>
      <c r="BJ591" s="151">
        <f>SUM(BJ567:BJ590)</f>
        <v>0.99999999999999989</v>
      </c>
      <c r="BK591" s="152">
        <f t="shared" ref="BK591:CK591" si="11046">SUM(BK567:BK590)</f>
        <v>1</v>
      </c>
      <c r="BL591" s="151">
        <f t="shared" si="11046"/>
        <v>1</v>
      </c>
      <c r="BM591" s="152">
        <f t="shared" si="11046"/>
        <v>1</v>
      </c>
      <c r="BN591" s="151">
        <f t="shared" si="11046"/>
        <v>0.99999999999999989</v>
      </c>
      <c r="BO591" s="152">
        <f t="shared" si="11046"/>
        <v>1.0000000000000002</v>
      </c>
      <c r="BP591" s="151">
        <f t="shared" si="11046"/>
        <v>1</v>
      </c>
      <c r="BQ591" s="152">
        <f t="shared" si="11046"/>
        <v>1</v>
      </c>
      <c r="BR591" s="151">
        <f t="shared" si="11046"/>
        <v>1.0000000000000002</v>
      </c>
      <c r="BS591" s="152">
        <f t="shared" si="11046"/>
        <v>1</v>
      </c>
      <c r="BT591" s="151">
        <f t="shared" si="11046"/>
        <v>0.99999999999999989</v>
      </c>
      <c r="BU591" s="152">
        <f t="shared" si="11046"/>
        <v>0.99999999999999989</v>
      </c>
      <c r="BV591" s="151">
        <f t="shared" si="11046"/>
        <v>1.0000000000000002</v>
      </c>
      <c r="BW591" s="152">
        <f t="shared" si="11046"/>
        <v>0.99999999999999978</v>
      </c>
      <c r="BX591" s="151">
        <f t="shared" si="11046"/>
        <v>0.99999999999999989</v>
      </c>
      <c r="BY591" s="152">
        <f t="shared" si="11046"/>
        <v>1.0000000000000002</v>
      </c>
      <c r="BZ591" s="151">
        <f t="shared" si="11046"/>
        <v>0.99999999999999989</v>
      </c>
      <c r="CA591" s="152">
        <f t="shared" si="11046"/>
        <v>1</v>
      </c>
      <c r="CB591" s="151">
        <f t="shared" si="11046"/>
        <v>1</v>
      </c>
      <c r="CC591" s="152">
        <f t="shared" si="11046"/>
        <v>1.0000000000000002</v>
      </c>
      <c r="CD591" s="151">
        <f t="shared" si="11046"/>
        <v>1</v>
      </c>
      <c r="CE591" s="152">
        <f t="shared" si="11046"/>
        <v>1</v>
      </c>
      <c r="CF591" s="151">
        <f t="shared" si="11046"/>
        <v>0.99999999999999989</v>
      </c>
      <c r="CG591" s="152">
        <f t="shared" si="11046"/>
        <v>1</v>
      </c>
      <c r="CH591" s="151">
        <f t="shared" si="11046"/>
        <v>0.99999999999999989</v>
      </c>
      <c r="CI591" s="152">
        <f t="shared" si="11046"/>
        <v>1</v>
      </c>
      <c r="CJ591" s="151">
        <f t="shared" si="11046"/>
        <v>0.99999999999999989</v>
      </c>
      <c r="CK591" s="152">
        <f t="shared" si="11046"/>
        <v>1</v>
      </c>
    </row>
    <row r="592" spans="1:89" ht="14.1" thickTop="1">
      <c r="A592" s="186"/>
    </row>
    <row r="594" spans="1:89">
      <c r="A594" s="301">
        <f>+A563+1</f>
        <v>43605</v>
      </c>
      <c r="B594" s="301"/>
      <c r="C594" s="301"/>
      <c r="D594" s="301"/>
      <c r="BI594" s="298">
        <f>+BI532+2</f>
        <v>43605</v>
      </c>
      <c r="BJ594" s="298"/>
      <c r="BK594" s="298"/>
      <c r="BL594" s="298"/>
    </row>
    <row r="595" spans="1:89" ht="14.1" thickBot="1">
      <c r="AE595" t="s">
        <v>1</v>
      </c>
    </row>
    <row r="596" spans="1:89" ht="15" thickTop="1" thickBot="1">
      <c r="A596" s="296" t="s">
        <v>2</v>
      </c>
      <c r="B596" s="292" t="s">
        <v>3</v>
      </c>
      <c r="C596" s="293"/>
      <c r="D596" s="292" t="s">
        <v>4</v>
      </c>
      <c r="E596" s="293"/>
      <c r="F596" s="292" t="s">
        <v>5</v>
      </c>
      <c r="G596" s="293"/>
      <c r="H596" s="292" t="s">
        <v>6</v>
      </c>
      <c r="I596" s="293"/>
      <c r="J596" s="292" t="s">
        <v>7</v>
      </c>
      <c r="K596" s="293"/>
      <c r="L596" s="292" t="s">
        <v>8</v>
      </c>
      <c r="M596" s="293"/>
      <c r="N596" s="292" t="s">
        <v>9</v>
      </c>
      <c r="O596" s="293"/>
      <c r="P596" s="292" t="s">
        <v>10</v>
      </c>
      <c r="Q596" s="293"/>
      <c r="R596" s="292" t="s">
        <v>11</v>
      </c>
      <c r="S596" s="293"/>
      <c r="T596" s="292" t="s">
        <v>12</v>
      </c>
      <c r="U596" s="293"/>
      <c r="V596" s="292" t="s">
        <v>13</v>
      </c>
      <c r="W596" s="293"/>
      <c r="X596" s="292" t="s">
        <v>14</v>
      </c>
      <c r="Y596" s="293"/>
      <c r="Z596" s="294" t="s">
        <v>15</v>
      </c>
      <c r="AA596" s="295"/>
      <c r="AB596" s="299" t="s">
        <v>16</v>
      </c>
      <c r="AC596" s="300"/>
      <c r="AE596" s="309" t="s">
        <v>2</v>
      </c>
      <c r="AF596" s="303" t="s">
        <v>3</v>
      </c>
      <c r="AG596" s="304"/>
      <c r="AH596" s="303" t="s">
        <v>4</v>
      </c>
      <c r="AI596" s="304"/>
      <c r="AJ596" s="303" t="s">
        <v>5</v>
      </c>
      <c r="AK596" s="304"/>
      <c r="AL596" s="303" t="s">
        <v>6</v>
      </c>
      <c r="AM596" s="304"/>
      <c r="AN596" s="303" t="s">
        <v>7</v>
      </c>
      <c r="AO596" s="304"/>
      <c r="AP596" s="303" t="s">
        <v>8</v>
      </c>
      <c r="AQ596" s="304"/>
      <c r="AR596" s="303" t="s">
        <v>9</v>
      </c>
      <c r="AS596" s="304"/>
      <c r="AT596" s="303" t="s">
        <v>10</v>
      </c>
      <c r="AU596" s="304"/>
      <c r="AV596" s="303" t="s">
        <v>11</v>
      </c>
      <c r="AW596" s="304"/>
      <c r="AX596" s="303" t="s">
        <v>12</v>
      </c>
      <c r="AY596" s="304"/>
      <c r="AZ596" s="303" t="s">
        <v>13</v>
      </c>
      <c r="BA596" s="304"/>
      <c r="BB596" s="303" t="s">
        <v>14</v>
      </c>
      <c r="BC596" s="304"/>
      <c r="BD596" s="305" t="s">
        <v>15</v>
      </c>
      <c r="BE596" s="306"/>
      <c r="BF596" s="307" t="s">
        <v>16</v>
      </c>
      <c r="BG596" s="308"/>
      <c r="BH596" s="281"/>
      <c r="BI596" s="296" t="s">
        <v>2</v>
      </c>
      <c r="BJ596" s="292" t="s">
        <v>3</v>
      </c>
      <c r="BK596" s="293"/>
      <c r="BL596" s="292" t="s">
        <v>4</v>
      </c>
      <c r="BM596" s="293"/>
      <c r="BN596" s="292" t="s">
        <v>5</v>
      </c>
      <c r="BO596" s="293"/>
      <c r="BP596" s="292" t="s">
        <v>6</v>
      </c>
      <c r="BQ596" s="293"/>
      <c r="BR596" s="292" t="s">
        <v>7</v>
      </c>
      <c r="BS596" s="293"/>
      <c r="BT596" s="292" t="s">
        <v>8</v>
      </c>
      <c r="BU596" s="293"/>
      <c r="BV596" s="292" t="s">
        <v>9</v>
      </c>
      <c r="BW596" s="293"/>
      <c r="BX596" s="292" t="s">
        <v>10</v>
      </c>
      <c r="BY596" s="293"/>
      <c r="BZ596" s="292" t="s">
        <v>11</v>
      </c>
      <c r="CA596" s="293"/>
      <c r="CB596" s="292" t="s">
        <v>12</v>
      </c>
      <c r="CC596" s="293"/>
      <c r="CD596" s="292" t="s">
        <v>13</v>
      </c>
      <c r="CE596" s="293"/>
      <c r="CF596" s="292" t="s">
        <v>14</v>
      </c>
      <c r="CG596" s="293"/>
      <c r="CH596" s="294" t="s">
        <v>15</v>
      </c>
      <c r="CI596" s="295"/>
      <c r="CJ596" s="292" t="s">
        <v>16</v>
      </c>
      <c r="CK596" s="293"/>
    </row>
    <row r="597" spans="1:89" ht="15" thickTop="1" thickBot="1">
      <c r="A597" s="297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5" t="s">
        <v>17</v>
      </c>
      <c r="AA597" s="118" t="s">
        <v>18</v>
      </c>
      <c r="AB597" s="172" t="s">
        <v>17</v>
      </c>
      <c r="AC597" s="173" t="s">
        <v>18</v>
      </c>
      <c r="AE597" s="310"/>
      <c r="AF597" s="242" t="s">
        <v>17</v>
      </c>
      <c r="AG597" s="243" t="s">
        <v>18</v>
      </c>
      <c r="AH597" s="244" t="s">
        <v>17</v>
      </c>
      <c r="AI597" s="245" t="s">
        <v>18</v>
      </c>
      <c r="AJ597" s="242" t="s">
        <v>17</v>
      </c>
      <c r="AK597" s="243" t="s">
        <v>18</v>
      </c>
      <c r="AL597" s="244" t="s">
        <v>17</v>
      </c>
      <c r="AM597" s="245" t="s">
        <v>18</v>
      </c>
      <c r="AN597" s="242" t="s">
        <v>17</v>
      </c>
      <c r="AO597" s="243" t="s">
        <v>18</v>
      </c>
      <c r="AP597" s="244" t="s">
        <v>17</v>
      </c>
      <c r="AQ597" s="242" t="s">
        <v>18</v>
      </c>
      <c r="AR597" s="246" t="s">
        <v>17</v>
      </c>
      <c r="AS597" s="247" t="s">
        <v>18</v>
      </c>
      <c r="AT597" s="242" t="s">
        <v>17</v>
      </c>
      <c r="AU597" s="243" t="s">
        <v>18</v>
      </c>
      <c r="AV597" s="244" t="s">
        <v>17</v>
      </c>
      <c r="AW597" s="245" t="s">
        <v>18</v>
      </c>
      <c r="AX597" s="242" t="s">
        <v>17</v>
      </c>
      <c r="AY597" s="243" t="s">
        <v>18</v>
      </c>
      <c r="AZ597" s="244" t="s">
        <v>17</v>
      </c>
      <c r="BA597" s="245" t="s">
        <v>18</v>
      </c>
      <c r="BB597" s="242" t="s">
        <v>17</v>
      </c>
      <c r="BC597" s="243" t="s">
        <v>18</v>
      </c>
      <c r="BD597" s="248" t="s">
        <v>17</v>
      </c>
      <c r="BE597" s="249" t="s">
        <v>18</v>
      </c>
      <c r="BF597" s="250" t="s">
        <v>17</v>
      </c>
      <c r="BG597" s="251" t="s">
        <v>18</v>
      </c>
      <c r="BH597" s="282"/>
      <c r="BI597" s="297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5" t="s">
        <v>17</v>
      </c>
      <c r="CI597" s="118" t="s">
        <v>18</v>
      </c>
      <c r="CJ597" s="116" t="s">
        <v>17</v>
      </c>
      <c r="CK597" s="117" t="s">
        <v>18</v>
      </c>
    </row>
    <row r="598" spans="1:89" ht="14.1" thickTop="1">
      <c r="A598" s="121" t="s">
        <v>19</v>
      </c>
      <c r="B598" s="122"/>
      <c r="C598" s="185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2"/>
      <c r="AA598" s="183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52" t="str">
        <f>$AE$9</f>
        <v>07:00 - 07:59</v>
      </c>
      <c r="AF598" s="253">
        <f>SUMIF($A$9:$A$32,$AE598,B$598:B$621)</f>
        <v>4836</v>
      </c>
      <c r="AG598" s="254">
        <f t="shared" ref="AG598:AV600" si="11047">SUMIF($A$9:$A$32,$AE598,C$598:C$621)</f>
        <v>906</v>
      </c>
      <c r="AH598" s="255">
        <f t="shared" si="11047"/>
        <v>1897</v>
      </c>
      <c r="AI598" s="256">
        <f t="shared" si="11047"/>
        <v>1455</v>
      </c>
      <c r="AJ598" s="253">
        <f t="shared" si="11047"/>
        <v>710</v>
      </c>
      <c r="AK598" s="257">
        <f t="shared" si="11047"/>
        <v>640</v>
      </c>
      <c r="AL598" s="255">
        <f t="shared" si="11047"/>
        <v>1470</v>
      </c>
      <c r="AM598" s="256">
        <f t="shared" si="11047"/>
        <v>1447</v>
      </c>
      <c r="AN598" s="253">
        <f t="shared" si="11047"/>
        <v>323</v>
      </c>
      <c r="AO598" s="257">
        <f t="shared" si="11047"/>
        <v>806</v>
      </c>
      <c r="AP598" s="255">
        <f t="shared" si="11047"/>
        <v>390</v>
      </c>
      <c r="AQ598" s="253">
        <f t="shared" si="11047"/>
        <v>1907</v>
      </c>
      <c r="AR598" s="258">
        <f t="shared" si="11047"/>
        <v>1466</v>
      </c>
      <c r="AS598" s="259">
        <f t="shared" si="11047"/>
        <v>2654</v>
      </c>
      <c r="AT598" s="253">
        <f t="shared" si="11047"/>
        <v>1199</v>
      </c>
      <c r="AU598" s="257">
        <f t="shared" si="11047"/>
        <v>1375</v>
      </c>
      <c r="AV598" s="255">
        <f t="shared" si="11047"/>
        <v>1596</v>
      </c>
      <c r="AW598" s="256">
        <f t="shared" ref="AW598:BE600" si="11048">SUMIF($A$9:$A$32,$AE598,S$598:S$621)</f>
        <v>1453</v>
      </c>
      <c r="AX598" s="253">
        <f t="shared" si="11048"/>
        <v>220</v>
      </c>
      <c r="AY598" s="257">
        <f t="shared" si="11048"/>
        <v>1770</v>
      </c>
      <c r="AZ598" s="255">
        <f t="shared" si="11048"/>
        <v>578</v>
      </c>
      <c r="BA598" s="256">
        <f t="shared" si="11048"/>
        <v>2548</v>
      </c>
      <c r="BB598" s="253">
        <f t="shared" si="11048"/>
        <v>1161</v>
      </c>
      <c r="BC598" s="257">
        <f t="shared" si="11048"/>
        <v>1734</v>
      </c>
      <c r="BD598" s="20">
        <f t="shared" si="11048"/>
        <v>4792</v>
      </c>
      <c r="BE598" s="260">
        <f t="shared" si="11048"/>
        <v>2224</v>
      </c>
      <c r="BF598" s="261">
        <f>AF598+AH598+AJ598+AL598+AN598+AP598+AR598+AT598+AV598+AX598+AZ598+BB598+BD598</f>
        <v>20638</v>
      </c>
      <c r="BG598" s="262">
        <f>AG598+AI598+AK598+AM598+AO598+AQ598+AS598+AU598+AW598+AY598+BA598+BC598+BE598</f>
        <v>20919</v>
      </c>
      <c r="BH598" s="283"/>
      <c r="BI598" s="121" t="s">
        <v>19</v>
      </c>
      <c r="BJ598" s="125">
        <f>B598/B622</f>
        <v>0</v>
      </c>
      <c r="BK598" s="126">
        <f t="shared" ref="BK598" si="11049">C598/C622</f>
        <v>0</v>
      </c>
      <c r="BL598" s="127">
        <f t="shared" ref="BL598" si="11050">D598/D622</f>
        <v>0</v>
      </c>
      <c r="BM598" s="128">
        <f t="shared" ref="BM598" si="11051">E598/E622</f>
        <v>0</v>
      </c>
      <c r="BN598" s="125">
        <f t="shared" ref="BN598" si="11052">F598/F622</f>
        <v>0</v>
      </c>
      <c r="BO598" s="126">
        <f t="shared" ref="BO598" si="11053">G598/G622</f>
        <v>0</v>
      </c>
      <c r="BP598" s="127">
        <f t="shared" ref="BP598" si="11054">H598/H622</f>
        <v>0</v>
      </c>
      <c r="BQ598" s="128">
        <f t="shared" ref="BQ598" si="11055">I598/I622</f>
        <v>0</v>
      </c>
      <c r="BR598" s="125">
        <f t="shared" ref="BR598" si="11056">J598/J622</f>
        <v>0</v>
      </c>
      <c r="BS598" s="126">
        <f t="shared" ref="BS598" si="11057">K598/K622</f>
        <v>0</v>
      </c>
      <c r="BT598" s="127">
        <f t="shared" ref="BT598" si="11058">L598/L622</f>
        <v>0</v>
      </c>
      <c r="BU598" s="125">
        <f t="shared" ref="BU598" si="11059">M598/M622</f>
        <v>0</v>
      </c>
      <c r="BV598" s="129">
        <f t="shared" ref="BV598" si="11060">N598/N622</f>
        <v>0</v>
      </c>
      <c r="BW598" s="130">
        <f t="shared" ref="BW598" si="11061">O598/O622</f>
        <v>0</v>
      </c>
      <c r="BX598" s="125">
        <f t="shared" ref="BX598" si="11062">P598/P622</f>
        <v>0</v>
      </c>
      <c r="BY598" s="126">
        <f t="shared" ref="BY598" si="11063">Q598/Q622</f>
        <v>0</v>
      </c>
      <c r="BZ598" s="127">
        <f t="shared" ref="BZ598" si="11064">R598/R622</f>
        <v>0</v>
      </c>
      <c r="CA598" s="128">
        <f t="shared" ref="CA598" si="11065">S598/S622</f>
        <v>0</v>
      </c>
      <c r="CB598" s="125">
        <f t="shared" ref="CB598" si="11066">T598/T622</f>
        <v>0</v>
      </c>
      <c r="CC598" s="126">
        <f t="shared" ref="CC598" si="11067">U598/U622</f>
        <v>0</v>
      </c>
      <c r="CD598" s="127">
        <f t="shared" ref="CD598" si="11068">V598/V622</f>
        <v>0</v>
      </c>
      <c r="CE598" s="128">
        <f t="shared" ref="CE598" si="11069">W598/W622</f>
        <v>0</v>
      </c>
      <c r="CF598" s="125">
        <f t="shared" ref="CF598" si="11070">X598/X622</f>
        <v>0</v>
      </c>
      <c r="CG598" s="126">
        <f t="shared" ref="CG598" si="11071">Y598/Y622</f>
        <v>0</v>
      </c>
      <c r="CH598" s="127">
        <f t="shared" ref="CH598" si="11072">Z598/Z622</f>
        <v>0</v>
      </c>
      <c r="CI598" s="125">
        <f t="shared" ref="CI598" si="11073">AA598/AA622</f>
        <v>0</v>
      </c>
      <c r="CJ598" s="131">
        <f t="shared" ref="CJ598" si="11074">AB598/AB622</f>
        <v>0</v>
      </c>
      <c r="CK598" s="132">
        <f t="shared" ref="CK598" si="11075">AC598/AC622</f>
        <v>0</v>
      </c>
    </row>
    <row r="599" spans="1:89">
      <c r="A599" s="133" t="s">
        <v>21</v>
      </c>
      <c r="B599" s="188">
        <v>892</v>
      </c>
      <c r="C599" s="189">
        <v>0</v>
      </c>
      <c r="D599" s="190">
        <v>153</v>
      </c>
      <c r="E599" s="191">
        <v>0</v>
      </c>
      <c r="F599" s="188">
        <v>62</v>
      </c>
      <c r="G599" s="192">
        <v>0</v>
      </c>
      <c r="H599" s="190">
        <v>359</v>
      </c>
      <c r="I599" s="191">
        <v>8</v>
      </c>
      <c r="J599" s="188">
        <v>15</v>
      </c>
      <c r="K599" s="192">
        <v>6</v>
      </c>
      <c r="L599" s="190">
        <v>11</v>
      </c>
      <c r="M599" s="188">
        <v>9</v>
      </c>
      <c r="N599" s="193">
        <v>56</v>
      </c>
      <c r="O599" s="194">
        <v>25</v>
      </c>
      <c r="P599" s="188">
        <v>16</v>
      </c>
      <c r="Q599" s="192">
        <v>13</v>
      </c>
      <c r="R599" s="190">
        <v>13</v>
      </c>
      <c r="S599" s="191">
        <v>0</v>
      </c>
      <c r="T599" s="188">
        <v>1</v>
      </c>
      <c r="U599" s="192">
        <v>0</v>
      </c>
      <c r="V599" s="190">
        <v>4</v>
      </c>
      <c r="W599" s="191">
        <v>0</v>
      </c>
      <c r="X599" s="188">
        <v>0</v>
      </c>
      <c r="Y599" s="192">
        <v>0</v>
      </c>
      <c r="Z599" s="190">
        <v>0</v>
      </c>
      <c r="AA599" s="188">
        <v>0</v>
      </c>
      <c r="AB599" s="168">
        <f t="shared" ref="AB599:AB600" si="11076">B599+D599+F599+H599+J599+L599+N599+P599+R599+T599+V599+X599+Z599</f>
        <v>1582</v>
      </c>
      <c r="AC599" s="169">
        <f t="shared" ref="AC599:AC618" si="11077">C599+E599+G599+I599+K599+M599+O599+Q599+S599+U599+W599+Y599+AA599</f>
        <v>61</v>
      </c>
      <c r="AE599" s="263" t="str">
        <f>$AE$10</f>
        <v>08:00 - 08:59</v>
      </c>
      <c r="AF599" s="253">
        <f>SUMIF($A$9:$A$32,$AE599,B$598:B$621)</f>
        <v>5492</v>
      </c>
      <c r="AG599" s="264">
        <f t="shared" si="11047"/>
        <v>962</v>
      </c>
      <c r="AH599" s="265">
        <f t="shared" si="11047"/>
        <v>1531</v>
      </c>
      <c r="AI599" s="266">
        <f t="shared" si="11047"/>
        <v>1081</v>
      </c>
      <c r="AJ599" s="267">
        <f t="shared" si="11047"/>
        <v>727</v>
      </c>
      <c r="AK599" s="268">
        <f t="shared" si="11047"/>
        <v>608</v>
      </c>
      <c r="AL599" s="265">
        <f t="shared" si="11047"/>
        <v>1632</v>
      </c>
      <c r="AM599" s="266">
        <f t="shared" si="11047"/>
        <v>1497</v>
      </c>
      <c r="AN599" s="267">
        <f t="shared" si="11047"/>
        <v>352</v>
      </c>
      <c r="AO599" s="268">
        <f t="shared" si="11047"/>
        <v>892</v>
      </c>
      <c r="AP599" s="265">
        <f t="shared" si="11047"/>
        <v>378</v>
      </c>
      <c r="AQ599" s="267">
        <f t="shared" si="11047"/>
        <v>2343</v>
      </c>
      <c r="AR599" s="269">
        <f t="shared" si="11047"/>
        <v>1311</v>
      </c>
      <c r="AS599" s="270">
        <f t="shared" si="11047"/>
        <v>3308</v>
      </c>
      <c r="AT599" s="267">
        <f t="shared" si="11047"/>
        <v>1011</v>
      </c>
      <c r="AU599" s="268">
        <f t="shared" si="11047"/>
        <v>1424</v>
      </c>
      <c r="AV599" s="265">
        <f t="shared" si="11047"/>
        <v>1559</v>
      </c>
      <c r="AW599" s="266">
        <f t="shared" si="11048"/>
        <v>1423</v>
      </c>
      <c r="AX599" s="267">
        <f t="shared" si="11048"/>
        <v>227</v>
      </c>
      <c r="AY599" s="268">
        <f t="shared" si="11048"/>
        <v>1385</v>
      </c>
      <c r="AZ599" s="265">
        <f t="shared" si="11048"/>
        <v>574</v>
      </c>
      <c r="BA599" s="266">
        <f t="shared" si="11048"/>
        <v>2521</v>
      </c>
      <c r="BB599" s="267">
        <f t="shared" si="11048"/>
        <v>1025</v>
      </c>
      <c r="BC599" s="268">
        <f t="shared" si="11048"/>
        <v>1650</v>
      </c>
      <c r="BD599" s="265">
        <f t="shared" si="11048"/>
        <v>4463</v>
      </c>
      <c r="BE599" s="267">
        <f t="shared" si="11048"/>
        <v>1926</v>
      </c>
      <c r="BF599" s="271">
        <f>SUM(AF599,AH599,AJ599,AL599,AN599,AP599,AR599,AT599,AV599,AX599,AZ599,BB599,BD599)</f>
        <v>20282</v>
      </c>
      <c r="BG599" s="16">
        <f>SUM(AG599,AI599,AK599,AM599,AO599,AQ599,AS599,AU599,AW599,AY599,BA599,BC599,BE599)</f>
        <v>21020</v>
      </c>
      <c r="BH599" s="284"/>
      <c r="BI599" s="133" t="s">
        <v>21</v>
      </c>
      <c r="BJ599" s="125">
        <f>B599/B622</f>
        <v>1.6190804639427875E-2</v>
      </c>
      <c r="BK599" s="126">
        <f t="shared" ref="BK599" si="11078">C599/C622</f>
        <v>0</v>
      </c>
      <c r="BL599" s="127">
        <f t="shared" ref="BL599" si="11079">D599/D622</f>
        <v>6.9965246021584052E-3</v>
      </c>
      <c r="BM599" s="128">
        <f t="shared" ref="BM599" si="11080">E599/E622</f>
        <v>0</v>
      </c>
      <c r="BN599" s="125">
        <f t="shared" ref="BN599" si="11081">F599/F622</f>
        <v>6.1520142885493154E-3</v>
      </c>
      <c r="BO599" s="126">
        <f t="shared" ref="BO599" si="11082">G599/G622</f>
        <v>0</v>
      </c>
      <c r="BP599" s="127">
        <f t="shared" ref="BP599" si="11083">H599/H622</f>
        <v>1.2092427917003504E-2</v>
      </c>
      <c r="BQ599" s="128">
        <f t="shared" ref="BQ599" si="11084">I599/I622</f>
        <v>2.0925427009494912E-4</v>
      </c>
      <c r="BR599" s="125">
        <f t="shared" ref="BR599" si="11085">J599/J622</f>
        <v>2.5808671713695801E-3</v>
      </c>
      <c r="BS599" s="126">
        <f t="shared" ref="BS599" si="11086">K599/K622</f>
        <v>8.4781687155574396E-4</v>
      </c>
      <c r="BT599" s="127">
        <f t="shared" ref="BT599" si="11087">L599/L622</f>
        <v>9.9972734708715801E-4</v>
      </c>
      <c r="BU599" s="125">
        <f t="shared" ref="BU599" si="11088">M599/M622</f>
        <v>4.4337159465983545E-4</v>
      </c>
      <c r="BV599" s="129">
        <f t="shared" ref="BV599" si="11089">N599/N622</f>
        <v>2.2540653678956688E-3</v>
      </c>
      <c r="BW599" s="130">
        <f t="shared" ref="BW599" si="11090">O599/O622</f>
        <v>7.3718043228260548E-4</v>
      </c>
      <c r="BX599" s="125">
        <f t="shared" ref="BX599" si="11091">P599/P622</f>
        <v>1.07095046854083E-3</v>
      </c>
      <c r="BY599" s="126">
        <f t="shared" ref="BY599" si="11092">Q599/Q622</f>
        <v>6.7913488663671508E-4</v>
      </c>
      <c r="BZ599" s="127">
        <f t="shared" ref="BZ599" si="11093">R599/R622</f>
        <v>6.5656565656565657E-4</v>
      </c>
      <c r="CA599" s="128">
        <f t="shared" ref="CA599" si="11094">S599/S622</f>
        <v>0</v>
      </c>
      <c r="CB599" s="125">
        <f t="shared" ref="CB599" si="11095">T599/T622</f>
        <v>1.2437810945273631E-4</v>
      </c>
      <c r="CC599" s="126">
        <f t="shared" ref="CC599" si="11096">U599/U622</f>
        <v>0</v>
      </c>
      <c r="CD599" s="127">
        <f t="shared" ref="CD599" si="11097">V599/V622</f>
        <v>1.8189259242417353E-4</v>
      </c>
      <c r="CE599" s="128">
        <f t="shared" ref="CE599" si="11098">W599/W622</f>
        <v>0</v>
      </c>
      <c r="CF599" s="125">
        <f t="shared" ref="CF599" si="11099">X599/X622</f>
        <v>0</v>
      </c>
      <c r="CG599" s="126">
        <f t="shared" ref="CG599" si="11100">Y599/Y622</f>
        <v>0</v>
      </c>
      <c r="CH599" s="127">
        <f t="shared" ref="CH599" si="11101">Z599/Z622</f>
        <v>0</v>
      </c>
      <c r="CI599" s="125">
        <f t="shared" ref="CI599" si="11102">AA599/AA622</f>
        <v>0</v>
      </c>
      <c r="CJ599" s="131">
        <f t="shared" ref="CJ599" si="11103">AB599/AB622</f>
        <v>5.2888649667857945E-3</v>
      </c>
      <c r="CK599" s="132">
        <f t="shared" ref="CK599" si="11104">AC599/AC622</f>
        <v>2.0415471580659521E-4</v>
      </c>
    </row>
    <row r="600" spans="1:89" ht="14.1" thickBot="1">
      <c r="A600" s="142" t="s">
        <v>23</v>
      </c>
      <c r="B600" s="195">
        <v>3287</v>
      </c>
      <c r="C600" s="196">
        <v>0</v>
      </c>
      <c r="D600" s="197">
        <v>1307</v>
      </c>
      <c r="E600" s="198">
        <v>0</v>
      </c>
      <c r="F600" s="195">
        <v>412</v>
      </c>
      <c r="G600" s="199">
        <v>21</v>
      </c>
      <c r="H600" s="197">
        <v>1596</v>
      </c>
      <c r="I600" s="198">
        <v>216</v>
      </c>
      <c r="J600" s="195">
        <v>89</v>
      </c>
      <c r="K600" s="199">
        <v>134</v>
      </c>
      <c r="L600" s="197">
        <v>59</v>
      </c>
      <c r="M600" s="195">
        <v>443</v>
      </c>
      <c r="N600" s="200">
        <v>590</v>
      </c>
      <c r="O600" s="201">
        <v>680</v>
      </c>
      <c r="P600" s="195">
        <v>276</v>
      </c>
      <c r="Q600" s="199">
        <v>394</v>
      </c>
      <c r="R600" s="197">
        <v>501</v>
      </c>
      <c r="S600" s="198">
        <v>606</v>
      </c>
      <c r="T600" s="195">
        <v>61</v>
      </c>
      <c r="U600" s="199">
        <v>354</v>
      </c>
      <c r="V600" s="197">
        <v>136</v>
      </c>
      <c r="W600" s="198">
        <v>770</v>
      </c>
      <c r="X600" s="195">
        <v>467</v>
      </c>
      <c r="Y600" s="199">
        <v>436</v>
      </c>
      <c r="Z600" s="197">
        <v>1617</v>
      </c>
      <c r="AA600" s="195">
        <v>718</v>
      </c>
      <c r="AB600" s="168">
        <f t="shared" si="11076"/>
        <v>10398</v>
      </c>
      <c r="AC600" s="169">
        <f t="shared" si="11077"/>
        <v>4772</v>
      </c>
      <c r="AE600" s="252" t="str">
        <f>$AE$11</f>
        <v>09:00 - 09:59</v>
      </c>
      <c r="AF600" s="253">
        <f>SUMIF($A$9:$A$32,$AE600,B$598:B$621)</f>
        <v>4412</v>
      </c>
      <c r="AG600" s="272">
        <f t="shared" si="11047"/>
        <v>1012</v>
      </c>
      <c r="AH600" s="273">
        <f t="shared" si="11047"/>
        <v>1322</v>
      </c>
      <c r="AI600" s="274">
        <f t="shared" si="11047"/>
        <v>968</v>
      </c>
      <c r="AJ600" s="275">
        <f t="shared" si="11047"/>
        <v>589</v>
      </c>
      <c r="AK600" s="276">
        <f t="shared" si="11047"/>
        <v>461</v>
      </c>
      <c r="AL600" s="273">
        <f t="shared" si="11047"/>
        <v>1609</v>
      </c>
      <c r="AM600" s="274">
        <f t="shared" si="11047"/>
        <v>1769</v>
      </c>
      <c r="AN600" s="275">
        <f t="shared" si="11047"/>
        <v>269</v>
      </c>
      <c r="AO600" s="276">
        <f t="shared" si="11047"/>
        <v>872</v>
      </c>
      <c r="AP600" s="273">
        <f t="shared" si="11047"/>
        <v>344</v>
      </c>
      <c r="AQ600" s="275">
        <f t="shared" si="11047"/>
        <v>2184</v>
      </c>
      <c r="AR600" s="277">
        <f t="shared" si="11047"/>
        <v>1260</v>
      </c>
      <c r="AS600" s="278">
        <f t="shared" si="11047"/>
        <v>2770</v>
      </c>
      <c r="AT600" s="275">
        <f t="shared" si="11047"/>
        <v>888</v>
      </c>
      <c r="AU600" s="276">
        <f t="shared" si="11047"/>
        <v>1416</v>
      </c>
      <c r="AV600" s="273">
        <f t="shared" si="11047"/>
        <v>1419</v>
      </c>
      <c r="AW600" s="274">
        <f t="shared" si="11048"/>
        <v>1369</v>
      </c>
      <c r="AX600" s="275">
        <f t="shared" si="11048"/>
        <v>263</v>
      </c>
      <c r="AY600" s="276">
        <f t="shared" si="11048"/>
        <v>988</v>
      </c>
      <c r="AZ600" s="273">
        <f t="shared" si="11048"/>
        <v>488</v>
      </c>
      <c r="BA600" s="274">
        <f t="shared" si="11048"/>
        <v>2413</v>
      </c>
      <c r="BB600" s="275">
        <f t="shared" si="11048"/>
        <v>1088</v>
      </c>
      <c r="BC600" s="276">
        <f t="shared" si="11048"/>
        <v>1304</v>
      </c>
      <c r="BD600" s="273">
        <f t="shared" si="11048"/>
        <v>3673</v>
      </c>
      <c r="BE600" s="275">
        <f t="shared" si="11048"/>
        <v>2028</v>
      </c>
      <c r="BF600" s="271">
        <f>SUM(AF600,AH600,AJ600,AL600,AN600,AP600,AR600,AT600,AV600,AX600,AZ600,BB600,BD600)</f>
        <v>17624</v>
      </c>
      <c r="BG600" s="16">
        <f>SUM(AG600,AI600,AK600,AM600,AO600,AQ600,AS600,AU600,AW600,AY600,BA600,BC600,BE600)</f>
        <v>19554</v>
      </c>
      <c r="BH600" s="285"/>
      <c r="BI600" s="142" t="s">
        <v>23</v>
      </c>
      <c r="BJ600" s="125">
        <f>B600/B622</f>
        <v>5.966275207376618E-2</v>
      </c>
      <c r="BK600" s="126">
        <f t="shared" ref="BK600" si="11105">C600/C622</f>
        <v>0</v>
      </c>
      <c r="BL600" s="127">
        <f t="shared" ref="BL600" si="11106">D600/D622</f>
        <v>5.9767697091640752E-2</v>
      </c>
      <c r="BM600" s="128">
        <f t="shared" ref="BM600" si="11107">E600/E622</f>
        <v>0</v>
      </c>
      <c r="BN600" s="125">
        <f t="shared" ref="BN600" si="11108">F600/F622</f>
        <v>4.0881127207779325E-2</v>
      </c>
      <c r="BO600" s="126">
        <f t="shared" ref="BO600" si="11109">G600/G622</f>
        <v>2.9203170629954109E-3</v>
      </c>
      <c r="BP600" s="127">
        <f t="shared" ref="BP600" si="11110">H600/H622</f>
        <v>5.3759094583670168E-2</v>
      </c>
      <c r="BQ600" s="128">
        <f t="shared" ref="BQ600" si="11111">I600/I622</f>
        <v>5.6498652925636265E-3</v>
      </c>
      <c r="BR600" s="125">
        <f t="shared" ref="BR600" si="11112">J600/J622</f>
        <v>1.5313145216792843E-2</v>
      </c>
      <c r="BS600" s="126">
        <f t="shared" ref="BS600" si="11113">K600/K622</f>
        <v>1.8934576798078282E-2</v>
      </c>
      <c r="BT600" s="127">
        <f t="shared" ref="BT600" si="11114">L600/L622</f>
        <v>5.3621739525583929E-3</v>
      </c>
      <c r="BU600" s="125">
        <f t="shared" ref="BU600" si="11115">M600/M622</f>
        <v>2.1823735159367457E-2</v>
      </c>
      <c r="BV600" s="129">
        <f t="shared" ref="BV600" si="11116">N600/N622</f>
        <v>2.3748188697472226E-2</v>
      </c>
      <c r="BW600" s="130">
        <f t="shared" ref="BW600" si="11117">O600/O622</f>
        <v>2.0051307758086868E-2</v>
      </c>
      <c r="BX600" s="125">
        <f t="shared" ref="BX600" si="11118">P600/P622</f>
        <v>1.8473895582329317E-2</v>
      </c>
      <c r="BY600" s="126">
        <f t="shared" ref="BY600" si="11119">Q600/Q622</f>
        <v>2.0583011179605058E-2</v>
      </c>
      <c r="BZ600" s="127">
        <f t="shared" ref="BZ600" si="11120">R600/R622</f>
        <v>2.5303030303030303E-2</v>
      </c>
      <c r="CA600" s="128">
        <f t="shared" ref="CA600" si="11121">S600/S622</f>
        <v>2.6042114310270734E-2</v>
      </c>
      <c r="CB600" s="125">
        <f t="shared" ref="CB600" si="11122">T600/T622</f>
        <v>7.5870646766169154E-3</v>
      </c>
      <c r="CC600" s="126">
        <f t="shared" ref="CC600" si="11123">U600/U622</f>
        <v>3.2184744067642511E-2</v>
      </c>
      <c r="CD600" s="127">
        <f t="shared" ref="CD600" si="11124">V600/V622</f>
        <v>6.1843481424218999E-3</v>
      </c>
      <c r="CE600" s="128">
        <f t="shared" ref="CE600" si="11125">W600/W622</f>
        <v>2.7244100060149313E-2</v>
      </c>
      <c r="CF600" s="125">
        <f t="shared" ref="CF600" si="11126">X600/X622</f>
        <v>2.1248521248521248E-2</v>
      </c>
      <c r="CG600" s="126">
        <f t="shared" ref="CG600" si="11127">Y600/Y622</f>
        <v>2.8304336535964685E-2</v>
      </c>
      <c r="CH600" s="127">
        <f t="shared" ref="CH600" si="11128">Z600/Z622</f>
        <v>2.995331950207469E-2</v>
      </c>
      <c r="CI600" s="125">
        <f t="shared" ref="CI600" si="11129">AA600/AA622</f>
        <v>1.5965134636337357E-2</v>
      </c>
      <c r="CJ600" s="131">
        <f t="shared" ref="CJ600" si="11130">AB600/AB622</f>
        <v>3.4762084655270982E-2</v>
      </c>
      <c r="CK600" s="132">
        <f t="shared" ref="CK600" si="11131">AC600/AC622</f>
        <v>1.5970923013591348E-2</v>
      </c>
    </row>
    <row r="601" spans="1:89" ht="15" thickTop="1" thickBot="1">
      <c r="A601" s="133" t="s">
        <v>25</v>
      </c>
      <c r="B601" s="188">
        <v>5857</v>
      </c>
      <c r="C601" s="189">
        <v>532</v>
      </c>
      <c r="D601" s="190">
        <v>2094</v>
      </c>
      <c r="E601" s="191">
        <v>637</v>
      </c>
      <c r="F601" s="188">
        <v>753</v>
      </c>
      <c r="G601" s="192">
        <v>348</v>
      </c>
      <c r="H601" s="190">
        <v>1511</v>
      </c>
      <c r="I601" s="191">
        <v>1042</v>
      </c>
      <c r="J601" s="188">
        <v>238</v>
      </c>
      <c r="K601" s="192">
        <v>447</v>
      </c>
      <c r="L601" s="190">
        <v>267</v>
      </c>
      <c r="M601" s="188">
        <v>1256</v>
      </c>
      <c r="N601" s="193">
        <v>1257</v>
      </c>
      <c r="O601" s="194">
        <v>1983</v>
      </c>
      <c r="P601" s="188">
        <v>910</v>
      </c>
      <c r="Q601" s="192">
        <v>992</v>
      </c>
      <c r="R601" s="190">
        <v>1214</v>
      </c>
      <c r="S601" s="191">
        <v>1324</v>
      </c>
      <c r="T601" s="188">
        <v>166</v>
      </c>
      <c r="U601" s="192">
        <v>1072</v>
      </c>
      <c r="V601" s="190">
        <v>430</v>
      </c>
      <c r="W601" s="191">
        <v>2215</v>
      </c>
      <c r="X601" s="188">
        <v>1029</v>
      </c>
      <c r="Y601" s="192">
        <v>1481</v>
      </c>
      <c r="Z601" s="190">
        <v>3510</v>
      </c>
      <c r="AA601" s="188">
        <v>1871</v>
      </c>
      <c r="AB601" s="168">
        <f>B601+D601+F601+H601+J601+L601+N601+P601+R601+T601+V601+X601+Z601</f>
        <v>19236</v>
      </c>
      <c r="AC601" s="169">
        <f t="shared" si="11077"/>
        <v>15200</v>
      </c>
      <c r="AE601" s="288" t="s">
        <v>26</v>
      </c>
      <c r="AF601" s="12">
        <f t="shared" ref="AF601:BG601" si="11132">SUM(AF598:AF600)</f>
        <v>14740</v>
      </c>
      <c r="AG601" s="1">
        <f t="shared" si="11132"/>
        <v>2880</v>
      </c>
      <c r="AH601" s="12">
        <f t="shared" si="11132"/>
        <v>4750</v>
      </c>
      <c r="AI601" s="1">
        <f t="shared" si="11132"/>
        <v>3504</v>
      </c>
      <c r="AJ601" s="12">
        <f t="shared" si="11132"/>
        <v>2026</v>
      </c>
      <c r="AK601" s="1">
        <f t="shared" si="11132"/>
        <v>1709</v>
      </c>
      <c r="AL601" s="12">
        <f t="shared" si="11132"/>
        <v>4711</v>
      </c>
      <c r="AM601" s="1">
        <f t="shared" si="11132"/>
        <v>4713</v>
      </c>
      <c r="AN601" s="12">
        <f t="shared" si="11132"/>
        <v>944</v>
      </c>
      <c r="AO601" s="1">
        <f t="shared" si="11132"/>
        <v>2570</v>
      </c>
      <c r="AP601" s="12">
        <f t="shared" si="11132"/>
        <v>1112</v>
      </c>
      <c r="AQ601" s="1">
        <f t="shared" si="11132"/>
        <v>6434</v>
      </c>
      <c r="AR601" s="12">
        <f t="shared" si="11132"/>
        <v>4037</v>
      </c>
      <c r="AS601" s="1">
        <f t="shared" si="11132"/>
        <v>8732</v>
      </c>
      <c r="AT601" s="12">
        <f t="shared" si="11132"/>
        <v>3098</v>
      </c>
      <c r="AU601" s="1">
        <f t="shared" si="11132"/>
        <v>4215</v>
      </c>
      <c r="AV601" s="12">
        <f t="shared" si="11132"/>
        <v>4574</v>
      </c>
      <c r="AW601" s="1">
        <f t="shared" si="11132"/>
        <v>4245</v>
      </c>
      <c r="AX601" s="12">
        <f t="shared" si="11132"/>
        <v>710</v>
      </c>
      <c r="AY601" s="1">
        <f t="shared" si="11132"/>
        <v>4143</v>
      </c>
      <c r="AZ601" s="12">
        <f t="shared" si="11132"/>
        <v>1640</v>
      </c>
      <c r="BA601" s="1">
        <f t="shared" si="11132"/>
        <v>7482</v>
      </c>
      <c r="BB601" s="12">
        <f t="shared" si="11132"/>
        <v>3274</v>
      </c>
      <c r="BC601" s="1">
        <f t="shared" si="11132"/>
        <v>4688</v>
      </c>
      <c r="BD601" s="12">
        <f t="shared" si="11132"/>
        <v>12928</v>
      </c>
      <c r="BE601" s="1">
        <f t="shared" si="11132"/>
        <v>6178</v>
      </c>
      <c r="BF601" s="51">
        <f t="shared" si="11132"/>
        <v>58544</v>
      </c>
      <c r="BG601" s="47">
        <f t="shared" si="11132"/>
        <v>61493</v>
      </c>
      <c r="BH601" s="284"/>
      <c r="BI601" s="133" t="s">
        <v>25</v>
      </c>
      <c r="BJ601" s="125">
        <f>B601/B622</f>
        <v>0.10631114660664694</v>
      </c>
      <c r="BK601" s="126">
        <f t="shared" ref="BK601" si="11133">C601/C622</f>
        <v>1.6874960350187148E-2</v>
      </c>
      <c r="BL601" s="127">
        <f t="shared" ref="BL601" si="11134">D601/D622</f>
        <v>9.5756356319736599E-2</v>
      </c>
      <c r="BM601" s="128">
        <f t="shared" ref="BM601" si="11135">E601/E622</f>
        <v>3.4423128884085386E-2</v>
      </c>
      <c r="BN601" s="125">
        <f t="shared" ref="BN601" si="11136">F601/F622</f>
        <v>7.4717205794800554E-2</v>
      </c>
      <c r="BO601" s="126">
        <f t="shared" ref="BO601" si="11137">G601/G622</f>
        <v>4.8393825615352527E-2</v>
      </c>
      <c r="BP601" s="127">
        <f t="shared" ref="BP601" si="11138">H601/H622</f>
        <v>5.0895984909727833E-2</v>
      </c>
      <c r="BQ601" s="128">
        <f t="shared" ref="BQ601" si="11139">I601/I622</f>
        <v>2.7255368679867123E-2</v>
      </c>
      <c r="BR601" s="125">
        <f t="shared" ref="BR601" si="11140">J601/J622</f>
        <v>4.0949759119064004E-2</v>
      </c>
      <c r="BS601" s="126">
        <f t="shared" ref="BS601" si="11141">K601/K622</f>
        <v>6.3162356930902927E-2</v>
      </c>
      <c r="BT601" s="127">
        <f t="shared" ref="BT601" si="11142">L601/L622</f>
        <v>2.4266109242933747E-2</v>
      </c>
      <c r="BU601" s="125">
        <f t="shared" ref="BU601" si="11143">M601/M622</f>
        <v>6.1874969210305927E-2</v>
      </c>
      <c r="BV601" s="129">
        <f t="shared" ref="BV601" si="11144">N601/N622</f>
        <v>5.0595717275800998E-2</v>
      </c>
      <c r="BW601" s="130">
        <f t="shared" ref="BW601" si="11145">O601/O622</f>
        <v>5.8473151888656268E-2</v>
      </c>
      <c r="BX601" s="125">
        <f t="shared" ref="BX601" si="11146">P601/P622</f>
        <v>6.0910307898259707E-2</v>
      </c>
      <c r="BY601" s="126">
        <f t="shared" ref="BY601" si="11147">Q601/Q622</f>
        <v>5.1823215964893948E-2</v>
      </c>
      <c r="BZ601" s="127">
        <f t="shared" ref="BZ601" si="11148">R601/R622</f>
        <v>6.1313131313131312E-2</v>
      </c>
      <c r="CA601" s="128">
        <f t="shared" ref="CA601" si="11149">S601/S622</f>
        <v>5.6897292651482592E-2</v>
      </c>
      <c r="CB601" s="125">
        <f t="shared" ref="CB601" si="11150">T601/T622</f>
        <v>2.0646766169154229E-2</v>
      </c>
      <c r="CC601" s="126">
        <f t="shared" ref="CC601" si="11151">U601/U622</f>
        <v>9.7463405764160377E-2</v>
      </c>
      <c r="CD601" s="127">
        <f t="shared" ref="CD601" si="11152">V601/V622</f>
        <v>1.9553453685598653E-2</v>
      </c>
      <c r="CE601" s="128">
        <f t="shared" ref="CE601" si="11153">W601/W622</f>
        <v>7.8371015108091857E-2</v>
      </c>
      <c r="CF601" s="125">
        <f t="shared" ref="CF601" si="11154">X601/X622</f>
        <v>4.6819546819546823E-2</v>
      </c>
      <c r="CG601" s="126">
        <f t="shared" ref="CG601" si="11155">Y601/Y622</f>
        <v>9.6143858737990126E-2</v>
      </c>
      <c r="CH601" s="127">
        <f t="shared" ref="CH601" si="11156">Z601/Z622</f>
        <v>6.5019264967397752E-2</v>
      </c>
      <c r="CI601" s="125">
        <f t="shared" ref="CI601" si="11157">AA601/AA622</f>
        <v>4.1602739421430633E-2</v>
      </c>
      <c r="CJ601" s="131">
        <f t="shared" ref="CJ601" si="11158">AB601/AB622</f>
        <v>6.4308853666935228E-2</v>
      </c>
      <c r="CK601" s="132">
        <f t="shared" ref="CK601" si="11159">AC601/AC622</f>
        <v>5.0871339020659788E-2</v>
      </c>
    </row>
    <row r="602" spans="1:89" ht="14.1" thickTop="1">
      <c r="A602" s="142" t="s">
        <v>20</v>
      </c>
      <c r="B602" s="195">
        <v>4836</v>
      </c>
      <c r="C602" s="196">
        <v>906</v>
      </c>
      <c r="D602" s="197">
        <v>1897</v>
      </c>
      <c r="E602" s="198">
        <v>1455</v>
      </c>
      <c r="F602" s="195">
        <v>710</v>
      </c>
      <c r="G602" s="199">
        <v>640</v>
      </c>
      <c r="H602" s="197">
        <v>1470</v>
      </c>
      <c r="I602" s="198">
        <v>1447</v>
      </c>
      <c r="J602" s="195">
        <v>323</v>
      </c>
      <c r="K602" s="199">
        <v>806</v>
      </c>
      <c r="L602" s="197">
        <v>390</v>
      </c>
      <c r="M602" s="195">
        <v>1907</v>
      </c>
      <c r="N602" s="200">
        <v>1466</v>
      </c>
      <c r="O602" s="201">
        <v>2654</v>
      </c>
      <c r="P602" s="195">
        <v>1199</v>
      </c>
      <c r="Q602" s="199">
        <v>1375</v>
      </c>
      <c r="R602" s="197">
        <v>1596</v>
      </c>
      <c r="S602" s="198">
        <v>1453</v>
      </c>
      <c r="T602" s="195">
        <v>220</v>
      </c>
      <c r="U602" s="199">
        <v>1770</v>
      </c>
      <c r="V602" s="197">
        <v>578</v>
      </c>
      <c r="W602" s="198">
        <v>2548</v>
      </c>
      <c r="X602" s="195">
        <v>1161</v>
      </c>
      <c r="Y602" s="199">
        <v>1734</v>
      </c>
      <c r="Z602" s="197">
        <v>4792</v>
      </c>
      <c r="AA602" s="195">
        <v>2224</v>
      </c>
      <c r="AB602" s="168">
        <f t="shared" ref="AB602:AB618" si="11160">B602+D602+F602+H602+J602+L602+N602+P602+R602+T602+V602+X602+Z602</f>
        <v>20638</v>
      </c>
      <c r="AC602" s="169">
        <f t="shared" si="11077"/>
        <v>20919</v>
      </c>
      <c r="BI602" s="142" t="s">
        <v>20</v>
      </c>
      <c r="BJ602" s="125">
        <f>B602/B622</f>
        <v>8.7778846677436337E-2</v>
      </c>
      <c r="BK602" s="126">
        <f t="shared" ref="BK602" si="11161">C602/C622</f>
        <v>2.8738184355769841E-2</v>
      </c>
      <c r="BL602" s="127">
        <f t="shared" ref="BL602" si="11162">D602/D622</f>
        <v>8.6747759282970557E-2</v>
      </c>
      <c r="BM602" s="128">
        <f t="shared" ref="BM602" si="11163">E602/E622</f>
        <v>7.8627398000540388E-2</v>
      </c>
      <c r="BN602" s="125">
        <f t="shared" ref="BN602" si="11164">F602/F622</f>
        <v>7.0450486207580876E-2</v>
      </c>
      <c r="BO602" s="126">
        <f t="shared" ref="BO602" si="11165">G602/G622</f>
        <v>8.9000139062717282E-2</v>
      </c>
      <c r="BP602" s="127">
        <f t="shared" ref="BP602" si="11166">H602/H622</f>
        <v>4.9514955537590943E-2</v>
      </c>
      <c r="BQ602" s="128">
        <f t="shared" ref="BQ602" si="11167">I602/I622</f>
        <v>3.7848866103423924E-2</v>
      </c>
      <c r="BR602" s="125">
        <f t="shared" ref="BR602" si="11168">J602/J622</f>
        <v>5.5574673090158296E-2</v>
      </c>
      <c r="BS602" s="126">
        <f t="shared" ref="BS602" si="11169">K602/K622</f>
        <v>0.11389006641232161</v>
      </c>
      <c r="BT602" s="127">
        <f t="shared" ref="BT602" si="11170">L602/L622</f>
        <v>3.5444878669453783E-2</v>
      </c>
      <c r="BU602" s="125">
        <f t="shared" ref="BU602" si="11171">M602/M622</f>
        <v>9.3945514557367354E-2</v>
      </c>
      <c r="BV602" s="129">
        <f t="shared" ref="BV602" si="11172">N602/N622</f>
        <v>5.9008211238125906E-2</v>
      </c>
      <c r="BW602" s="130">
        <f t="shared" ref="BW602" si="11173">O602/O622</f>
        <v>7.8259074691121394E-2</v>
      </c>
      <c r="BX602" s="125">
        <f t="shared" ref="BX602" si="11174">P602/P622</f>
        <v>8.0254350736278443E-2</v>
      </c>
      <c r="BY602" s="126">
        <f t="shared" ref="BY602" si="11175">Q602/Q622</f>
        <v>7.1831574548114091E-2</v>
      </c>
      <c r="BZ602" s="127">
        <f t="shared" ref="BZ602" si="11176">R602/R622</f>
        <v>8.0606060606060612E-2</v>
      </c>
      <c r="CA602" s="128">
        <f t="shared" ref="CA602" si="11177">S602/S622</f>
        <v>6.2440911044262998E-2</v>
      </c>
      <c r="CB602" s="125">
        <f t="shared" ref="CB602" si="11178">T602/T622</f>
        <v>2.736318407960199E-2</v>
      </c>
      <c r="CC602" s="126">
        <f t="shared" ref="CC602" si="11179">U602/U622</f>
        <v>0.16092372033821256</v>
      </c>
      <c r="CD602" s="127">
        <f t="shared" ref="CD602" si="11180">V602/V622</f>
        <v>2.6283479605293075E-2</v>
      </c>
      <c r="CE602" s="128">
        <f t="shared" ref="CE602" si="11181">W602/W622</f>
        <v>9.0153203835403178E-2</v>
      </c>
      <c r="CF602" s="125">
        <f t="shared" ref="CF602" si="11182">X602/X622</f>
        <v>5.2825552825552825E-2</v>
      </c>
      <c r="CG602" s="126">
        <f t="shared" ref="CG602" si="11183">Y602/Y622</f>
        <v>0.11256816411321735</v>
      </c>
      <c r="CH602" s="127">
        <f t="shared" ref="CH602" si="11184">Z602/Z622</f>
        <v>8.8767042086544165E-2</v>
      </c>
      <c r="CI602" s="125">
        <f t="shared" ref="CI602" si="11185">AA602/AA622</f>
        <v>4.9451893358237166E-2</v>
      </c>
      <c r="CJ602" s="131">
        <f t="shared" ref="CJ602" si="11186">AB602/AB622</f>
        <v>6.8995951444074097E-2</v>
      </c>
      <c r="CK602" s="132">
        <f t="shared" ref="CK602" si="11187">AC602/AC622</f>
        <v>7.0011680327183037E-2</v>
      </c>
    </row>
    <row r="603" spans="1:89" ht="14.1" thickBot="1">
      <c r="A603" s="133" t="s">
        <v>22</v>
      </c>
      <c r="B603" s="188">
        <v>5492</v>
      </c>
      <c r="C603" s="189">
        <v>962</v>
      </c>
      <c r="D603" s="190">
        <v>1531</v>
      </c>
      <c r="E603" s="191">
        <v>1081</v>
      </c>
      <c r="F603" s="188">
        <v>727</v>
      </c>
      <c r="G603" s="192">
        <v>608</v>
      </c>
      <c r="H603" s="190">
        <v>1632</v>
      </c>
      <c r="I603" s="191">
        <v>1497</v>
      </c>
      <c r="J603" s="188">
        <v>352</v>
      </c>
      <c r="K603" s="192">
        <v>892</v>
      </c>
      <c r="L603" s="190">
        <v>378</v>
      </c>
      <c r="M603" s="188">
        <v>2343</v>
      </c>
      <c r="N603" s="193">
        <v>1311</v>
      </c>
      <c r="O603" s="194">
        <v>3308</v>
      </c>
      <c r="P603" s="188">
        <v>1011</v>
      </c>
      <c r="Q603" s="192">
        <v>1424</v>
      </c>
      <c r="R603" s="190">
        <v>1559</v>
      </c>
      <c r="S603" s="191">
        <v>1423</v>
      </c>
      <c r="T603" s="188">
        <v>227</v>
      </c>
      <c r="U603" s="192">
        <v>1385</v>
      </c>
      <c r="V603" s="190">
        <v>574</v>
      </c>
      <c r="W603" s="191">
        <v>2521</v>
      </c>
      <c r="X603" s="188">
        <v>1025</v>
      </c>
      <c r="Y603" s="192">
        <v>1650</v>
      </c>
      <c r="Z603" s="190">
        <v>4463</v>
      </c>
      <c r="AA603" s="188">
        <v>1926</v>
      </c>
      <c r="AB603" s="168">
        <f t="shared" si="11160"/>
        <v>20282</v>
      </c>
      <c r="AC603" s="169">
        <f t="shared" si="11077"/>
        <v>21020</v>
      </c>
      <c r="AE603" t="s">
        <v>27</v>
      </c>
      <c r="BI603" s="133" t="s">
        <v>22</v>
      </c>
      <c r="BJ603" s="125">
        <f>B603/B622</f>
        <v>9.9685985515401226E-2</v>
      </c>
      <c r="BK603" s="126">
        <f t="shared" ref="BK603" si="11188">C603/C622</f>
        <v>3.0514495971579014E-2</v>
      </c>
      <c r="BL603" s="127">
        <f t="shared" ref="BL603" si="11189">D603/D622</f>
        <v>7.0010974940552403E-2</v>
      </c>
      <c r="BM603" s="128">
        <f t="shared" ref="BM603" si="11190">E603/E622</f>
        <v>5.8416644150229666E-2</v>
      </c>
      <c r="BN603" s="125">
        <f t="shared" ref="BN603" si="11191">F603/F622</f>
        <v>7.213732883508632E-2</v>
      </c>
      <c r="BO603" s="126">
        <f t="shared" ref="BO603" si="11192">G603/G622</f>
        <v>8.4550132109581427E-2</v>
      </c>
      <c r="BP603" s="127">
        <f t="shared" ref="BP603" si="11193">H603/H622</f>
        <v>5.4971705739692803E-2</v>
      </c>
      <c r="BQ603" s="128">
        <f t="shared" ref="BQ603" si="11194">I603/I622</f>
        <v>3.9156705291517352E-2</v>
      </c>
      <c r="BR603" s="125">
        <f t="shared" ref="BR603" si="11195">J603/J622</f>
        <v>6.0564349621472814E-2</v>
      </c>
      <c r="BS603" s="126">
        <f t="shared" ref="BS603" si="11196">K603/K622</f>
        <v>0.12604210823795395</v>
      </c>
      <c r="BT603" s="127">
        <f t="shared" ref="BT603" si="11197">L603/L622</f>
        <v>3.4354267018085978E-2</v>
      </c>
      <c r="BU603" s="125">
        <f t="shared" ref="BU603" si="11198">M603/M622</f>
        <v>0.1154244051431105</v>
      </c>
      <c r="BV603" s="129">
        <f t="shared" ref="BV603" si="11199">N603/N622</f>
        <v>5.2769280309128967E-2</v>
      </c>
      <c r="BW603" s="130">
        <f t="shared" ref="BW603" si="11200">O603/O622</f>
        <v>9.7543714799634362E-2</v>
      </c>
      <c r="BX603" s="125">
        <f t="shared" ref="BX603" si="11201">P603/P622</f>
        <v>6.7670682730923692E-2</v>
      </c>
      <c r="BY603" s="126">
        <f t="shared" ref="BY603" si="11202">Q603/Q622</f>
        <v>7.4391390659283255E-2</v>
      </c>
      <c r="BZ603" s="127">
        <f t="shared" ref="BZ603" si="11203">R603/R622</f>
        <v>7.8737373737373731E-2</v>
      </c>
      <c r="CA603" s="128">
        <f t="shared" ref="CA603" si="11204">S603/S622</f>
        <v>6.1151697464546628E-2</v>
      </c>
      <c r="CB603" s="125">
        <f t="shared" ref="CB603" si="11205">T603/T622</f>
        <v>2.8233830845771146E-2</v>
      </c>
      <c r="CC603" s="126">
        <f t="shared" ref="CC603" si="11206">U603/U622</f>
        <v>0.12592053823074825</v>
      </c>
      <c r="CD603" s="127">
        <f t="shared" ref="CD603" si="11207">V603/V622</f>
        <v>2.6101587012868899E-2</v>
      </c>
      <c r="CE603" s="128">
        <f t="shared" ref="CE603" si="11208">W603/W622</f>
        <v>8.9197891235891447E-2</v>
      </c>
      <c r="CF603" s="125">
        <f t="shared" ref="CF603" si="11209">X603/X622</f>
        <v>4.6637546637546635E-2</v>
      </c>
      <c r="CG603" s="126">
        <f t="shared" ref="CG603" si="11210">Y603/Y622</f>
        <v>0.10711503505582966</v>
      </c>
      <c r="CH603" s="127">
        <f t="shared" ref="CH603" si="11211">Z603/Z622</f>
        <v>8.2672643746295196E-2</v>
      </c>
      <c r="CI603" s="125">
        <f t="shared" ref="CI603" si="11212">AA603/AA622</f>
        <v>4.2825695417250349E-2</v>
      </c>
      <c r="CJ603" s="131">
        <f t="shared" ref="CJ603" si="11213">AB603/AB622</f>
        <v>6.7805789668994615E-2</v>
      </c>
      <c r="CK603" s="132">
        <f t="shared" ref="CK603" si="11214">AC603/AC622</f>
        <v>7.0349706987780841E-2</v>
      </c>
    </row>
    <row r="604" spans="1:89" ht="15" thickTop="1" thickBot="1">
      <c r="A604" s="142" t="s">
        <v>24</v>
      </c>
      <c r="B604" s="195">
        <v>4412</v>
      </c>
      <c r="C604" s="196">
        <v>1012</v>
      </c>
      <c r="D604" s="197">
        <v>1322</v>
      </c>
      <c r="E604" s="198">
        <v>968</v>
      </c>
      <c r="F604" s="195">
        <v>589</v>
      </c>
      <c r="G604" s="199">
        <v>461</v>
      </c>
      <c r="H604" s="197">
        <v>1609</v>
      </c>
      <c r="I604" s="198">
        <v>1769</v>
      </c>
      <c r="J604" s="195">
        <v>269</v>
      </c>
      <c r="K604" s="199">
        <v>872</v>
      </c>
      <c r="L604" s="197">
        <v>344</v>
      </c>
      <c r="M604" s="195">
        <v>2184</v>
      </c>
      <c r="N604" s="200">
        <v>1260</v>
      </c>
      <c r="O604" s="201">
        <v>2770</v>
      </c>
      <c r="P604" s="195">
        <v>888</v>
      </c>
      <c r="Q604" s="199">
        <v>1416</v>
      </c>
      <c r="R604" s="197">
        <v>1419</v>
      </c>
      <c r="S604" s="198">
        <v>1369</v>
      </c>
      <c r="T604" s="195">
        <v>263</v>
      </c>
      <c r="U604" s="199">
        <v>988</v>
      </c>
      <c r="V604" s="197">
        <v>488</v>
      </c>
      <c r="W604" s="198">
        <v>2413</v>
      </c>
      <c r="X604" s="195">
        <v>1088</v>
      </c>
      <c r="Y604" s="199">
        <v>1304</v>
      </c>
      <c r="Z604" s="197">
        <v>3673</v>
      </c>
      <c r="AA604" s="195">
        <v>2028</v>
      </c>
      <c r="AB604" s="168">
        <f t="shared" si="11160"/>
        <v>17624</v>
      </c>
      <c r="AC604" s="169">
        <f t="shared" si="11077"/>
        <v>19554</v>
      </c>
      <c r="AE604" s="309" t="s">
        <v>2</v>
      </c>
      <c r="AF604" s="303" t="s">
        <v>3</v>
      </c>
      <c r="AG604" s="304"/>
      <c r="AH604" s="303" t="s">
        <v>4</v>
      </c>
      <c r="AI604" s="304"/>
      <c r="AJ604" s="303" t="s">
        <v>5</v>
      </c>
      <c r="AK604" s="304"/>
      <c r="AL604" s="303" t="s">
        <v>6</v>
      </c>
      <c r="AM604" s="304"/>
      <c r="AN604" s="303" t="s">
        <v>7</v>
      </c>
      <c r="AO604" s="304"/>
      <c r="AP604" s="303" t="s">
        <v>8</v>
      </c>
      <c r="AQ604" s="304"/>
      <c r="AR604" s="303" t="s">
        <v>9</v>
      </c>
      <c r="AS604" s="304"/>
      <c r="AT604" s="303" t="s">
        <v>10</v>
      </c>
      <c r="AU604" s="304"/>
      <c r="AV604" s="303" t="s">
        <v>11</v>
      </c>
      <c r="AW604" s="304"/>
      <c r="AX604" s="303" t="s">
        <v>12</v>
      </c>
      <c r="AY604" s="304"/>
      <c r="AZ604" s="303" t="s">
        <v>13</v>
      </c>
      <c r="BA604" s="304"/>
      <c r="BB604" s="303" t="s">
        <v>14</v>
      </c>
      <c r="BC604" s="304"/>
      <c r="BD604" s="305" t="s">
        <v>15</v>
      </c>
      <c r="BE604" s="306"/>
      <c r="BF604" s="307" t="s">
        <v>16</v>
      </c>
      <c r="BG604" s="308"/>
      <c r="BH604" s="286"/>
      <c r="BI604" s="142" t="s">
        <v>24</v>
      </c>
      <c r="BJ604" s="125">
        <f>B604/B622</f>
        <v>8.0082769135824877E-2</v>
      </c>
      <c r="BK604" s="126">
        <f t="shared" ref="BK604" si="11215">C604/C622</f>
        <v>3.2100488485694349E-2</v>
      </c>
      <c r="BL604" s="127">
        <f t="shared" ref="BL604" si="11216">D604/D622</f>
        <v>6.0453630876166085E-2</v>
      </c>
      <c r="BM604" s="128">
        <f t="shared" ref="BM604" si="11217">E604/E622</f>
        <v>5.2310186436098353E-2</v>
      </c>
      <c r="BN604" s="125">
        <f t="shared" ref="BN604" si="11218">F604/F622</f>
        <v>5.8444135741218498E-2</v>
      </c>
      <c r="BO604" s="126">
        <f t="shared" ref="BO604" si="11219">G604/G622</f>
        <v>6.4107912668613543E-2</v>
      </c>
      <c r="BP604" s="127">
        <f t="shared" ref="BP604" si="11220">H604/H622</f>
        <v>5.4196981945567234E-2</v>
      </c>
      <c r="BQ604" s="128">
        <f t="shared" ref="BQ604" si="11221">I604/I622</f>
        <v>4.6271350474745628E-2</v>
      </c>
      <c r="BR604" s="125">
        <f t="shared" ref="BR604" si="11222">J604/J622</f>
        <v>4.6283551273227808E-2</v>
      </c>
      <c r="BS604" s="126">
        <f t="shared" ref="BS604" si="11223">K604/K622</f>
        <v>0.12321605199943479</v>
      </c>
      <c r="BT604" s="127">
        <f t="shared" ref="BT604" si="11224">L604/L622</f>
        <v>3.1264200672543853E-2</v>
      </c>
      <c r="BU604" s="125">
        <f t="shared" ref="BU604" si="11225">M604/M622</f>
        <v>0.10759150697078673</v>
      </c>
      <c r="BV604" s="129">
        <f t="shared" ref="BV604" si="11226">N604/N622</f>
        <v>5.0716470777652553E-2</v>
      </c>
      <c r="BW604" s="130">
        <f t="shared" ref="BW604" si="11227">O604/O622</f>
        <v>8.1679591896912693E-2</v>
      </c>
      <c r="BX604" s="125">
        <f t="shared" ref="BX604" si="11228">P604/P622</f>
        <v>5.9437751004016062E-2</v>
      </c>
      <c r="BY604" s="126">
        <f t="shared" ref="BY604" si="11229">Q604/Q622</f>
        <v>7.3973461498276036E-2</v>
      </c>
      <c r="BZ604" s="127">
        <f t="shared" ref="BZ604" si="11230">R604/R622</f>
        <v>7.166666666666667E-2</v>
      </c>
      <c r="CA604" s="128">
        <f t="shared" ref="CA604" si="11231">S604/S622</f>
        <v>5.8831113021057153E-2</v>
      </c>
      <c r="CB604" s="125">
        <f t="shared" ref="CB604" si="11232">T604/T622</f>
        <v>3.2711442786069654E-2</v>
      </c>
      <c r="CC604" s="126">
        <f t="shared" ref="CC604" si="11233">U604/U622</f>
        <v>8.9826347849804533E-2</v>
      </c>
      <c r="CD604" s="127">
        <f t="shared" ref="CD604" si="11234">V604/V622</f>
        <v>2.2190896275749172E-2</v>
      </c>
      <c r="CE604" s="128">
        <f t="shared" ref="CE604" si="11235">W604/W622</f>
        <v>8.5376640837844534E-2</v>
      </c>
      <c r="CF604" s="125">
        <f t="shared" ref="CF604" si="11236">X604/X622</f>
        <v>4.9504049504049505E-2</v>
      </c>
      <c r="CG604" s="126">
        <f t="shared" ref="CG604" si="11237">Y604/Y622</f>
        <v>8.4653336795637496E-2</v>
      </c>
      <c r="CH604" s="127">
        <f t="shared" ref="CH604" si="11238">Z604/Z622</f>
        <v>6.8038678126852395E-2</v>
      </c>
      <c r="CI604" s="125">
        <f t="shared" ref="CI604" si="11239">AA604/AA622</f>
        <v>4.5093722900406912E-2</v>
      </c>
      <c r="CJ604" s="131">
        <f t="shared" ref="CJ604" si="11240">AB604/AB622</f>
        <v>5.891969416854162E-2</v>
      </c>
      <c r="CK604" s="132">
        <f t="shared" ref="CK604" si="11241">AC604/AC622</f>
        <v>6.5443300211182998E-2</v>
      </c>
    </row>
    <row r="605" spans="1:89" ht="15" thickTop="1" thickBot="1">
      <c r="A605" s="133" t="s">
        <v>28</v>
      </c>
      <c r="B605" s="188">
        <v>3739</v>
      </c>
      <c r="C605" s="189">
        <v>1070</v>
      </c>
      <c r="D605" s="190">
        <v>1226</v>
      </c>
      <c r="E605" s="191">
        <v>931</v>
      </c>
      <c r="F605" s="188">
        <v>572</v>
      </c>
      <c r="G605" s="192">
        <v>454</v>
      </c>
      <c r="H605" s="190">
        <v>1816</v>
      </c>
      <c r="I605" s="191">
        <v>1685</v>
      </c>
      <c r="J605" s="188">
        <v>297</v>
      </c>
      <c r="K605" s="192">
        <v>608</v>
      </c>
      <c r="L605" s="190">
        <v>361</v>
      </c>
      <c r="M605" s="188">
        <v>1558</v>
      </c>
      <c r="N605" s="193">
        <v>1183</v>
      </c>
      <c r="O605" s="194">
        <v>2210</v>
      </c>
      <c r="P605" s="188">
        <v>748</v>
      </c>
      <c r="Q605" s="192">
        <v>1013</v>
      </c>
      <c r="R605" s="190">
        <v>1243</v>
      </c>
      <c r="S605" s="191">
        <v>1208</v>
      </c>
      <c r="T605" s="188">
        <v>317</v>
      </c>
      <c r="U605" s="192">
        <v>723</v>
      </c>
      <c r="V605" s="190">
        <v>645</v>
      </c>
      <c r="W605" s="191">
        <v>1982</v>
      </c>
      <c r="X605" s="188">
        <v>830</v>
      </c>
      <c r="Y605" s="192">
        <v>972</v>
      </c>
      <c r="Z605" s="190">
        <v>3202</v>
      </c>
      <c r="AA605" s="188">
        <v>2207</v>
      </c>
      <c r="AB605" s="168">
        <f t="shared" si="11160"/>
        <v>16179</v>
      </c>
      <c r="AC605" s="169">
        <f t="shared" si="11077"/>
        <v>16621</v>
      </c>
      <c r="AE605" s="310"/>
      <c r="AF605" s="242" t="s">
        <v>17</v>
      </c>
      <c r="AG605" s="243" t="s">
        <v>18</v>
      </c>
      <c r="AH605" s="244" t="s">
        <v>17</v>
      </c>
      <c r="AI605" s="245" t="s">
        <v>18</v>
      </c>
      <c r="AJ605" s="242" t="s">
        <v>17</v>
      </c>
      <c r="AK605" s="243" t="s">
        <v>18</v>
      </c>
      <c r="AL605" s="244" t="s">
        <v>17</v>
      </c>
      <c r="AM605" s="245" t="s">
        <v>18</v>
      </c>
      <c r="AN605" s="242" t="s">
        <v>17</v>
      </c>
      <c r="AO605" s="243" t="s">
        <v>18</v>
      </c>
      <c r="AP605" s="244" t="s">
        <v>17</v>
      </c>
      <c r="AQ605" s="242" t="s">
        <v>18</v>
      </c>
      <c r="AR605" s="246" t="s">
        <v>17</v>
      </c>
      <c r="AS605" s="247" t="s">
        <v>18</v>
      </c>
      <c r="AT605" s="242" t="s">
        <v>17</v>
      </c>
      <c r="AU605" s="243" t="s">
        <v>18</v>
      </c>
      <c r="AV605" s="244" t="s">
        <v>17</v>
      </c>
      <c r="AW605" s="245" t="s">
        <v>18</v>
      </c>
      <c r="AX605" s="242" t="s">
        <v>17</v>
      </c>
      <c r="AY605" s="243" t="s">
        <v>18</v>
      </c>
      <c r="AZ605" s="244" t="s">
        <v>17</v>
      </c>
      <c r="BA605" s="245" t="s">
        <v>18</v>
      </c>
      <c r="BB605" s="242" t="s">
        <v>17</v>
      </c>
      <c r="BC605" s="243" t="s">
        <v>18</v>
      </c>
      <c r="BD605" s="248" t="s">
        <v>17</v>
      </c>
      <c r="BE605" s="249" t="s">
        <v>18</v>
      </c>
      <c r="BF605" s="250" t="s">
        <v>17</v>
      </c>
      <c r="BG605" s="251" t="s">
        <v>18</v>
      </c>
      <c r="BH605" s="287"/>
      <c r="BI605" s="133" t="s">
        <v>28</v>
      </c>
      <c r="BJ605" s="125">
        <f>B605/B622</f>
        <v>6.7867061151144423E-2</v>
      </c>
      <c r="BK605" s="126">
        <f t="shared" ref="BK605" si="11242">C605/C622</f>
        <v>3.3940239802068131E-2</v>
      </c>
      <c r="BL605" s="127">
        <f t="shared" ref="BL605" si="11243">D605/D622</f>
        <v>5.6063654655203951E-2</v>
      </c>
      <c r="BM605" s="128">
        <f t="shared" ref="BM605" si="11244">E605/E622</f>
        <v>5.0310726830586329E-2</v>
      </c>
      <c r="BN605" s="125">
        <f t="shared" ref="BN605" si="11245">F605/F622</f>
        <v>5.6757293113713039E-2</v>
      </c>
      <c r="BO605" s="126">
        <f t="shared" ref="BO605" si="11246">G605/G622</f>
        <v>6.3134473647615069E-2</v>
      </c>
      <c r="BP605" s="127">
        <f t="shared" ref="BP605" si="11247">H605/H622</f>
        <v>6.1169496092697388E-2</v>
      </c>
      <c r="BQ605" s="128">
        <f t="shared" ref="BQ605" si="11248">I605/I622</f>
        <v>4.4074180638748663E-2</v>
      </c>
      <c r="BR605" s="125">
        <f t="shared" ref="BR605" si="11249">J605/J622</f>
        <v>5.1101169993117687E-2</v>
      </c>
      <c r="BS605" s="126">
        <f t="shared" ref="BS605" si="11250">K605/K622</f>
        <v>8.591210965098206E-2</v>
      </c>
      <c r="BT605" s="127">
        <f t="shared" ref="BT605" si="11251">L605/L622</f>
        <v>3.2809233845314915E-2</v>
      </c>
      <c r="BU605" s="125">
        <f t="shared" ref="BU605" si="11252">M605/M622</f>
        <v>7.6752549386669297E-2</v>
      </c>
      <c r="BV605" s="129">
        <f t="shared" ref="BV605" si="11253">N605/N622</f>
        <v>4.7617130896796006E-2</v>
      </c>
      <c r="BW605" s="130">
        <f t="shared" ref="BW605" si="11254">O605/O622</f>
        <v>6.5166750213782321E-2</v>
      </c>
      <c r="BX605" s="125">
        <f t="shared" ref="BX605" si="11255">P605/P622</f>
        <v>5.0066934404283801E-2</v>
      </c>
      <c r="BY605" s="126">
        <f t="shared" ref="BY605" si="11256">Q605/Q622</f>
        <v>5.2920280012537874E-2</v>
      </c>
      <c r="BZ605" s="127">
        <f t="shared" ref="BZ605" si="11257">R605/R622</f>
        <v>6.277777777777778E-2</v>
      </c>
      <c r="CA605" s="128">
        <f t="shared" ref="CA605" si="11258">S605/S622</f>
        <v>5.1912333476579288E-2</v>
      </c>
      <c r="CB605" s="125">
        <f t="shared" ref="CB605" si="11259">T605/T622</f>
        <v>3.9427860696517415E-2</v>
      </c>
      <c r="CC605" s="126">
        <f t="shared" ref="CC605" si="11260">U605/U622</f>
        <v>6.5733248477134285E-2</v>
      </c>
      <c r="CD605" s="127">
        <f t="shared" ref="CD605" si="11261">V605/V622</f>
        <v>2.9330180528397982E-2</v>
      </c>
      <c r="CE605" s="128">
        <f t="shared" ref="CE605" si="11262">W605/W622</f>
        <v>7.0127021193786929E-2</v>
      </c>
      <c r="CF605" s="125">
        <f t="shared" ref="CF605" si="11263">X605/X622</f>
        <v>3.7765037765037764E-2</v>
      </c>
      <c r="CG605" s="126">
        <f t="shared" ref="CG605" si="11264">Y605/Y622</f>
        <v>6.3100493378343281E-2</v>
      </c>
      <c r="CH605" s="127">
        <f t="shared" ref="CH605" si="11265">Z605/Z622</f>
        <v>5.9313870776526376E-2</v>
      </c>
      <c r="CI605" s="125">
        <f t="shared" ref="CI605" si="11266">AA605/AA622</f>
        <v>4.9073888777711072E-2</v>
      </c>
      <c r="CJ605" s="131">
        <f t="shared" ref="CJ605" si="11267">AB605/AB622</f>
        <v>5.4088840896098209E-2</v>
      </c>
      <c r="CK605" s="132">
        <f t="shared" ref="CK605" si="11268">AC605/AC622</f>
        <v>5.5627139859367521E-2</v>
      </c>
    </row>
    <row r="606" spans="1:89" ht="14.1" thickTop="1">
      <c r="A606" s="142" t="s">
        <v>29</v>
      </c>
      <c r="B606" s="202">
        <v>3448</v>
      </c>
      <c r="C606" s="196">
        <v>1334</v>
      </c>
      <c r="D606" s="197">
        <v>1287</v>
      </c>
      <c r="E606" s="198">
        <v>842</v>
      </c>
      <c r="F606" s="195">
        <v>577</v>
      </c>
      <c r="G606" s="199">
        <v>461</v>
      </c>
      <c r="H606" s="197">
        <v>1973</v>
      </c>
      <c r="I606" s="198">
        <v>1827</v>
      </c>
      <c r="J606" s="195">
        <v>278</v>
      </c>
      <c r="K606" s="199">
        <v>561</v>
      </c>
      <c r="L606" s="197">
        <v>436</v>
      </c>
      <c r="M606" s="195">
        <v>1365</v>
      </c>
      <c r="N606" s="200">
        <v>1307</v>
      </c>
      <c r="O606" s="203">
        <v>2283</v>
      </c>
      <c r="P606" s="195">
        <v>781</v>
      </c>
      <c r="Q606" s="199">
        <v>902</v>
      </c>
      <c r="R606" s="197">
        <v>1200</v>
      </c>
      <c r="S606" s="198">
        <v>1171</v>
      </c>
      <c r="T606" s="195">
        <v>397</v>
      </c>
      <c r="U606" s="199">
        <v>587</v>
      </c>
      <c r="V606" s="197">
        <v>752</v>
      </c>
      <c r="W606" s="204">
        <v>1815</v>
      </c>
      <c r="X606" s="195">
        <v>928</v>
      </c>
      <c r="Y606" s="199">
        <v>790</v>
      </c>
      <c r="Z606" s="197">
        <v>3069</v>
      </c>
      <c r="AA606" s="195">
        <v>2571</v>
      </c>
      <c r="AB606" s="168">
        <f t="shared" si="11160"/>
        <v>16433</v>
      </c>
      <c r="AC606" s="169">
        <f t="shared" si="11077"/>
        <v>16509</v>
      </c>
      <c r="AE606" s="252" t="str">
        <f>$AE$17</f>
        <v>17:00 - 17:59</v>
      </c>
      <c r="AF606" s="253">
        <f t="shared" ref="AF606:AU608" si="11269">SUMIF($A$9:$A$32,$AE606,B$598:B$621)</f>
        <v>2624</v>
      </c>
      <c r="AG606" s="254">
        <f t="shared" si="11269"/>
        <v>3211</v>
      </c>
      <c r="AH606" s="255">
        <f t="shared" si="11269"/>
        <v>1720</v>
      </c>
      <c r="AI606" s="256">
        <f t="shared" si="11269"/>
        <v>1576</v>
      </c>
      <c r="AJ606" s="253">
        <f t="shared" si="11269"/>
        <v>1043</v>
      </c>
      <c r="AK606" s="257">
        <f t="shared" si="11269"/>
        <v>514</v>
      </c>
      <c r="AL606" s="255">
        <f t="shared" si="11269"/>
        <v>2154</v>
      </c>
      <c r="AM606" s="256">
        <f t="shared" si="11269"/>
        <v>3628</v>
      </c>
      <c r="AN606" s="253">
        <f t="shared" si="11269"/>
        <v>753</v>
      </c>
      <c r="AO606" s="257">
        <f t="shared" si="11269"/>
        <v>288</v>
      </c>
      <c r="AP606" s="255">
        <f t="shared" si="11269"/>
        <v>1502</v>
      </c>
      <c r="AQ606" s="253">
        <f t="shared" si="11269"/>
        <v>865</v>
      </c>
      <c r="AR606" s="258">
        <f t="shared" si="11269"/>
        <v>2273</v>
      </c>
      <c r="AS606" s="259">
        <f t="shared" si="11269"/>
        <v>1994</v>
      </c>
      <c r="AT606" s="253">
        <f t="shared" si="11269"/>
        <v>1284</v>
      </c>
      <c r="AU606" s="257">
        <f t="shared" si="11269"/>
        <v>1233</v>
      </c>
      <c r="AV606" s="255">
        <f t="shared" ref="AP606:BE608" si="11270">SUMIF($A$9:$A$32,$AE606,R$598:R$621)</f>
        <v>1257</v>
      </c>
      <c r="AW606" s="256">
        <f t="shared" si="11270"/>
        <v>1845</v>
      </c>
      <c r="AX606" s="253">
        <f t="shared" si="11270"/>
        <v>871</v>
      </c>
      <c r="AY606" s="257">
        <f t="shared" si="11270"/>
        <v>339</v>
      </c>
      <c r="AZ606" s="255">
        <f t="shared" si="11270"/>
        <v>2129</v>
      </c>
      <c r="BA606" s="256">
        <f t="shared" si="11270"/>
        <v>1335</v>
      </c>
      <c r="BB606" s="253">
        <f t="shared" si="11270"/>
        <v>2546</v>
      </c>
      <c r="BC606" s="257">
        <f t="shared" si="11270"/>
        <v>718</v>
      </c>
      <c r="BD606" s="20">
        <f t="shared" si="11270"/>
        <v>3883</v>
      </c>
      <c r="BE606" s="260">
        <f t="shared" si="11270"/>
        <v>4155</v>
      </c>
      <c r="BF606" s="261">
        <f>AF606+AH606+AJ606+AL606+AN606+AP606+AR606+AT606+AV606+AX606+AZ606+BB606+BD606</f>
        <v>24039</v>
      </c>
      <c r="BG606" s="262">
        <f>AG606+AI606+AK606+AM606+AO606+AQ606+AS606+AU606+AW606+AY606+BA606+BC606+BE606</f>
        <v>21701</v>
      </c>
      <c r="BH606" s="283"/>
      <c r="BI606" s="142" t="s">
        <v>29</v>
      </c>
      <c r="BJ606" s="125">
        <f>B606/B622</f>
        <v>6.2585083404425243E-2</v>
      </c>
      <c r="BK606" s="126">
        <f t="shared" ref="BK606" si="11271">C606/C622</f>
        <v>4.2314280276597095E-2</v>
      </c>
      <c r="BL606" s="127">
        <f t="shared" ref="BL606" si="11272">D606/D622</f>
        <v>5.8853118712273639E-2</v>
      </c>
      <c r="BM606" s="128">
        <f t="shared" ref="BM606" si="11273">E606/E622</f>
        <v>4.5501215887597944E-2</v>
      </c>
      <c r="BN606" s="125">
        <f t="shared" ref="BN606" si="11274">F606/F622</f>
        <v>5.7253423298273466E-2</v>
      </c>
      <c r="BO606" s="126">
        <f t="shared" ref="BO606" si="11275">G606/G622</f>
        <v>6.4107912668613543E-2</v>
      </c>
      <c r="BP606" s="127">
        <f t="shared" ref="BP606" si="11276">H606/H622</f>
        <v>6.6457828078684986E-2</v>
      </c>
      <c r="BQ606" s="128">
        <f t="shared" ref="BQ606" si="11277">I606/I622</f>
        <v>4.7788443932934008E-2</v>
      </c>
      <c r="BR606" s="125">
        <f t="shared" ref="BR606" si="11278">J606/J622</f>
        <v>4.7832071576049552E-2</v>
      </c>
      <c r="BS606" s="126">
        <f t="shared" ref="BS606" si="11279">K606/K622</f>
        <v>7.9270877490462063E-2</v>
      </c>
      <c r="BT606" s="127">
        <f t="shared" ref="BT606" si="11280">L606/L622</f>
        <v>3.962555666636372E-2</v>
      </c>
      <c r="BU606" s="125">
        <f t="shared" ref="BU606" si="11281">M606/M622</f>
        <v>6.7244691856741715E-2</v>
      </c>
      <c r="BV606" s="129">
        <f t="shared" ref="BV606" si="11282">N606/N622</f>
        <v>5.2608275639993561E-2</v>
      </c>
      <c r="BW606" s="130">
        <f t="shared" ref="BW606" si="11283">O606/O622</f>
        <v>6.7319317076047533E-2</v>
      </c>
      <c r="BX606" s="125">
        <f t="shared" ref="BX606" si="11284">P606/P622</f>
        <v>5.2275769745649264E-2</v>
      </c>
      <c r="BY606" s="126">
        <f t="shared" ref="BY606" si="11285">Q606/Q622</f>
        <v>4.7121512903562847E-2</v>
      </c>
      <c r="BZ606" s="127">
        <f t="shared" ref="BZ606" si="11286">R606/R622</f>
        <v>6.0606060606060608E-2</v>
      </c>
      <c r="CA606" s="128">
        <f t="shared" ref="CA606" si="11287">S606/S622</f>
        <v>5.0322303394929095E-2</v>
      </c>
      <c r="CB606" s="125">
        <f t="shared" ref="CB606" si="11288">T606/T622</f>
        <v>4.9378109452736317E-2</v>
      </c>
      <c r="CC606" s="126">
        <f t="shared" ref="CC606" si="11289">U606/U622</f>
        <v>5.3368488044367668E-2</v>
      </c>
      <c r="CD606" s="127">
        <f t="shared" ref="CD606" si="11290">V606/V622</f>
        <v>3.4195807375744625E-2</v>
      </c>
      <c r="CE606" s="128">
        <f t="shared" ref="CE606" si="11291">W606/W622</f>
        <v>6.421823585606623E-2</v>
      </c>
      <c r="CF606" s="125">
        <f t="shared" ref="CF606" si="11292">X606/X622</f>
        <v>4.2224042224042226E-2</v>
      </c>
      <c r="CG606" s="126">
        <f t="shared" ref="CG606" si="11293">Y606/Y622</f>
        <v>5.1285380420669956E-2</v>
      </c>
      <c r="CH606" s="127">
        <f t="shared" ref="CH606" si="11294">Z606/Z622</f>
        <v>5.6850177830468286E-2</v>
      </c>
      <c r="CI606" s="125">
        <f t="shared" ref="CI606" si="11295">AA606/AA622</f>
        <v>5.7167633913681543E-2</v>
      </c>
      <c r="CJ606" s="131">
        <f t="shared" ref="CJ606" si="11296">AB606/AB622</f>
        <v>5.4938001263711095E-2</v>
      </c>
      <c r="CK606" s="132">
        <f t="shared" ref="CK606" si="11297">AC606/AC622</f>
        <v>5.5252298413952135E-2</v>
      </c>
    </row>
    <row r="607" spans="1:89">
      <c r="A607" s="133" t="s">
        <v>31</v>
      </c>
      <c r="B607" s="205">
        <v>3343</v>
      </c>
      <c r="C607" s="189">
        <v>1307</v>
      </c>
      <c r="D607" s="190">
        <v>1372</v>
      </c>
      <c r="E607" s="191">
        <v>768</v>
      </c>
      <c r="F607" s="188">
        <v>563</v>
      </c>
      <c r="G607" s="192">
        <v>343</v>
      </c>
      <c r="H607" s="190">
        <v>1887</v>
      </c>
      <c r="I607" s="191">
        <v>2053</v>
      </c>
      <c r="J607" s="188">
        <v>322</v>
      </c>
      <c r="K607" s="189">
        <v>449</v>
      </c>
      <c r="L607" s="190">
        <v>471</v>
      </c>
      <c r="M607" s="188">
        <v>1334</v>
      </c>
      <c r="N607" s="193">
        <v>1345</v>
      </c>
      <c r="O607" s="206">
        <v>1962</v>
      </c>
      <c r="P607" s="188">
        <v>798</v>
      </c>
      <c r="Q607" s="189">
        <v>993</v>
      </c>
      <c r="R607" s="190">
        <v>1189</v>
      </c>
      <c r="S607" s="191">
        <v>1318</v>
      </c>
      <c r="T607" s="197">
        <v>417</v>
      </c>
      <c r="U607" s="188">
        <v>627</v>
      </c>
      <c r="V607" s="190">
        <v>796</v>
      </c>
      <c r="W607" s="207">
        <v>1912</v>
      </c>
      <c r="X607" s="188">
        <v>1051</v>
      </c>
      <c r="Y607" s="192">
        <v>734</v>
      </c>
      <c r="Z607" s="190">
        <v>2838</v>
      </c>
      <c r="AA607" s="188">
        <v>2346</v>
      </c>
      <c r="AB607" s="168">
        <f t="shared" si="11160"/>
        <v>16392</v>
      </c>
      <c r="AC607" s="169">
        <f t="shared" si="11077"/>
        <v>16146</v>
      </c>
      <c r="AE607" s="263" t="str">
        <f>$AE$18</f>
        <v>18:00 - 18:59</v>
      </c>
      <c r="AF607" s="253">
        <f t="shared" si="11269"/>
        <v>2687</v>
      </c>
      <c r="AG607" s="264">
        <f t="shared" si="11269"/>
        <v>3599</v>
      </c>
      <c r="AH607" s="265">
        <f t="shared" si="11269"/>
        <v>1578</v>
      </c>
      <c r="AI607" s="266">
        <f t="shared" si="11269"/>
        <v>1630</v>
      </c>
      <c r="AJ607" s="267">
        <f t="shared" si="11269"/>
        <v>814</v>
      </c>
      <c r="AK607" s="268">
        <f t="shared" si="11269"/>
        <v>430</v>
      </c>
      <c r="AL607" s="265">
        <f t="shared" si="11269"/>
        <v>2044</v>
      </c>
      <c r="AM607" s="266">
        <f t="shared" si="11269"/>
        <v>3545</v>
      </c>
      <c r="AN607" s="267">
        <f t="shared" si="11269"/>
        <v>595</v>
      </c>
      <c r="AO607" s="268">
        <f t="shared" si="11269"/>
        <v>231</v>
      </c>
      <c r="AP607" s="265">
        <f t="shared" si="11270"/>
        <v>1595</v>
      </c>
      <c r="AQ607" s="267">
        <f t="shared" si="11270"/>
        <v>839</v>
      </c>
      <c r="AR607" s="269">
        <f t="shared" si="11270"/>
        <v>2193</v>
      </c>
      <c r="AS607" s="270">
        <f t="shared" si="11270"/>
        <v>1933</v>
      </c>
      <c r="AT607" s="267">
        <f t="shared" si="11270"/>
        <v>1214</v>
      </c>
      <c r="AU607" s="268">
        <f t="shared" si="11270"/>
        <v>1457</v>
      </c>
      <c r="AV607" s="265">
        <f t="shared" si="11270"/>
        <v>1335</v>
      </c>
      <c r="AW607" s="266">
        <f t="shared" si="11270"/>
        <v>1804</v>
      </c>
      <c r="AX607" s="267">
        <f t="shared" si="11270"/>
        <v>1027</v>
      </c>
      <c r="AY607" s="268">
        <f t="shared" si="11270"/>
        <v>367</v>
      </c>
      <c r="AZ607" s="265">
        <f t="shared" si="11270"/>
        <v>2731</v>
      </c>
      <c r="BA607" s="266">
        <f t="shared" si="11270"/>
        <v>1579</v>
      </c>
      <c r="BB607" s="267">
        <f t="shared" si="11270"/>
        <v>2354</v>
      </c>
      <c r="BC607" s="268">
        <f t="shared" si="11270"/>
        <v>871</v>
      </c>
      <c r="BD607" s="265">
        <f t="shared" si="11270"/>
        <v>3770</v>
      </c>
      <c r="BE607" s="267">
        <f t="shared" si="11270"/>
        <v>3746</v>
      </c>
      <c r="BF607" s="271">
        <f>SUM(AF607,AH607,AJ607,AL607,AN607,AP607,AR607,AT607,AV607,AX607,AZ607,BB607,BD607)</f>
        <v>23937</v>
      </c>
      <c r="BG607" s="16">
        <f>SUM(AG607,AI607,AK607,AM607,AO607,AQ607,AS607,AU607,AW607,AY607,BA607,BC607,BE607)</f>
        <v>22031</v>
      </c>
      <c r="BH607" s="284"/>
      <c r="BI607" s="133" t="s">
        <v>31</v>
      </c>
      <c r="BJ607" s="125">
        <f>B607/B622</f>
        <v>6.0679215145299767E-2</v>
      </c>
      <c r="BK607" s="126">
        <f t="shared" ref="BK607" si="11298">C607/C622</f>
        <v>4.1457844318974812E-2</v>
      </c>
      <c r="BL607" s="127">
        <f t="shared" ref="BL607" si="11299">D607/D622</f>
        <v>6.2740076824583865E-2</v>
      </c>
      <c r="BM607" s="128">
        <f t="shared" ref="BM607" si="11300">E607/E622</f>
        <v>4.1502296676573902E-2</v>
      </c>
      <c r="BN607" s="125">
        <f t="shared" ref="BN607" si="11301">F607/F622</f>
        <v>5.5864258781504264E-2</v>
      </c>
      <c r="BO607" s="126">
        <f t="shared" ref="BO607" si="11302">G607/G622</f>
        <v>4.7698512028925048E-2</v>
      </c>
      <c r="BP607" s="127">
        <f t="shared" ref="BP607" si="11303">H607/H622</f>
        <v>6.3561034761519808E-2</v>
      </c>
      <c r="BQ607" s="128">
        <f t="shared" ref="BQ607" si="11304">I607/I622</f>
        <v>5.3699877063116318E-2</v>
      </c>
      <c r="BR607" s="125">
        <f t="shared" ref="BR607" si="11305">J607/J622</f>
        <v>5.5402615278733656E-2</v>
      </c>
      <c r="BS607" s="126">
        <f t="shared" ref="BS607" si="11306">K607/K622</f>
        <v>6.3444962554754833E-2</v>
      </c>
      <c r="BT607" s="127">
        <f t="shared" ref="BT607" si="11307">L607/L622</f>
        <v>4.2806507316186494E-2</v>
      </c>
      <c r="BU607" s="125">
        <f t="shared" ref="BU607" si="11308">M607/M622</f>
        <v>6.5717523030691172E-2</v>
      </c>
      <c r="BV607" s="129">
        <f t="shared" ref="BV607" si="11309">N607/N622</f>
        <v>5.4137819996779905E-2</v>
      </c>
      <c r="BW607" s="130">
        <f t="shared" ref="BW607" si="11310">O607/O622</f>
        <v>5.7853920325538877E-2</v>
      </c>
      <c r="BX607" s="125">
        <f t="shared" ref="BX607" si="11311">P607/P622</f>
        <v>5.3413654618473895E-2</v>
      </c>
      <c r="BY607" s="126">
        <f t="shared" ref="BY607" si="11312">Q607/Q622</f>
        <v>5.1875457110019854E-2</v>
      </c>
      <c r="BZ607" s="127">
        <f t="shared" ref="BZ607" si="11313">R607/R622</f>
        <v>6.0050505050505049E-2</v>
      </c>
      <c r="CA607" s="128">
        <f t="shared" ref="CA607" si="11314">S607/S622</f>
        <v>5.6639449935539321E-2</v>
      </c>
      <c r="CB607" s="125">
        <f t="shared" ref="CB607" si="11315">T607/T622</f>
        <v>5.1865671641791046E-2</v>
      </c>
      <c r="CC607" s="126">
        <f t="shared" ref="CC607" si="11316">U607/U622</f>
        <v>5.7005182289299031E-2</v>
      </c>
      <c r="CD607" s="127">
        <f t="shared" ref="CD607" si="11317">V607/V622</f>
        <v>3.6196625892410531E-2</v>
      </c>
      <c r="CE607" s="128">
        <f t="shared" ref="CE607" si="11318">W607/W622</f>
        <v>6.7650284824682452E-2</v>
      </c>
      <c r="CF607" s="125">
        <f t="shared" ref="CF607" si="11319">X607/X622</f>
        <v>4.7820547820547822E-2</v>
      </c>
      <c r="CG607" s="126">
        <f t="shared" ref="CG607" si="11320">Y607/Y622</f>
        <v>4.7649961049078163E-2</v>
      </c>
      <c r="CH607" s="127">
        <f t="shared" ref="CH607" si="11321">Z607/Z622</f>
        <v>5.2571132187314761E-2</v>
      </c>
      <c r="CI607" s="125">
        <f t="shared" ref="CI607" si="11322">AA607/AA622</f>
        <v>5.2164632112600896E-2</v>
      </c>
      <c r="CJ607" s="131">
        <f t="shared" ref="CJ607" si="11323">AB607/AB622</f>
        <v>5.4800932070513744E-2</v>
      </c>
      <c r="CK607" s="132">
        <f t="shared" ref="CK607" si="11324">AC607/AC622</f>
        <v>5.4037410514971906E-2</v>
      </c>
    </row>
    <row r="608" spans="1:89" ht="14.1" thickBot="1">
      <c r="A608" s="142" t="s">
        <v>33</v>
      </c>
      <c r="B608" s="202">
        <v>2906</v>
      </c>
      <c r="C608" s="196">
        <v>1298</v>
      </c>
      <c r="D608" s="197">
        <v>1087</v>
      </c>
      <c r="E608" s="198">
        <v>916</v>
      </c>
      <c r="F608" s="195">
        <v>511</v>
      </c>
      <c r="G608" s="199">
        <v>447</v>
      </c>
      <c r="H608" s="197">
        <v>1928</v>
      </c>
      <c r="I608" s="198">
        <v>2029</v>
      </c>
      <c r="J608" s="195">
        <v>279</v>
      </c>
      <c r="K608" s="196">
        <v>317</v>
      </c>
      <c r="L608" s="197">
        <v>514</v>
      </c>
      <c r="M608" s="195">
        <v>1281</v>
      </c>
      <c r="N608" s="200">
        <v>1325</v>
      </c>
      <c r="O608" s="203">
        <v>1976</v>
      </c>
      <c r="P608" s="195">
        <v>761</v>
      </c>
      <c r="Q608" s="196">
        <v>1054</v>
      </c>
      <c r="R608" s="197">
        <v>1092</v>
      </c>
      <c r="S608" s="198">
        <v>1239</v>
      </c>
      <c r="T608" s="195">
        <v>403</v>
      </c>
      <c r="U608" s="199">
        <v>570</v>
      </c>
      <c r="V608" s="197">
        <v>952</v>
      </c>
      <c r="W608" s="204">
        <v>1759</v>
      </c>
      <c r="X608" s="195">
        <v>950</v>
      </c>
      <c r="Y608" s="199">
        <v>761</v>
      </c>
      <c r="Z608" s="197">
        <v>2869</v>
      </c>
      <c r="AA608" s="195">
        <v>2489</v>
      </c>
      <c r="AB608" s="168">
        <f t="shared" si="11160"/>
        <v>15577</v>
      </c>
      <c r="AC608" s="169">
        <f t="shared" si="11077"/>
        <v>16136</v>
      </c>
      <c r="AE608" s="252" t="str">
        <f>$AE$19</f>
        <v>19:00 - 19:59</v>
      </c>
      <c r="AF608" s="253">
        <f t="shared" si="11269"/>
        <v>2343</v>
      </c>
      <c r="AG608" s="272">
        <f t="shared" si="11269"/>
        <v>3763</v>
      </c>
      <c r="AH608" s="273">
        <f t="shared" si="11269"/>
        <v>1119</v>
      </c>
      <c r="AI608" s="274">
        <f t="shared" si="11269"/>
        <v>1551</v>
      </c>
      <c r="AJ608" s="275">
        <f t="shared" si="11269"/>
        <v>532</v>
      </c>
      <c r="AK608" s="276">
        <f t="shared" si="11269"/>
        <v>495</v>
      </c>
      <c r="AL608" s="273">
        <f t="shared" si="11269"/>
        <v>2025</v>
      </c>
      <c r="AM608" s="274">
        <f t="shared" si="11269"/>
        <v>3789</v>
      </c>
      <c r="AN608" s="275">
        <f t="shared" si="11269"/>
        <v>375</v>
      </c>
      <c r="AO608" s="276">
        <f t="shared" si="11269"/>
        <v>200</v>
      </c>
      <c r="AP608" s="273">
        <f t="shared" si="11270"/>
        <v>1105</v>
      </c>
      <c r="AQ608" s="275">
        <f t="shared" si="11270"/>
        <v>860</v>
      </c>
      <c r="AR608" s="277">
        <f t="shared" si="11270"/>
        <v>1716</v>
      </c>
      <c r="AS608" s="278">
        <f t="shared" si="11270"/>
        <v>1724</v>
      </c>
      <c r="AT608" s="275">
        <f t="shared" si="11270"/>
        <v>1032</v>
      </c>
      <c r="AU608" s="276">
        <f t="shared" si="11270"/>
        <v>1387</v>
      </c>
      <c r="AV608" s="273">
        <f t="shared" si="11270"/>
        <v>1032</v>
      </c>
      <c r="AW608" s="274">
        <f t="shared" si="11270"/>
        <v>1546</v>
      </c>
      <c r="AX608" s="275">
        <f t="shared" si="11270"/>
        <v>704</v>
      </c>
      <c r="AY608" s="276">
        <f t="shared" si="11270"/>
        <v>351</v>
      </c>
      <c r="AZ608" s="273">
        <f t="shared" si="11270"/>
        <v>2187</v>
      </c>
      <c r="BA608" s="274">
        <f t="shared" si="11270"/>
        <v>1322</v>
      </c>
      <c r="BB608" s="275">
        <f t="shared" si="11270"/>
        <v>2098</v>
      </c>
      <c r="BC608" s="276">
        <f t="shared" si="11270"/>
        <v>785</v>
      </c>
      <c r="BD608" s="273">
        <f t="shared" si="11270"/>
        <v>2940</v>
      </c>
      <c r="BE608" s="275">
        <f t="shared" si="11270"/>
        <v>3804</v>
      </c>
      <c r="BF608" s="271">
        <f>SUM(AF608,AH608,AJ608,AL608,AN608,AP608,AR608,AT608,AV608,AX608,AZ608,BB608,BD608)</f>
        <v>19208</v>
      </c>
      <c r="BG608" s="16">
        <f>SUM(AG608,AI608,AK608,AM608,AO608,AQ608,AS608,AU608,AW608,AY608,BA608,BC608,BE608)</f>
        <v>21577</v>
      </c>
      <c r="BH608" s="285"/>
      <c r="BI608" s="142" t="s">
        <v>33</v>
      </c>
      <c r="BJ608" s="125">
        <f>B608/B622</f>
        <v>5.2747172962082298E-2</v>
      </c>
      <c r="BK608" s="126">
        <f t="shared" ref="BK608" si="11325">C608/C622</f>
        <v>4.1172365666434056E-2</v>
      </c>
      <c r="BL608" s="127">
        <f t="shared" ref="BL608" si="11326">D608/D622</f>
        <v>4.9707334918602526E-2</v>
      </c>
      <c r="BM608" s="128">
        <f t="shared" ref="BM608" si="11327">E608/E622</f>
        <v>4.9500135098621993E-2</v>
      </c>
      <c r="BN608" s="125">
        <f t="shared" ref="BN608" si="11328">F608/F622</f>
        <v>5.0704504862075811E-2</v>
      </c>
      <c r="BO608" s="126">
        <f t="shared" ref="BO608" si="11329">G608/G622</f>
        <v>6.2161034626616603E-2</v>
      </c>
      <c r="BP608" s="127">
        <f t="shared" ref="BP608" si="11330">H608/H622</f>
        <v>6.4942064133656691E-2</v>
      </c>
      <c r="BQ608" s="128">
        <f t="shared" ref="BQ608" si="11331">I608/I622</f>
        <v>5.3072114252831475E-2</v>
      </c>
      <c r="BR608" s="125">
        <f t="shared" ref="BR608" si="11332">J608/J622</f>
        <v>4.8004129387474191E-2</v>
      </c>
      <c r="BS608" s="126">
        <f t="shared" ref="BS608" si="11333">K608/K622</f>
        <v>4.4792991380528474E-2</v>
      </c>
      <c r="BT608" s="127">
        <f t="shared" ref="BT608" si="11334">L608/L622</f>
        <v>4.6714532400254478E-2</v>
      </c>
      <c r="BU608" s="125">
        <f t="shared" ref="BU608" si="11335">M608/M622</f>
        <v>6.3106556973249919E-2</v>
      </c>
      <c r="BV608" s="129">
        <f t="shared" ref="BV608" si="11336">N608/N622</f>
        <v>5.3332796651102882E-2</v>
      </c>
      <c r="BW608" s="130">
        <f t="shared" ref="BW608" si="11337">O608/O622</f>
        <v>5.8266741367617135E-2</v>
      </c>
      <c r="BX608" s="125">
        <f t="shared" ref="BX608" si="11338">P608/P622</f>
        <v>5.0937081659973224E-2</v>
      </c>
      <c r="BY608" s="126">
        <f t="shared" ref="BY608" si="11339">Q608/Q622</f>
        <v>5.5062166962699825E-2</v>
      </c>
      <c r="BZ608" s="127">
        <f t="shared" ref="BZ608" si="11340">R608/R622</f>
        <v>5.5151515151515153E-2</v>
      </c>
      <c r="CA608" s="128">
        <f t="shared" ref="CA608" si="11341">S608/S622</f>
        <v>5.3244520842286203E-2</v>
      </c>
      <c r="CB608" s="125">
        <f t="shared" ref="CB608" si="11342">T608/T622</f>
        <v>5.0124378109452736E-2</v>
      </c>
      <c r="CC608" s="126">
        <f t="shared" ref="CC608" si="11343">U608/U622</f>
        <v>5.1822892990271846E-2</v>
      </c>
      <c r="CD608" s="127">
        <f t="shared" ref="CD608" si="11344">V608/V622</f>
        <v>4.3290436996953299E-2</v>
      </c>
      <c r="CE608" s="128">
        <f t="shared" ref="CE608" si="11345">W608/W622</f>
        <v>6.2236846760782651E-2</v>
      </c>
      <c r="CF608" s="125">
        <f t="shared" ref="CF608" si="11346">X608/X622</f>
        <v>4.3225043225043225E-2</v>
      </c>
      <c r="CG608" s="126">
        <f t="shared" ref="CG608" si="11347">Y608/Y622</f>
        <v>4.9402752531809917E-2</v>
      </c>
      <c r="CH608" s="127">
        <f t="shared" ref="CH608" si="11348">Z608/Z622</f>
        <v>5.3145376407824539E-2</v>
      </c>
      <c r="CI608" s="125">
        <f t="shared" ref="CI608" si="11349">AA608/AA622</f>
        <v>5.5344317701732149E-2</v>
      </c>
      <c r="CJ608" s="131">
        <f t="shared" ref="CJ608" si="11350">AB608/AB622</f>
        <v>5.2076263961834589E-2</v>
      </c>
      <c r="CK608" s="132">
        <f t="shared" ref="CK608" si="11351">AC608/AC622</f>
        <v>5.40039425287741E-2</v>
      </c>
    </row>
    <row r="609" spans="1:89" ht="15" thickTop="1" thickBot="1">
      <c r="A609" s="133" t="s">
        <v>35</v>
      </c>
      <c r="B609" s="205">
        <v>2421</v>
      </c>
      <c r="C609" s="189">
        <v>1402</v>
      </c>
      <c r="D609" s="190">
        <v>983</v>
      </c>
      <c r="E609" s="191">
        <v>816</v>
      </c>
      <c r="F609" s="188">
        <v>465</v>
      </c>
      <c r="G609" s="192">
        <v>341</v>
      </c>
      <c r="H609" s="190">
        <v>1899</v>
      </c>
      <c r="I609" s="191">
        <v>2088</v>
      </c>
      <c r="J609" s="188">
        <v>371</v>
      </c>
      <c r="K609" s="189">
        <v>325</v>
      </c>
      <c r="L609" s="190">
        <v>606</v>
      </c>
      <c r="M609" s="188">
        <v>936</v>
      </c>
      <c r="N609" s="193">
        <v>1364</v>
      </c>
      <c r="O609" s="206">
        <v>1718</v>
      </c>
      <c r="P609" s="188">
        <v>803</v>
      </c>
      <c r="Q609" s="189">
        <v>982</v>
      </c>
      <c r="R609" s="190">
        <v>1135</v>
      </c>
      <c r="S609" s="191">
        <v>1347</v>
      </c>
      <c r="T609" s="188">
        <v>496</v>
      </c>
      <c r="U609" s="192">
        <v>474</v>
      </c>
      <c r="V609" s="190">
        <v>1205</v>
      </c>
      <c r="W609" s="207">
        <v>1589</v>
      </c>
      <c r="X609" s="188">
        <v>1020</v>
      </c>
      <c r="Y609" s="192">
        <v>619</v>
      </c>
      <c r="Z609" s="190">
        <v>2864</v>
      </c>
      <c r="AA609" s="188">
        <v>2649</v>
      </c>
      <c r="AB609" s="168">
        <f t="shared" si="11160"/>
        <v>15632</v>
      </c>
      <c r="AC609" s="169">
        <f t="shared" si="11077"/>
        <v>15286</v>
      </c>
      <c r="AE609" s="288" t="s">
        <v>26</v>
      </c>
      <c r="AF609" s="12">
        <f t="shared" ref="AF609:BG609" si="11352">SUM(AF606:AF608)</f>
        <v>7654</v>
      </c>
      <c r="AG609" s="1">
        <f t="shared" si="11352"/>
        <v>10573</v>
      </c>
      <c r="AH609" s="12">
        <f t="shared" si="11352"/>
        <v>4417</v>
      </c>
      <c r="AI609" s="1">
        <f t="shared" si="11352"/>
        <v>4757</v>
      </c>
      <c r="AJ609" s="12">
        <f t="shared" si="11352"/>
        <v>2389</v>
      </c>
      <c r="AK609" s="1">
        <f t="shared" si="11352"/>
        <v>1439</v>
      </c>
      <c r="AL609" s="12">
        <f t="shared" si="11352"/>
        <v>6223</v>
      </c>
      <c r="AM609" s="1">
        <f t="shared" si="11352"/>
        <v>10962</v>
      </c>
      <c r="AN609" s="12">
        <f t="shared" si="11352"/>
        <v>1723</v>
      </c>
      <c r="AO609" s="1">
        <f t="shared" si="11352"/>
        <v>719</v>
      </c>
      <c r="AP609" s="12">
        <f t="shared" si="11352"/>
        <v>4202</v>
      </c>
      <c r="AQ609" s="1">
        <f t="shared" si="11352"/>
        <v>2564</v>
      </c>
      <c r="AR609" s="12">
        <f t="shared" si="11352"/>
        <v>6182</v>
      </c>
      <c r="AS609" s="1">
        <f t="shared" si="11352"/>
        <v>5651</v>
      </c>
      <c r="AT609" s="12">
        <f t="shared" si="11352"/>
        <v>3530</v>
      </c>
      <c r="AU609" s="1">
        <f t="shared" si="11352"/>
        <v>4077</v>
      </c>
      <c r="AV609" s="12">
        <f t="shared" si="11352"/>
        <v>3624</v>
      </c>
      <c r="AW609" s="1">
        <f t="shared" si="11352"/>
        <v>5195</v>
      </c>
      <c r="AX609" s="12">
        <f t="shared" si="11352"/>
        <v>2602</v>
      </c>
      <c r="AY609" s="1">
        <f t="shared" si="11352"/>
        <v>1057</v>
      </c>
      <c r="AZ609" s="12">
        <f t="shared" si="11352"/>
        <v>7047</v>
      </c>
      <c r="BA609" s="1">
        <f t="shared" si="11352"/>
        <v>4236</v>
      </c>
      <c r="BB609" s="12">
        <f t="shared" si="11352"/>
        <v>6998</v>
      </c>
      <c r="BC609" s="1">
        <f t="shared" si="11352"/>
        <v>2374</v>
      </c>
      <c r="BD609" s="12">
        <f t="shared" si="11352"/>
        <v>10593</v>
      </c>
      <c r="BE609" s="1">
        <f t="shared" si="11352"/>
        <v>11705</v>
      </c>
      <c r="BF609" s="51">
        <f t="shared" si="11352"/>
        <v>67184</v>
      </c>
      <c r="BG609" s="47">
        <f t="shared" si="11352"/>
        <v>65309</v>
      </c>
      <c r="BH609" s="284"/>
      <c r="BI609" s="133" t="s">
        <v>35</v>
      </c>
      <c r="BJ609" s="125">
        <f>B609/B622</f>
        <v>4.3943876717550324E-2</v>
      </c>
      <c r="BK609" s="126">
        <f t="shared" ref="BK609" si="11353">C609/C622</f>
        <v>4.447123009579395E-2</v>
      </c>
      <c r="BL609" s="127">
        <f t="shared" ref="BL609" si="11354">D609/D622</f>
        <v>4.4951527345893541E-2</v>
      </c>
      <c r="BM609" s="128">
        <f t="shared" ref="BM609" si="11355">E609/E622</f>
        <v>4.4096190218859771E-2</v>
      </c>
      <c r="BN609" s="125">
        <f t="shared" ref="BN609" si="11356">F609/F622</f>
        <v>4.6140107164119863E-2</v>
      </c>
      <c r="BO609" s="126">
        <f t="shared" ref="BO609" si="11357">G609/G622</f>
        <v>4.7420386594354054E-2</v>
      </c>
      <c r="BP609" s="127">
        <f t="shared" ref="BP609" si="11358">H609/H622</f>
        <v>6.3965238480194017E-2</v>
      </c>
      <c r="BQ609" s="128">
        <f t="shared" ref="BQ609" si="11359">I609/I622</f>
        <v>5.4615364494781722E-2</v>
      </c>
      <c r="BR609" s="125">
        <f t="shared" ref="BR609" si="11360">J609/J622</f>
        <v>6.3833448038540949E-2</v>
      </c>
      <c r="BS609" s="126">
        <f t="shared" ref="BS609" si="11361">K609/K622</f>
        <v>4.5923413875936132E-2</v>
      </c>
      <c r="BT609" s="127">
        <f t="shared" ref="BT609" si="11362">L609/L622</f>
        <v>5.5075888394074346E-2</v>
      </c>
      <c r="BU609" s="125">
        <f t="shared" ref="BU609" si="11363">M609/M622</f>
        <v>4.6110645844622891E-2</v>
      </c>
      <c r="BV609" s="129">
        <f t="shared" ref="BV609" si="11364">N609/N622</f>
        <v>5.4902592175173077E-2</v>
      </c>
      <c r="BW609" s="130">
        <f t="shared" ref="BW609" si="11365">O609/O622</f>
        <v>5.0659039306460651E-2</v>
      </c>
      <c r="BX609" s="125">
        <f t="shared" ref="BX609" si="11366">P609/P622</f>
        <v>5.3748326639892902E-2</v>
      </c>
      <c r="BY609" s="126">
        <f t="shared" ref="BY609" si="11367">Q609/Q622</f>
        <v>5.1300804513634939E-2</v>
      </c>
      <c r="BZ609" s="127">
        <f t="shared" ref="BZ609" si="11368">R609/R622</f>
        <v>5.7323232323232325E-2</v>
      </c>
      <c r="CA609" s="128">
        <f t="shared" ref="CA609" si="11369">S609/S622</f>
        <v>5.7885689729265145E-2</v>
      </c>
      <c r="CB609" s="125">
        <f t="shared" ref="CB609" si="11370">T609/T622</f>
        <v>6.1691542288557215E-2</v>
      </c>
      <c r="CC609" s="126">
        <f t="shared" ref="CC609" si="11371">U609/U622</f>
        <v>4.3094826802436585E-2</v>
      </c>
      <c r="CD609" s="127">
        <f t="shared" ref="CD609" si="11372">V609/V622</f>
        <v>5.4795143467782276E-2</v>
      </c>
      <c r="CE609" s="128">
        <f t="shared" ref="CE609" si="11373">W609/W622</f>
        <v>5.6221915578671761E-2</v>
      </c>
      <c r="CF609" s="125">
        <f t="shared" ref="CF609" si="11374">X609/X622</f>
        <v>4.641004641004641E-2</v>
      </c>
      <c r="CG609" s="126">
        <f t="shared" ref="CG609" si="11375">Y609/Y622</f>
        <v>4.0184367696702153E-2</v>
      </c>
      <c r="CH609" s="127">
        <f t="shared" ref="CH609" si="11376">Z609/Z622</f>
        <v>5.3052756372258446E-2</v>
      </c>
      <c r="CI609" s="125">
        <f t="shared" ref="CI609" si="11377">AA609/AA622</f>
        <v>5.8902007871389502E-2</v>
      </c>
      <c r="CJ609" s="131">
        <f t="shared" ref="CJ609" si="11378">AB609/AB622</f>
        <v>5.2260137269782257E-2</v>
      </c>
      <c r="CK609" s="132">
        <f t="shared" ref="CK609" si="11379">AC609/AC622</f>
        <v>5.1159163701960893E-2</v>
      </c>
    </row>
    <row r="610" spans="1:89" ht="14.1" thickTop="1">
      <c r="A610" s="142" t="s">
        <v>36</v>
      </c>
      <c r="B610" s="202">
        <v>2042</v>
      </c>
      <c r="C610" s="196">
        <v>2017</v>
      </c>
      <c r="D610" s="197">
        <v>1054</v>
      </c>
      <c r="E610" s="198">
        <v>950</v>
      </c>
      <c r="F610" s="195">
        <v>562</v>
      </c>
      <c r="G610" s="199">
        <v>347</v>
      </c>
      <c r="H610" s="197">
        <v>1937</v>
      </c>
      <c r="I610" s="198">
        <v>2541</v>
      </c>
      <c r="J610" s="195">
        <v>375</v>
      </c>
      <c r="K610" s="196">
        <v>271</v>
      </c>
      <c r="L610" s="197">
        <v>755</v>
      </c>
      <c r="M610" s="195">
        <v>1009</v>
      </c>
      <c r="N610" s="200">
        <v>1778</v>
      </c>
      <c r="O610" s="203">
        <v>1689</v>
      </c>
      <c r="P610" s="195">
        <v>885</v>
      </c>
      <c r="Q610" s="196">
        <v>970</v>
      </c>
      <c r="R610" s="197">
        <v>1189</v>
      </c>
      <c r="S610" s="198">
        <v>1467</v>
      </c>
      <c r="T610" s="195">
        <v>670</v>
      </c>
      <c r="U610" s="199">
        <v>410</v>
      </c>
      <c r="V610" s="197">
        <v>1690</v>
      </c>
      <c r="W610" s="204">
        <v>1268</v>
      </c>
      <c r="X610" s="195">
        <v>1333</v>
      </c>
      <c r="Y610" s="199">
        <v>549</v>
      </c>
      <c r="Z610" s="197">
        <v>2995</v>
      </c>
      <c r="AA610" s="195">
        <v>2857</v>
      </c>
      <c r="AB610" s="168">
        <f t="shared" si="11160"/>
        <v>17265</v>
      </c>
      <c r="AC610" s="169">
        <f t="shared" si="11077"/>
        <v>16345</v>
      </c>
      <c r="BI610" s="142" t="s">
        <v>36</v>
      </c>
      <c r="BJ610" s="125">
        <f>B610/B622</f>
        <v>3.7064599858421213E-2</v>
      </c>
      <c r="BK610" s="126">
        <f t="shared" ref="BK610" si="11380">C610/C622</f>
        <v>6.3978938019412554E-2</v>
      </c>
      <c r="BL610" s="127">
        <f t="shared" ref="BL610" si="11381">D610/D622</f>
        <v>4.8198280592646789E-2</v>
      </c>
      <c r="BM610" s="128">
        <f t="shared" ref="BM610" si="11382">E610/E622</f>
        <v>5.1337476357741149E-2</v>
      </c>
      <c r="BN610" s="125">
        <f t="shared" ref="BN610" si="11383">F610/F622</f>
        <v>5.5765032744592179E-2</v>
      </c>
      <c r="BO610" s="126">
        <f t="shared" ref="BO610" si="11384">G610/G622</f>
        <v>4.825476289806703E-2</v>
      </c>
      <c r="BP610" s="127">
        <f t="shared" ref="BP610" si="11385">H610/H622</f>
        <v>6.5245216922662358E-2</v>
      </c>
      <c r="BQ610" s="128">
        <f t="shared" ref="BQ610" si="11386">I610/I622</f>
        <v>6.6464387538908209E-2</v>
      </c>
      <c r="BR610" s="125">
        <f t="shared" ref="BR610" si="11387">J610/J622</f>
        <v>6.4521679284239505E-2</v>
      </c>
      <c r="BS610" s="126">
        <f t="shared" ref="BS610" si="11388">K610/K622</f>
        <v>3.8293062031934437E-2</v>
      </c>
      <c r="BT610" s="127">
        <f t="shared" ref="BT610" si="11389">L610/L622</f>
        <v>6.86176497318913E-2</v>
      </c>
      <c r="BU610" s="125">
        <f t="shared" ref="BU610" si="11390">M610/M622</f>
        <v>4.9706882112419332E-2</v>
      </c>
      <c r="BV610" s="129">
        <f t="shared" ref="BV610" si="11391">N610/N622</f>
        <v>7.1566575430687493E-2</v>
      </c>
      <c r="BW610" s="130">
        <f t="shared" ref="BW610" si="11392">O610/O622</f>
        <v>4.980391000501283E-2</v>
      </c>
      <c r="BX610" s="125">
        <f t="shared" ref="BX610" si="11393">P610/P622</f>
        <v>5.923694779116466E-2</v>
      </c>
      <c r="BY610" s="126">
        <f t="shared" ref="BY610" si="11394">Q610/Q622</f>
        <v>5.0673910772124124E-2</v>
      </c>
      <c r="BZ610" s="127">
        <f t="shared" ref="BZ610" si="11395">R610/R622</f>
        <v>6.0050505050505049E-2</v>
      </c>
      <c r="CA610" s="128">
        <f t="shared" ref="CA610" si="11396">S610/S622</f>
        <v>6.3042544048130644E-2</v>
      </c>
      <c r="CB610" s="125">
        <f t="shared" ref="CB610" si="11397">T610/T622</f>
        <v>8.3333333333333329E-2</v>
      </c>
      <c r="CC610" s="126">
        <f t="shared" ref="CC610" si="11398">U610/U622</f>
        <v>3.7276116010546416E-2</v>
      </c>
      <c r="CD610" s="127">
        <f t="shared" ref="CD610" si="11399">V610/V622</f>
        <v>7.6849620299213314E-2</v>
      </c>
      <c r="CE610" s="128">
        <f t="shared" ref="CE610" si="11400">W610/W622</f>
        <v>4.4864310228921206E-2</v>
      </c>
      <c r="CF610" s="125">
        <f t="shared" ref="CF610" si="11401">X610/X622</f>
        <v>6.0651560651560653E-2</v>
      </c>
      <c r="CG610" s="126">
        <f t="shared" ref="CG610" si="11402">Y610/Y622</f>
        <v>3.5640093482212414E-2</v>
      </c>
      <c r="CH610" s="127">
        <f t="shared" ref="CH610" si="11403">Z610/Z622</f>
        <v>5.5479401304090098E-2</v>
      </c>
      <c r="CI610" s="125">
        <f t="shared" ref="CI610" si="11404">AA610/AA622</f>
        <v>6.3527005091944061E-2</v>
      </c>
      <c r="CJ610" s="131">
        <f t="shared" ref="CJ610" si="11405">AB610/AB622</f>
        <v>5.771950294030135E-2</v>
      </c>
      <c r="CK610" s="132">
        <f t="shared" ref="CK610" si="11406">AC610/AC622</f>
        <v>5.4703423440308173E-2</v>
      </c>
    </row>
    <row r="611" spans="1:89">
      <c r="A611" s="133" t="s">
        <v>37</v>
      </c>
      <c r="B611" s="205">
        <v>2217</v>
      </c>
      <c r="C611" s="189">
        <v>2639</v>
      </c>
      <c r="D611" s="190">
        <v>1221</v>
      </c>
      <c r="E611" s="191">
        <v>1168</v>
      </c>
      <c r="F611" s="188">
        <v>780</v>
      </c>
      <c r="G611" s="192">
        <v>331</v>
      </c>
      <c r="H611" s="190">
        <v>1929</v>
      </c>
      <c r="I611" s="191">
        <v>2900</v>
      </c>
      <c r="J611" s="188">
        <v>492</v>
      </c>
      <c r="K611" s="189">
        <v>259</v>
      </c>
      <c r="L611" s="190">
        <v>1044</v>
      </c>
      <c r="M611" s="188">
        <v>873</v>
      </c>
      <c r="N611" s="193">
        <v>1847</v>
      </c>
      <c r="O611" s="206">
        <v>1729</v>
      </c>
      <c r="P611" s="188">
        <v>950</v>
      </c>
      <c r="Q611" s="189">
        <v>980</v>
      </c>
      <c r="R611" s="190">
        <v>1295</v>
      </c>
      <c r="S611" s="191">
        <v>1534</v>
      </c>
      <c r="T611" s="188">
        <v>844</v>
      </c>
      <c r="U611" s="192">
        <v>296</v>
      </c>
      <c r="V611" s="190">
        <v>2181</v>
      </c>
      <c r="W611" s="207">
        <v>1123</v>
      </c>
      <c r="X611" s="188">
        <v>1920</v>
      </c>
      <c r="Y611" s="192">
        <v>578</v>
      </c>
      <c r="Z611" s="190">
        <v>3594</v>
      </c>
      <c r="AA611" s="188">
        <v>3179</v>
      </c>
      <c r="AB611" s="168">
        <f t="shared" si="11160"/>
        <v>20314</v>
      </c>
      <c r="AC611" s="169">
        <f t="shared" si="11077"/>
        <v>17589</v>
      </c>
      <c r="BI611" s="133" t="s">
        <v>37</v>
      </c>
      <c r="BJ611" s="125">
        <f>B611/B622</f>
        <v>4.0241046956963678E-2</v>
      </c>
      <c r="BK611" s="126">
        <f t="shared" ref="BK611" si="11407">C611/C622</f>
        <v>8.3708684895007296E-2</v>
      </c>
      <c r="BL611" s="127">
        <f t="shared" ref="BL611" si="11408">D611/D622</f>
        <v>5.5835010060362171E-2</v>
      </c>
      <c r="BM611" s="128">
        <f t="shared" ref="BM611" si="11409">E611/E622</f>
        <v>6.3118076195622805E-2</v>
      </c>
      <c r="BN611" s="125">
        <f t="shared" ref="BN611" si="11410">F611/F622</f>
        <v>7.7396308791426865E-2</v>
      </c>
      <c r="BO611" s="126">
        <f t="shared" ref="BO611" si="11411">G611/G622</f>
        <v>4.6029759421499096E-2</v>
      </c>
      <c r="BP611" s="127">
        <f t="shared" ref="BP611" si="11412">H611/H622</f>
        <v>6.4975747776879547E-2</v>
      </c>
      <c r="BQ611" s="128">
        <f t="shared" ref="BQ611" si="11413">I611/I622</f>
        <v>7.5854672909419052E-2</v>
      </c>
      <c r="BR611" s="125">
        <f t="shared" ref="BR611" si="11414">J611/J622</f>
        <v>8.4652443220922233E-2</v>
      </c>
      <c r="BS611" s="126">
        <f t="shared" ref="BS611" si="11415">K611/K622</f>
        <v>3.6597428288822946E-2</v>
      </c>
      <c r="BT611" s="127">
        <f t="shared" ref="BT611" si="11416">L611/L622</f>
        <v>9.4883213668999364E-2</v>
      </c>
      <c r="BU611" s="125">
        <f t="shared" ref="BU611" si="11417">M611/M622</f>
        <v>4.3007044682004038E-2</v>
      </c>
      <c r="BV611" s="129">
        <f t="shared" ref="BV611" si="11418">N611/N622</f>
        <v>7.4343905973273228E-2</v>
      </c>
      <c r="BW611" s="130">
        <f t="shared" ref="BW611" si="11419">O611/O622</f>
        <v>5.0983398696664996E-2</v>
      </c>
      <c r="BX611" s="125">
        <f t="shared" ref="BX611" si="11420">P611/P622</f>
        <v>6.358768406961178E-2</v>
      </c>
      <c r="BY611" s="126">
        <f t="shared" ref="BY611" si="11421">Q611/Q622</f>
        <v>5.1196322223383134E-2</v>
      </c>
      <c r="BZ611" s="127">
        <f t="shared" ref="BZ611" si="11422">R611/R622</f>
        <v>6.5404040404040409E-2</v>
      </c>
      <c r="CA611" s="128">
        <f t="shared" ref="CA611" si="11423">S611/S622</f>
        <v>6.5921787709497207E-2</v>
      </c>
      <c r="CB611" s="125">
        <f t="shared" ref="CB611" si="11424">T611/T622</f>
        <v>0.10497512437810945</v>
      </c>
      <c r="CC611" s="126">
        <f t="shared" ref="CC611" si="11425">U611/U622</f>
        <v>2.6911537412492043E-2</v>
      </c>
      <c r="CD611" s="127">
        <f t="shared" ref="CD611" si="11426">V611/V622</f>
        <v>9.9176936019280612E-2</v>
      </c>
      <c r="CE611" s="128">
        <f t="shared" ref="CE611" si="11427">W611/W622</f>
        <v>3.9733927750061918E-2</v>
      </c>
      <c r="CF611" s="125">
        <f t="shared" ref="CF611" si="11428">X611/X622</f>
        <v>8.7360087360087366E-2</v>
      </c>
      <c r="CG611" s="126">
        <f t="shared" ref="CG611" si="11429">Y611/Y622</f>
        <v>3.7522721371072446E-2</v>
      </c>
      <c r="CH611" s="127">
        <f t="shared" ref="CH611" si="11430">Z611/Z622</f>
        <v>6.657528156490812E-2</v>
      </c>
      <c r="CI611" s="125">
        <f t="shared" ref="CI611" si="11431">AA611/AA622</f>
        <v>7.0686856558379474E-2</v>
      </c>
      <c r="CJ611" s="131">
        <f t="shared" ref="CJ611" si="11432">AB611/AB622</f>
        <v>6.7912770502709621E-2</v>
      </c>
      <c r="CK611" s="132">
        <f t="shared" ref="CK611" si="11433">AC611/AC622</f>
        <v>5.8866840923314803E-2</v>
      </c>
    </row>
    <row r="612" spans="1:89">
      <c r="A612" s="142" t="s">
        <v>30</v>
      </c>
      <c r="B612" s="202">
        <v>2624</v>
      </c>
      <c r="C612" s="196">
        <v>3211</v>
      </c>
      <c r="D612" s="197">
        <v>1720</v>
      </c>
      <c r="E612" s="198">
        <v>1576</v>
      </c>
      <c r="F612" s="195">
        <v>1043</v>
      </c>
      <c r="G612" s="199">
        <v>514</v>
      </c>
      <c r="H612" s="197">
        <v>2154</v>
      </c>
      <c r="I612" s="198">
        <v>3628</v>
      </c>
      <c r="J612" s="195">
        <v>753</v>
      </c>
      <c r="K612" s="196">
        <v>288</v>
      </c>
      <c r="L612" s="197">
        <v>1502</v>
      </c>
      <c r="M612" s="195">
        <v>865</v>
      </c>
      <c r="N612" s="200">
        <v>2273</v>
      </c>
      <c r="O612" s="203">
        <v>1994</v>
      </c>
      <c r="P612" s="195">
        <v>1284</v>
      </c>
      <c r="Q612" s="196">
        <v>1233</v>
      </c>
      <c r="R612" s="197">
        <v>1257</v>
      </c>
      <c r="S612" s="198">
        <v>1845</v>
      </c>
      <c r="T612" s="195">
        <v>871</v>
      </c>
      <c r="U612" s="199">
        <v>339</v>
      </c>
      <c r="V612" s="197">
        <v>2129</v>
      </c>
      <c r="W612" s="204">
        <v>1335</v>
      </c>
      <c r="X612" s="195">
        <v>2546</v>
      </c>
      <c r="Y612" s="199">
        <v>718</v>
      </c>
      <c r="Z612" s="197">
        <v>3883</v>
      </c>
      <c r="AA612" s="195">
        <v>4155</v>
      </c>
      <c r="AB612" s="168">
        <f t="shared" si="11160"/>
        <v>24039</v>
      </c>
      <c r="AC612" s="169">
        <f t="shared" si="11077"/>
        <v>21701</v>
      </c>
      <c r="BI612" s="142" t="s">
        <v>30</v>
      </c>
      <c r="BJ612" s="125">
        <f>B612/B622</f>
        <v>4.7628555351859586E-2</v>
      </c>
      <c r="BK612" s="126">
        <f t="shared" ref="BK612" si="11434">C612/C622</f>
        <v>0.10185243925648671</v>
      </c>
      <c r="BL612" s="127">
        <f t="shared" ref="BL612" si="11435">D612/D622</f>
        <v>7.8653740625571608E-2</v>
      </c>
      <c r="BM612" s="128">
        <f t="shared" ref="BM612" si="11436">E612/E622</f>
        <v>8.516617130505269E-2</v>
      </c>
      <c r="BN612" s="125">
        <f t="shared" ref="BN612" si="11437">F612/F622</f>
        <v>0.10349275649930542</v>
      </c>
      <c r="BO612" s="126">
        <f t="shared" ref="BO612" si="11438">G612/G622</f>
        <v>7.1478236684744817E-2</v>
      </c>
      <c r="BP612" s="127">
        <f t="shared" ref="BP612" si="11439">H612/H622</f>
        <v>7.2554567502021022E-2</v>
      </c>
      <c r="BQ612" s="128">
        <f t="shared" ref="BQ612" si="11440">I612/I622</f>
        <v>9.4896811488059424E-2</v>
      </c>
      <c r="BR612" s="125">
        <f t="shared" ref="BR612" si="11441">J612/J622</f>
        <v>0.12955953200275291</v>
      </c>
      <c r="BS612" s="126">
        <f t="shared" ref="BS612" si="11442">K612/K622</f>
        <v>4.0695209834675714E-2</v>
      </c>
      <c r="BT612" s="127">
        <f t="shared" ref="BT612" si="11443">L612/L622</f>
        <v>0.13650822502953741</v>
      </c>
      <c r="BU612" s="125">
        <f t="shared" ref="BU612" si="11444">M612/M622</f>
        <v>4.2612936597861965E-2</v>
      </c>
      <c r="BV612" s="129">
        <f t="shared" ref="BV612" si="11445">N612/N622</f>
        <v>9.1490903236193855E-2</v>
      </c>
      <c r="BW612" s="130">
        <f t="shared" ref="BW612" si="11446">O612/O622</f>
        <v>5.8797511278860612E-2</v>
      </c>
      <c r="BX612" s="125">
        <f t="shared" ref="BX612" si="11447">P612/P622</f>
        <v>8.5943775100401604E-2</v>
      </c>
      <c r="BY612" s="126">
        <f t="shared" ref="BY612" si="11448">Q612/Q622</f>
        <v>6.4413331940236129E-2</v>
      </c>
      <c r="BZ612" s="127">
        <f t="shared" ref="BZ612" si="11449">R612/R622</f>
        <v>6.3484848484848491E-2</v>
      </c>
      <c r="CA612" s="128">
        <f t="shared" ref="CA612" si="11450">S612/S622</f>
        <v>7.9286635152556934E-2</v>
      </c>
      <c r="CB612" s="125">
        <f t="shared" ref="CB612" si="11451">T612/T622</f>
        <v>0.10833333333333334</v>
      </c>
      <c r="CC612" s="126">
        <f t="shared" ref="CC612" si="11452">U612/U622</f>
        <v>3.0820983725793255E-2</v>
      </c>
      <c r="CD612" s="127">
        <f t="shared" ref="CD612" si="11453">V612/V622</f>
        <v>9.6812332317766356E-2</v>
      </c>
      <c r="CE612" s="128">
        <f t="shared" ref="CE612" si="11454">W612/W622</f>
        <v>4.7234900753635498E-2</v>
      </c>
      <c r="CF612" s="125">
        <f t="shared" ref="CF612" si="11455">X612/X622</f>
        <v>0.11584311584311584</v>
      </c>
      <c r="CG612" s="126">
        <f t="shared" ref="CG612" si="11456">Y612/Y622</f>
        <v>4.6611269800051931E-2</v>
      </c>
      <c r="CH612" s="127">
        <f t="shared" ref="CH612" si="11457">Z612/Z622</f>
        <v>7.1928719620628329E-2</v>
      </c>
      <c r="CI612" s="125">
        <f t="shared" ref="CI612" si="11458">AA612/AA622</f>
        <v>9.2388766593289304E-2</v>
      </c>
      <c r="CJ612" s="131">
        <f t="shared" ref="CJ612" si="11459">AB612/AB622</f>
        <v>8.0366008177347473E-2</v>
      </c>
      <c r="CK612" s="132">
        <f t="shared" ref="CK612" si="11460">AC612/AC622</f>
        <v>7.2628876847851187E-2</v>
      </c>
    </row>
    <row r="613" spans="1:89">
      <c r="A613" s="133" t="s">
        <v>32</v>
      </c>
      <c r="B613" s="205">
        <v>2687</v>
      </c>
      <c r="C613" s="189">
        <v>3599</v>
      </c>
      <c r="D613" s="190">
        <v>1578</v>
      </c>
      <c r="E613" s="191">
        <v>1630</v>
      </c>
      <c r="F613" s="188">
        <v>814</v>
      </c>
      <c r="G613" s="192">
        <v>430</v>
      </c>
      <c r="H613" s="190">
        <v>2044</v>
      </c>
      <c r="I613" s="191">
        <v>3545</v>
      </c>
      <c r="J613" s="188">
        <v>595</v>
      </c>
      <c r="K613" s="189">
        <v>231</v>
      </c>
      <c r="L613" s="190">
        <v>1595</v>
      </c>
      <c r="M613" s="188">
        <v>839</v>
      </c>
      <c r="N613" s="193">
        <v>2193</v>
      </c>
      <c r="O613" s="206">
        <v>1933</v>
      </c>
      <c r="P613" s="188">
        <v>1214</v>
      </c>
      <c r="Q613" s="189">
        <v>1457</v>
      </c>
      <c r="R613" s="190">
        <v>1335</v>
      </c>
      <c r="S613" s="191">
        <v>1804</v>
      </c>
      <c r="T613" s="188">
        <v>1027</v>
      </c>
      <c r="U613" s="192">
        <v>367</v>
      </c>
      <c r="V613" s="190">
        <v>2731</v>
      </c>
      <c r="W613" s="207">
        <v>1579</v>
      </c>
      <c r="X613" s="188">
        <v>2354</v>
      </c>
      <c r="Y613" s="192">
        <v>871</v>
      </c>
      <c r="Z613" s="190">
        <v>3770</v>
      </c>
      <c r="AA613" s="188">
        <v>3746</v>
      </c>
      <c r="AB613" s="168">
        <f t="shared" si="11160"/>
        <v>23937</v>
      </c>
      <c r="AC613" s="169">
        <f t="shared" si="11077"/>
        <v>22031</v>
      </c>
      <c r="BI613" s="133" t="s">
        <v>32</v>
      </c>
      <c r="BJ613" s="125">
        <f>B613/B622</f>
        <v>4.877207630733487E-2</v>
      </c>
      <c r="BK613" s="126">
        <f t="shared" ref="BK613" si="11461">C613/C622</f>
        <v>0.11415974116602169</v>
      </c>
      <c r="BL613" s="127">
        <f t="shared" ref="BL613" si="11462">D613/D622</f>
        <v>7.2160234132065113E-2</v>
      </c>
      <c r="BM613" s="128">
        <f t="shared" ref="BM613" si="11463">E613/E622</f>
        <v>8.8084301540124296E-2</v>
      </c>
      <c r="BN613" s="125">
        <f t="shared" ref="BN613" si="11464">F613/F622</f>
        <v>8.0769994046437782E-2</v>
      </c>
      <c r="BO613" s="126">
        <f t="shared" ref="BO613" si="11465">G613/G622</f>
        <v>5.9796968432763178E-2</v>
      </c>
      <c r="BP613" s="127">
        <f t="shared" ref="BP613" si="11466">H613/H622</f>
        <v>6.8849366747507412E-2</v>
      </c>
      <c r="BQ613" s="128">
        <f t="shared" ref="BQ613" si="11467">I613/I622</f>
        <v>9.2725798435824333E-2</v>
      </c>
      <c r="BR613" s="125">
        <f t="shared" ref="BR613" si="11468">J613/J622</f>
        <v>0.10237439779766001</v>
      </c>
      <c r="BS613" s="126">
        <f t="shared" ref="BS613" si="11469">K613/K622</f>
        <v>3.2640949554896145E-2</v>
      </c>
      <c r="BT613" s="127">
        <f t="shared" ref="BT613" si="11470">L613/L622</f>
        <v>0.14496046532763793</v>
      </c>
      <c r="BU613" s="125">
        <f t="shared" ref="BU613" si="11471">M613/M622</f>
        <v>4.133208532440022E-2</v>
      </c>
      <c r="BV613" s="129">
        <f t="shared" ref="BV613" si="11472">N613/N622</f>
        <v>8.8270809853485746E-2</v>
      </c>
      <c r="BW613" s="130">
        <f t="shared" ref="BW613" si="11473">O613/O622</f>
        <v>5.6998791024091056E-2</v>
      </c>
      <c r="BX613" s="125">
        <f t="shared" ref="BX613" si="11474">P613/P622</f>
        <v>8.125836680053547E-2</v>
      </c>
      <c r="BY613" s="126">
        <f t="shared" ref="BY613" si="11475">Q613/Q622</f>
        <v>7.6115348448437994E-2</v>
      </c>
      <c r="BZ613" s="127">
        <f t="shared" ref="BZ613" si="11476">R613/R622</f>
        <v>6.7424242424242428E-2</v>
      </c>
      <c r="CA613" s="128">
        <f t="shared" ref="CA613" si="11477">S613/S622</f>
        <v>7.752470992694456E-2</v>
      </c>
      <c r="CB613" s="125">
        <f t="shared" ref="CB613" si="11478">T613/T622</f>
        <v>0.12773631840796021</v>
      </c>
      <c r="CC613" s="126">
        <f t="shared" ref="CC613" si="11479">U613/U622</f>
        <v>3.3366669697245201E-2</v>
      </c>
      <c r="CD613" s="127">
        <f t="shared" ref="CD613" si="11480">V613/V622</f>
        <v>0.12418716747760447</v>
      </c>
      <c r="CE613" s="128">
        <f t="shared" ref="CE613" si="11481">W613/W622</f>
        <v>5.5868096097371124E-2</v>
      </c>
      <c r="CF613" s="125">
        <f t="shared" ref="CF613" si="11482">X613/X622</f>
        <v>0.10710710710710711</v>
      </c>
      <c r="CG613" s="126">
        <f t="shared" ref="CG613" si="11483">Y613/Y622</f>
        <v>5.6543754868865231E-2</v>
      </c>
      <c r="CH613" s="127">
        <f t="shared" ref="CH613" si="11484">Z613/Z622</f>
        <v>6.9835506816834619E-2</v>
      </c>
      <c r="CI613" s="125">
        <f t="shared" ref="CI613" si="11485">AA613/AA622</f>
        <v>8.3294421097102708E-2</v>
      </c>
      <c r="CJ613" s="131">
        <f t="shared" ref="CJ613" si="11486">AB613/AB622</f>
        <v>8.0025006769880877E-2</v>
      </c>
      <c r="CK613" s="132">
        <f t="shared" ref="CK613" si="11487">AC613/AC622</f>
        <v>7.3733320392378676E-2</v>
      </c>
    </row>
    <row r="614" spans="1:89">
      <c r="A614" s="142" t="s">
        <v>34</v>
      </c>
      <c r="B614" s="202">
        <v>2343</v>
      </c>
      <c r="C614" s="196">
        <v>3763</v>
      </c>
      <c r="D614" s="197">
        <v>1119</v>
      </c>
      <c r="E614" s="198">
        <v>1551</v>
      </c>
      <c r="F614" s="195">
        <v>532</v>
      </c>
      <c r="G614" s="199">
        <v>495</v>
      </c>
      <c r="H614" s="197">
        <v>2025</v>
      </c>
      <c r="I614" s="198">
        <v>3789</v>
      </c>
      <c r="J614" s="195">
        <v>375</v>
      </c>
      <c r="K614" s="196">
        <v>200</v>
      </c>
      <c r="L614" s="197">
        <v>1105</v>
      </c>
      <c r="M614" s="195">
        <v>860</v>
      </c>
      <c r="N614" s="200">
        <v>1716</v>
      </c>
      <c r="O614" s="203">
        <v>1724</v>
      </c>
      <c r="P614" s="195">
        <v>1032</v>
      </c>
      <c r="Q614" s="196">
        <v>1387</v>
      </c>
      <c r="R614" s="197">
        <v>1032</v>
      </c>
      <c r="S614" s="198">
        <v>1546</v>
      </c>
      <c r="T614" s="195">
        <v>704</v>
      </c>
      <c r="U614" s="199">
        <v>351</v>
      </c>
      <c r="V614" s="197">
        <v>2187</v>
      </c>
      <c r="W614" s="204">
        <v>1322</v>
      </c>
      <c r="X614" s="195">
        <v>2098</v>
      </c>
      <c r="Y614" s="199">
        <v>785</v>
      </c>
      <c r="Z614" s="197">
        <v>2940</v>
      </c>
      <c r="AA614" s="195">
        <v>3804</v>
      </c>
      <c r="AB614" s="168">
        <f t="shared" si="11160"/>
        <v>19208</v>
      </c>
      <c r="AC614" s="169">
        <f t="shared" si="11077"/>
        <v>21577</v>
      </c>
      <c r="BI614" s="142" t="s">
        <v>34</v>
      </c>
      <c r="BJ614" s="125">
        <f>B614/B622</f>
        <v>4.2528088867914253E-2</v>
      </c>
      <c r="BK614" s="126">
        <f t="shared" ref="BK614" si="11488">C614/C622</f>
        <v>0.11936179661231999</v>
      </c>
      <c r="BL614" s="127">
        <f t="shared" ref="BL614" si="11489">D614/D622</f>
        <v>5.1170660325589902E-2</v>
      </c>
      <c r="BM614" s="128">
        <f t="shared" ref="BM614" si="11490">E614/E622</f>
        <v>8.3815185085112126E-2</v>
      </c>
      <c r="BN614" s="125">
        <f t="shared" ref="BN614" si="11491">F614/F622</f>
        <v>5.2788251637229611E-2</v>
      </c>
      <c r="BO614" s="126">
        <f t="shared" ref="BO614" si="11492">G614/G622</f>
        <v>6.8836045056320405E-2</v>
      </c>
      <c r="BP614" s="127">
        <f t="shared" ref="BP614" si="11493">H614/H622</f>
        <v>6.8209377526273235E-2</v>
      </c>
      <c r="BQ614" s="128">
        <f t="shared" ref="BQ614" si="11494">I614/I622</f>
        <v>9.9108053673720276E-2</v>
      </c>
      <c r="BR614" s="125">
        <f t="shared" ref="BR614" si="11495">J614/J622</f>
        <v>6.4521679284239505E-2</v>
      </c>
      <c r="BS614" s="126">
        <f t="shared" ref="BS614" si="11496">K614/K622</f>
        <v>2.8260562385191465E-2</v>
      </c>
      <c r="BT614" s="127">
        <f t="shared" ref="BT614" si="11497">L614/L622</f>
        <v>0.10042715623011905</v>
      </c>
      <c r="BU614" s="125">
        <f t="shared" ref="BU614" si="11498">M614/M622</f>
        <v>4.2366619045273168E-2</v>
      </c>
      <c r="BV614" s="129">
        <f t="shared" ref="BV614" si="11499">N614/N622</f>
        <v>6.9071003059088712E-2</v>
      </c>
      <c r="BW614" s="130">
        <f t="shared" ref="BW614" si="11500">O614/O622</f>
        <v>5.0835962610208472E-2</v>
      </c>
      <c r="BX614" s="125">
        <f t="shared" ref="BX614" si="11501">P614/P622</f>
        <v>6.9076305220883538E-2</v>
      </c>
      <c r="BY614" s="126">
        <f t="shared" ref="BY614" si="11502">Q614/Q622</f>
        <v>7.2458468289624905E-2</v>
      </c>
      <c r="BZ614" s="127">
        <f t="shared" ref="BZ614" si="11503">R614/R622</f>
        <v>5.2121212121212124E-2</v>
      </c>
      <c r="CA614" s="128">
        <f t="shared" ref="CA614" si="11504">S614/S622</f>
        <v>6.6437473141383763E-2</v>
      </c>
      <c r="CB614" s="125">
        <f t="shared" ref="CB614" si="11505">T614/T622</f>
        <v>8.7562189054726375E-2</v>
      </c>
      <c r="CC614" s="126">
        <f t="shared" ref="CC614" si="11506">U614/U622</f>
        <v>3.1911991999272658E-2</v>
      </c>
      <c r="CD614" s="127">
        <f t="shared" ref="CD614" si="11507">V614/V622</f>
        <v>9.9449774907916871E-2</v>
      </c>
      <c r="CE614" s="128">
        <f t="shared" ref="CE614" si="11508">W614/W622</f>
        <v>4.6774935427944662E-2</v>
      </c>
      <c r="CF614" s="125">
        <f t="shared" ref="CF614" si="11509">X614/X622</f>
        <v>9.5459095459095464E-2</v>
      </c>
      <c r="CG614" s="126">
        <f t="shared" ref="CG614" si="11510">Y614/Y622</f>
        <v>5.096078940534926E-2</v>
      </c>
      <c r="CH614" s="127">
        <f t="shared" ref="CH614" si="11511">Z614/Z622</f>
        <v>5.4460580912863071E-2</v>
      </c>
      <c r="CI614" s="125">
        <f t="shared" ref="CI614" si="11512">AA614/AA622</f>
        <v>8.4584083783603492E-2</v>
      </c>
      <c r="CJ614" s="131">
        <f t="shared" ref="CJ614" si="11513">AB614/AB622</f>
        <v>6.4215245437434593E-2</v>
      </c>
      <c r="CK614" s="132">
        <f t="shared" ref="CK614" si="11514">AC614/AC622</f>
        <v>7.2213873818998436E-2</v>
      </c>
    </row>
    <row r="615" spans="1:89">
      <c r="A615" s="133" t="s">
        <v>38</v>
      </c>
      <c r="B615" s="205">
        <v>2197</v>
      </c>
      <c r="C615" s="189">
        <v>2981</v>
      </c>
      <c r="D615" s="190">
        <v>767</v>
      </c>
      <c r="E615" s="191">
        <v>1578</v>
      </c>
      <c r="F615" s="188">
        <v>321</v>
      </c>
      <c r="G615" s="192">
        <v>462</v>
      </c>
      <c r="H615" s="190">
        <v>1488</v>
      </c>
      <c r="I615" s="191">
        <v>3482</v>
      </c>
      <c r="J615" s="188">
        <v>254</v>
      </c>
      <c r="K615" s="189">
        <v>226</v>
      </c>
      <c r="L615" s="190">
        <v>777</v>
      </c>
      <c r="M615" s="188">
        <v>764</v>
      </c>
      <c r="N615" s="193">
        <v>1576</v>
      </c>
      <c r="O615" s="206">
        <v>1834</v>
      </c>
      <c r="P615" s="188">
        <v>791</v>
      </c>
      <c r="Q615" s="189">
        <v>1602</v>
      </c>
      <c r="R615" s="190">
        <v>810</v>
      </c>
      <c r="S615" s="191">
        <v>1651</v>
      </c>
      <c r="T615" s="188">
        <v>572</v>
      </c>
      <c r="U615" s="192">
        <v>396</v>
      </c>
      <c r="V615" s="190">
        <v>2516</v>
      </c>
      <c r="W615" s="207">
        <v>1156</v>
      </c>
      <c r="X615" s="188">
        <v>1312</v>
      </c>
      <c r="Y615" s="192">
        <v>703</v>
      </c>
      <c r="Z615" s="190">
        <v>2364</v>
      </c>
      <c r="AA615" s="188">
        <v>3166</v>
      </c>
      <c r="AB615" s="168">
        <f t="shared" si="11160"/>
        <v>15745</v>
      </c>
      <c r="AC615" s="169">
        <f t="shared" si="11077"/>
        <v>20001</v>
      </c>
      <c r="BI615" s="133" t="s">
        <v>38</v>
      </c>
      <c r="BJ615" s="125">
        <f>B615/B622</f>
        <v>3.987802443141597E-2</v>
      </c>
      <c r="BK615" s="126">
        <f t="shared" ref="BK615" si="11515">C615/C622</f>
        <v>9.4556873691556173E-2</v>
      </c>
      <c r="BL615" s="127">
        <f t="shared" ref="BL615" si="11516">D615/D622</f>
        <v>3.5074080848728734E-2</v>
      </c>
      <c r="BM615" s="128">
        <f t="shared" ref="BM615" si="11517">E615/E622</f>
        <v>8.5274250202647936E-2</v>
      </c>
      <c r="BN615" s="125">
        <f t="shared" ref="BN615" si="11518">F615/F622</f>
        <v>3.1851557848779521E-2</v>
      </c>
      <c r="BO615" s="126">
        <f t="shared" ref="BO615" si="11519">G615/G622</f>
        <v>6.4246975385899047E-2</v>
      </c>
      <c r="BP615" s="127">
        <f t="shared" ref="BP615" si="11520">H615/H622</f>
        <v>5.0121261115602264E-2</v>
      </c>
      <c r="BQ615" s="128">
        <f t="shared" ref="BQ615" si="11521">I615/I622</f>
        <v>9.1077921058826602E-2</v>
      </c>
      <c r="BR615" s="125">
        <f t="shared" ref="BR615" si="11522">J615/J622</f>
        <v>4.3702684101858222E-2</v>
      </c>
      <c r="BS615" s="126">
        <f t="shared" ref="BS615" si="11523">K615/K622</f>
        <v>3.1934435495266353E-2</v>
      </c>
      <c r="BT615" s="127">
        <f t="shared" ref="BT615" si="11524">L615/L622</f>
        <v>7.0617104426065613E-2</v>
      </c>
      <c r="BU615" s="125">
        <f t="shared" ref="BU615" si="11525">M615/M622</f>
        <v>3.7637322035568258E-2</v>
      </c>
      <c r="BV615" s="129">
        <f t="shared" ref="BV615" si="11526">N615/N622</f>
        <v>6.3435839639349539E-2</v>
      </c>
      <c r="BW615" s="130">
        <f t="shared" ref="BW615" si="11527">O615/O622</f>
        <v>5.4079556512251936E-2</v>
      </c>
      <c r="BX615" s="125">
        <f t="shared" ref="BX615" si="11528">P615/P622</f>
        <v>5.2945113788487284E-2</v>
      </c>
      <c r="BY615" s="126">
        <f t="shared" ref="BY615" si="11529">Q615/Q622</f>
        <v>8.369031449169366E-2</v>
      </c>
      <c r="BZ615" s="127">
        <f t="shared" ref="BZ615" si="11530">R615/R622</f>
        <v>4.0909090909090909E-2</v>
      </c>
      <c r="CA615" s="128">
        <f t="shared" ref="CA615" si="11531">S615/S622</f>
        <v>7.0949720670391056E-2</v>
      </c>
      <c r="CB615" s="125">
        <f t="shared" ref="CB615" si="11532">T615/T622</f>
        <v>7.1144278606965178E-2</v>
      </c>
      <c r="CC615" s="126">
        <f t="shared" ref="CC615" si="11533">U615/U622</f>
        <v>3.600327302482044E-2</v>
      </c>
      <c r="CD615" s="127">
        <f t="shared" ref="CD615" si="11534">V615/V622</f>
        <v>0.11441044063480514</v>
      </c>
      <c r="CE615" s="128">
        <f t="shared" ref="CE615" si="11535">W615/W622</f>
        <v>4.0901532038354033E-2</v>
      </c>
      <c r="CF615" s="125">
        <f t="shared" ref="CF615" si="11536">X615/X622</f>
        <v>5.9696059696059699E-2</v>
      </c>
      <c r="CG615" s="126">
        <f t="shared" ref="CG615" si="11537">Y615/Y622</f>
        <v>4.5637496754089846E-2</v>
      </c>
      <c r="CH615" s="127">
        <f t="shared" ref="CH615" si="11538">Z615/Z622</f>
        <v>4.3790752815649078E-2</v>
      </c>
      <c r="CI615" s="125">
        <f t="shared" ref="CI615" si="11539">AA615/AA622</f>
        <v>7.0397794232094815E-2</v>
      </c>
      <c r="CJ615" s="131">
        <f t="shared" ref="CJ615" si="11540">AB615/AB622</f>
        <v>5.2637913338838389E-2</v>
      </c>
      <c r="CK615" s="132">
        <f t="shared" ref="CK615" si="11541">AC615/AC622</f>
        <v>6.6939319194224758E-2</v>
      </c>
    </row>
    <row r="616" spans="1:89">
      <c r="A616" s="142" t="s">
        <v>39</v>
      </c>
      <c r="B616" s="202">
        <v>350</v>
      </c>
      <c r="C616" s="196">
        <v>2547</v>
      </c>
      <c r="D616" s="197">
        <v>146</v>
      </c>
      <c r="E616" s="198">
        <v>1226</v>
      </c>
      <c r="F616" s="195">
        <v>81</v>
      </c>
      <c r="G616" s="199">
        <v>370</v>
      </c>
      <c r="H616" s="197">
        <v>415</v>
      </c>
      <c r="I616" s="198">
        <v>1878</v>
      </c>
      <c r="J616" s="195">
        <v>122</v>
      </c>
      <c r="K616" s="196">
        <v>144</v>
      </c>
      <c r="L616" s="197">
        <v>337</v>
      </c>
      <c r="M616" s="195">
        <v>402</v>
      </c>
      <c r="N616" s="200">
        <v>899</v>
      </c>
      <c r="O616" s="203">
        <v>1262</v>
      </c>
      <c r="P616" s="195">
        <v>493</v>
      </c>
      <c r="Q616" s="196">
        <v>847</v>
      </c>
      <c r="R616" s="197">
        <v>663</v>
      </c>
      <c r="S616" s="198">
        <v>878</v>
      </c>
      <c r="T616" s="195">
        <v>353</v>
      </c>
      <c r="U616" s="199">
        <v>284</v>
      </c>
      <c r="V616" s="197">
        <v>1942</v>
      </c>
      <c r="W616" s="204">
        <v>915</v>
      </c>
      <c r="X616" s="195">
        <v>800</v>
      </c>
      <c r="Y616" s="199">
        <v>701</v>
      </c>
      <c r="Z616" s="197">
        <v>1537</v>
      </c>
      <c r="AA616" s="195">
        <v>2962</v>
      </c>
      <c r="AB616" s="168">
        <f t="shared" si="11160"/>
        <v>8138</v>
      </c>
      <c r="AC616" s="169">
        <f t="shared" si="11077"/>
        <v>14416</v>
      </c>
      <c r="BI616" s="142" t="s">
        <v>39</v>
      </c>
      <c r="BJ616" s="125">
        <f>B616/B622</f>
        <v>6.3528941970849295E-3</v>
      </c>
      <c r="BK616" s="126">
        <f t="shared" ref="BK616" si="11542">C616/C622</f>
        <v>8.0790458669035087E-2</v>
      </c>
      <c r="BL616" s="127">
        <f t="shared" ref="BL616" si="11543">D616/D622</f>
        <v>6.6764221693799159E-3</v>
      </c>
      <c r="BM616" s="128">
        <f t="shared" ref="BM616" si="11544">E616/E622</f>
        <v>6.6252364225884902E-2</v>
      </c>
      <c r="BN616" s="125">
        <f t="shared" ref="BN616" si="11545">F616/F622</f>
        <v>8.0373089898789444E-3</v>
      </c>
      <c r="BO616" s="126">
        <f t="shared" ref="BO616" si="11546">G616/G622</f>
        <v>5.1453205395633431E-2</v>
      </c>
      <c r="BP616" s="127">
        <f t="shared" ref="BP616" si="11547">H616/H622</f>
        <v>1.3978711937483158E-2</v>
      </c>
      <c r="BQ616" s="128">
        <f t="shared" ref="BQ616" si="11548">I616/I622</f>
        <v>4.912243990478931E-2</v>
      </c>
      <c r="BR616" s="125">
        <f t="shared" ref="BR616" si="11549">J616/J622</f>
        <v>2.0991052993805919E-2</v>
      </c>
      <c r="BS616" s="126">
        <f t="shared" ref="BS616" si="11550">K616/K622</f>
        <v>2.0347604917337857E-2</v>
      </c>
      <c r="BT616" s="127">
        <f t="shared" ref="BT616" si="11551">L616/L622</f>
        <v>3.0628010542579298E-2</v>
      </c>
      <c r="BU616" s="125">
        <f t="shared" ref="BU616" si="11552">M616/M622</f>
        <v>1.9803931228139317E-2</v>
      </c>
      <c r="BV616" s="129">
        <f t="shared" ref="BV616" si="11553">N616/N622</f>
        <v>3.6185799388182255E-2</v>
      </c>
      <c r="BW616" s="130">
        <f t="shared" ref="BW616" si="11554">O616/O622</f>
        <v>3.7212868221625922E-2</v>
      </c>
      <c r="BX616" s="125">
        <f t="shared" ref="BX616" si="11555">P616/P622</f>
        <v>3.2998661311914326E-2</v>
      </c>
      <c r="BY616" s="126">
        <f t="shared" ref="BY616" si="11556">Q616/Q622</f>
        <v>4.4248249921638283E-2</v>
      </c>
      <c r="BZ616" s="127">
        <f t="shared" ref="BZ616" si="11557">R616/R622</f>
        <v>3.3484848484848485E-2</v>
      </c>
      <c r="CA616" s="128">
        <f t="shared" ref="CA616" si="11558">S616/S622</f>
        <v>3.7730984099699182E-2</v>
      </c>
      <c r="CB616" s="125">
        <f t="shared" ref="CB616" si="11559">T616/T622</f>
        <v>4.390547263681592E-2</v>
      </c>
      <c r="CC616" s="126">
        <f t="shared" ref="CC616" si="11560">U616/U622</f>
        <v>2.5820529139012637E-2</v>
      </c>
      <c r="CD616" s="127">
        <f t="shared" ref="CD616" si="11561">V616/V622</f>
        <v>8.8308853621936245E-2</v>
      </c>
      <c r="CE616" s="128">
        <f t="shared" ref="CE616" si="11562">W616/W622</f>
        <v>3.2374482539008598E-2</v>
      </c>
      <c r="CF616" s="125">
        <f t="shared" ref="CF616" si="11563">X616/X622</f>
        <v>3.6400036400036404E-2</v>
      </c>
      <c r="CG616" s="126">
        <f t="shared" ref="CG616" si="11564">Y616/Y622</f>
        <v>4.5507660347961568E-2</v>
      </c>
      <c r="CH616" s="127">
        <f t="shared" ref="CH616" si="11565">Z616/Z622</f>
        <v>2.847139893301719E-2</v>
      </c>
      <c r="CI616" s="125">
        <f t="shared" ref="CI616" si="11566">AA616/AA622</f>
        <v>6.5861739265781691E-2</v>
      </c>
      <c r="CJ616" s="131">
        <f t="shared" ref="CJ616" si="11567">AB616/AB622</f>
        <v>2.7206563274148415E-2</v>
      </c>
      <c r="CK616" s="132">
        <f t="shared" ref="CK616" si="11568">AC616/AC622</f>
        <v>4.8247448902752073E-2</v>
      </c>
    </row>
    <row r="617" spans="1:89">
      <c r="A617" s="133" t="s">
        <v>40</v>
      </c>
      <c r="B617" s="205">
        <v>0</v>
      </c>
      <c r="C617" s="189">
        <v>946</v>
      </c>
      <c r="D617" s="190">
        <v>4</v>
      </c>
      <c r="E617" s="191">
        <v>412</v>
      </c>
      <c r="F617" s="188">
        <v>4</v>
      </c>
      <c r="G617" s="192">
        <v>118</v>
      </c>
      <c r="H617" s="190">
        <v>16</v>
      </c>
      <c r="I617" s="191">
        <v>807</v>
      </c>
      <c r="J617" s="188">
        <v>13</v>
      </c>
      <c r="K617" s="189">
        <v>41</v>
      </c>
      <c r="L617" s="190">
        <v>51</v>
      </c>
      <c r="M617" s="188">
        <v>71</v>
      </c>
      <c r="N617" s="193">
        <v>98</v>
      </c>
      <c r="O617" s="206">
        <v>179</v>
      </c>
      <c r="P617" s="188">
        <v>100</v>
      </c>
      <c r="Q617" s="189">
        <v>108</v>
      </c>
      <c r="R617" s="190">
        <v>58</v>
      </c>
      <c r="S617" s="191">
        <v>87</v>
      </c>
      <c r="T617" s="188">
        <v>31</v>
      </c>
      <c r="U617" s="192">
        <v>6</v>
      </c>
      <c r="V617" s="190">
        <v>55</v>
      </c>
      <c r="W617" s="207">
        <v>41</v>
      </c>
      <c r="X617" s="188">
        <v>66</v>
      </c>
      <c r="Y617" s="192">
        <v>18</v>
      </c>
      <c r="Z617" s="190">
        <v>4</v>
      </c>
      <c r="AA617" s="188">
        <v>75</v>
      </c>
      <c r="AB617" s="168">
        <f t="shared" si="11160"/>
        <v>500</v>
      </c>
      <c r="AC617" s="169">
        <f t="shared" si="11077"/>
        <v>2909</v>
      </c>
      <c r="BI617" s="133" t="s">
        <v>40</v>
      </c>
      <c r="BJ617" s="125">
        <f>B617/B622</f>
        <v>0</v>
      </c>
      <c r="BK617" s="126">
        <f t="shared" ref="BK617" si="11569">C617/C622</f>
        <v>3.0006978367062107E-2</v>
      </c>
      <c r="BL617" s="127">
        <f t="shared" ref="BL617" si="11570">D617/D622</f>
        <v>1.8291567587342235E-4</v>
      </c>
      <c r="BM617" s="128">
        <f t="shared" ref="BM617" si="11571">E617/E622</f>
        <v>2.2264252904620373E-2</v>
      </c>
      <c r="BN617" s="125">
        <f t="shared" ref="BN617" si="11572">F617/F622</f>
        <v>3.9690414764834294E-4</v>
      </c>
      <c r="BO617" s="126">
        <f t="shared" ref="BO617" si="11573">G617/G622</f>
        <v>1.6409400639688501E-2</v>
      </c>
      <c r="BP617" s="127">
        <f t="shared" ref="BP617" si="11574">H617/H622</f>
        <v>5.3893829156561571E-4</v>
      </c>
      <c r="BQ617" s="128">
        <f t="shared" ref="BQ617" si="11575">I617/I622</f>
        <v>2.1108524495827993E-2</v>
      </c>
      <c r="BR617" s="125">
        <f t="shared" ref="BR617" si="11576">J617/J622</f>
        <v>2.2367515485203029E-3</v>
      </c>
      <c r="BS617" s="126">
        <f t="shared" ref="BS617" si="11577">K617/K622</f>
        <v>5.7934152889642506E-3</v>
      </c>
      <c r="BT617" s="127">
        <f t="shared" ref="BT617" si="11578">L617/L622</f>
        <v>4.6350995183131877E-3</v>
      </c>
      <c r="BU617" s="125">
        <f t="shared" ref="BU617" si="11579">M617/M622</f>
        <v>3.4977092467609241E-3</v>
      </c>
      <c r="BV617" s="129">
        <f t="shared" ref="BV617" si="11580">N617/N622</f>
        <v>3.9446143938174204E-3</v>
      </c>
      <c r="BW617" s="130">
        <f t="shared" ref="BW617" si="11581">O617/O622</f>
        <v>5.2782118951434556E-3</v>
      </c>
      <c r="BX617" s="125">
        <f t="shared" ref="BX617" si="11582">P617/P622</f>
        <v>6.6934404283801874E-3</v>
      </c>
      <c r="BY617" s="126">
        <f t="shared" ref="BY617" si="11583">Q617/Q622</f>
        <v>5.6420436735973249E-3</v>
      </c>
      <c r="BZ617" s="127">
        <f t="shared" ref="BZ617" si="11584">R617/R622</f>
        <v>2.9292929292929295E-3</v>
      </c>
      <c r="CA617" s="128">
        <f t="shared" ref="CA617" si="11585">S617/S622</f>
        <v>3.7387193811774817E-3</v>
      </c>
      <c r="CB617" s="125">
        <f t="shared" ref="CB617" si="11586">T617/T622</f>
        <v>3.8557213930348259E-3</v>
      </c>
      <c r="CC617" s="126">
        <f t="shared" ref="CC617" si="11587">U617/U622</f>
        <v>5.4550413673970359E-4</v>
      </c>
      <c r="CD617" s="127">
        <f t="shared" ref="CD617" si="11588">V617/V622</f>
        <v>2.5010231458323859E-3</v>
      </c>
      <c r="CE617" s="128">
        <f t="shared" ref="CE617" si="11589">W617/W622</f>
        <v>1.4506598733326256E-3</v>
      </c>
      <c r="CF617" s="125">
        <f t="shared" ref="CF617" si="11590">X617/X622</f>
        <v>3.003003003003003E-3</v>
      </c>
      <c r="CG617" s="126">
        <f t="shared" ref="CG617" si="11591">Y617/Y622</f>
        <v>1.1685276551545052E-3</v>
      </c>
      <c r="CH617" s="127">
        <f t="shared" ref="CH617" si="11592">Z617/Z622</f>
        <v>7.409602845287492E-5</v>
      </c>
      <c r="CI617" s="125">
        <f t="shared" ref="CI617" si="11593">AA617/AA622</f>
        <v>1.6676672670268829E-3</v>
      </c>
      <c r="CJ617" s="131">
        <f t="shared" ref="CJ617" si="11594">AB617/AB622</f>
        <v>1.6715755267970272E-3</v>
      </c>
      <c r="CK617" s="132">
        <f t="shared" ref="CK617" si="11595">AC617/AC622</f>
        <v>9.7358371849407457E-3</v>
      </c>
    </row>
    <row r="618" spans="1:89">
      <c r="A618" s="142" t="s">
        <v>41</v>
      </c>
      <c r="B618" s="202">
        <v>0</v>
      </c>
      <c r="C618" s="196">
        <v>0</v>
      </c>
      <c r="D618" s="197">
        <v>0</v>
      </c>
      <c r="E618" s="198">
        <v>0</v>
      </c>
      <c r="F618" s="195">
        <v>0</v>
      </c>
      <c r="G618" s="199">
        <v>0</v>
      </c>
      <c r="H618" s="197">
        <v>0</v>
      </c>
      <c r="I618" s="198">
        <v>0</v>
      </c>
      <c r="J618" s="195">
        <v>0</v>
      </c>
      <c r="K618" s="199">
        <v>0</v>
      </c>
      <c r="L618" s="197">
        <v>0</v>
      </c>
      <c r="M618" s="195">
        <v>0</v>
      </c>
      <c r="N618" s="200">
        <v>0</v>
      </c>
      <c r="O618" s="203">
        <v>0</v>
      </c>
      <c r="P618" s="195">
        <v>0</v>
      </c>
      <c r="Q618" s="199">
        <v>0</v>
      </c>
      <c r="R618" s="197">
        <v>0</v>
      </c>
      <c r="S618" s="198">
        <v>0</v>
      </c>
      <c r="T618" s="195">
        <v>0</v>
      </c>
      <c r="U618" s="199">
        <v>0</v>
      </c>
      <c r="V618" s="197">
        <v>0</v>
      </c>
      <c r="W618" s="198">
        <v>0</v>
      </c>
      <c r="X618" s="195">
        <v>0</v>
      </c>
      <c r="Y618" s="199">
        <v>0</v>
      </c>
      <c r="Z618" s="197">
        <v>0</v>
      </c>
      <c r="AA618" s="195">
        <v>0</v>
      </c>
      <c r="AB618" s="168">
        <f t="shared" si="11160"/>
        <v>0</v>
      </c>
      <c r="AC618" s="169">
        <f t="shared" si="11077"/>
        <v>0</v>
      </c>
      <c r="BI618" s="142" t="s">
        <v>41</v>
      </c>
      <c r="BJ618" s="125">
        <f>B618/B622</f>
        <v>0</v>
      </c>
      <c r="BK618" s="126">
        <f t="shared" ref="BK618" si="11596">C618/C622</f>
        <v>0</v>
      </c>
      <c r="BL618" s="127">
        <f t="shared" ref="BL618" si="11597">D618/D622</f>
        <v>0</v>
      </c>
      <c r="BM618" s="128">
        <f t="shared" ref="BM618" si="11598">E618/E622</f>
        <v>0</v>
      </c>
      <c r="BN618" s="125">
        <f t="shared" ref="BN618" si="11599">F618/F622</f>
        <v>0</v>
      </c>
      <c r="BO618" s="126">
        <f t="shared" ref="BO618" si="11600">G618/G622</f>
        <v>0</v>
      </c>
      <c r="BP618" s="127">
        <f t="shared" ref="BP618" si="11601">H618/H622</f>
        <v>0</v>
      </c>
      <c r="BQ618" s="128">
        <f t="shared" ref="BQ618" si="11602">I618/I622</f>
        <v>0</v>
      </c>
      <c r="BR618" s="125">
        <f t="shared" ref="BR618" si="11603">J618/J622</f>
        <v>0</v>
      </c>
      <c r="BS618" s="126">
        <f t="shared" ref="BS618" si="11604">K618/K622</f>
        <v>0</v>
      </c>
      <c r="BT618" s="127">
        <f t="shared" ref="BT618" si="11605">L618/L622</f>
        <v>0</v>
      </c>
      <c r="BU618" s="125">
        <f t="shared" ref="BU618" si="11606">M618/M622</f>
        <v>0</v>
      </c>
      <c r="BV618" s="129">
        <f t="shared" ref="BV618" si="11607">N618/N622</f>
        <v>0</v>
      </c>
      <c r="BW618" s="130">
        <f t="shared" ref="BW618" si="11608">O618/O622</f>
        <v>0</v>
      </c>
      <c r="BX618" s="125">
        <f t="shared" ref="BX618" si="11609">P618/P622</f>
        <v>0</v>
      </c>
      <c r="BY618" s="126">
        <f t="shared" ref="BY618" si="11610">Q618/Q622</f>
        <v>0</v>
      </c>
      <c r="BZ618" s="127">
        <f t="shared" ref="BZ618" si="11611">R618/R622</f>
        <v>0</v>
      </c>
      <c r="CA618" s="128">
        <f t="shared" ref="CA618" si="11612">S618/S622</f>
        <v>0</v>
      </c>
      <c r="CB618" s="125">
        <f t="shared" ref="CB618" si="11613">T618/T622</f>
        <v>0</v>
      </c>
      <c r="CC618" s="126">
        <f t="shared" ref="CC618" si="11614">U618/U622</f>
        <v>0</v>
      </c>
      <c r="CD618" s="127">
        <f t="shared" ref="CD618" si="11615">V618/V622</f>
        <v>0</v>
      </c>
      <c r="CE618" s="128">
        <f t="shared" ref="CE618" si="11616">W618/W622</f>
        <v>0</v>
      </c>
      <c r="CF618" s="125">
        <f t="shared" ref="CF618" si="11617">X618/X622</f>
        <v>0</v>
      </c>
      <c r="CG618" s="126">
        <f t="shared" ref="CG618" si="11618">Y618/Y622</f>
        <v>0</v>
      </c>
      <c r="CH618" s="127">
        <f t="shared" ref="CH618" si="11619">Z618/Z622</f>
        <v>0</v>
      </c>
      <c r="CI618" s="125">
        <f t="shared" ref="CI618" si="11620">AA618/AA622</f>
        <v>0</v>
      </c>
      <c r="CJ618" s="131">
        <f t="shared" ref="CJ618" si="11621">AB618/AB622</f>
        <v>0</v>
      </c>
      <c r="CK618" s="132">
        <f t="shared" ref="CK618" si="11622">AC618/AC622</f>
        <v>0</v>
      </c>
    </row>
    <row r="619" spans="1:89">
      <c r="A619" s="133" t="s">
        <v>42</v>
      </c>
      <c r="B619" s="57"/>
      <c r="C619" s="58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141"/>
      <c r="AB619" s="168"/>
      <c r="AC619" s="169"/>
      <c r="BI619" s="133" t="s">
        <v>42</v>
      </c>
      <c r="BJ619" s="125">
        <f>B619/B622</f>
        <v>0</v>
      </c>
      <c r="BK619" s="126">
        <f t="shared" ref="BK619" si="11623">C619/C622</f>
        <v>0</v>
      </c>
      <c r="BL619" s="127">
        <f t="shared" ref="BL619" si="11624">D619/D622</f>
        <v>0</v>
      </c>
      <c r="BM619" s="128">
        <f t="shared" ref="BM619" si="11625">E619/E622</f>
        <v>0</v>
      </c>
      <c r="BN619" s="125">
        <f t="shared" ref="BN619" si="11626">F619/F622</f>
        <v>0</v>
      </c>
      <c r="BO619" s="126">
        <f t="shared" ref="BO619" si="11627">G619/G622</f>
        <v>0</v>
      </c>
      <c r="BP619" s="127">
        <f t="shared" ref="BP619" si="11628">H619/H622</f>
        <v>0</v>
      </c>
      <c r="BQ619" s="128">
        <f t="shared" ref="BQ619" si="11629">I619/I622</f>
        <v>0</v>
      </c>
      <c r="BR619" s="125">
        <f t="shared" ref="BR619" si="11630">J619/J622</f>
        <v>0</v>
      </c>
      <c r="BS619" s="126">
        <f t="shared" ref="BS619" si="11631">K619/K622</f>
        <v>0</v>
      </c>
      <c r="BT619" s="127">
        <f t="shared" ref="BT619" si="11632">L619/L622</f>
        <v>0</v>
      </c>
      <c r="BU619" s="125">
        <f t="shared" ref="BU619" si="11633">M619/M622</f>
        <v>0</v>
      </c>
      <c r="BV619" s="129">
        <f t="shared" ref="BV619" si="11634">N619/N622</f>
        <v>0</v>
      </c>
      <c r="BW619" s="130">
        <f t="shared" ref="BW619" si="11635">O619/O622</f>
        <v>0</v>
      </c>
      <c r="BX619" s="125">
        <f t="shared" ref="BX619" si="11636">P619/P622</f>
        <v>0</v>
      </c>
      <c r="BY619" s="126">
        <f t="shared" ref="BY619" si="11637">Q619/Q622</f>
        <v>0</v>
      </c>
      <c r="BZ619" s="127">
        <f t="shared" ref="BZ619" si="11638">R619/R622</f>
        <v>0</v>
      </c>
      <c r="CA619" s="128">
        <f t="shared" ref="CA619" si="11639">S619/S622</f>
        <v>0</v>
      </c>
      <c r="CB619" s="125">
        <f t="shared" ref="CB619" si="11640">T619/T622</f>
        <v>0</v>
      </c>
      <c r="CC619" s="126">
        <f t="shared" ref="CC619" si="11641">U619/U622</f>
        <v>0</v>
      </c>
      <c r="CD619" s="127">
        <f t="shared" ref="CD619" si="11642">V619/V622</f>
        <v>0</v>
      </c>
      <c r="CE619" s="128">
        <f t="shared" ref="CE619" si="11643">W619/W622</f>
        <v>0</v>
      </c>
      <c r="CF619" s="125">
        <f t="shared" ref="CF619" si="11644">X619/X622</f>
        <v>0</v>
      </c>
      <c r="CG619" s="126">
        <f t="shared" ref="CG619" si="11645">Y619/Y622</f>
        <v>0</v>
      </c>
      <c r="CH619" s="127">
        <f t="shared" ref="CH619" si="11646">Z619/Z622</f>
        <v>0</v>
      </c>
      <c r="CI619" s="125">
        <f t="shared" ref="CI619" si="11647">AA619/AA622</f>
        <v>0</v>
      </c>
      <c r="CJ619" s="131">
        <f t="shared" ref="CJ619" si="11648">AB619/AB622</f>
        <v>0</v>
      </c>
      <c r="CK619" s="132">
        <f t="shared" ref="CK619" si="11649">AC619/AC622</f>
        <v>0</v>
      </c>
    </row>
    <row r="620" spans="1:89">
      <c r="A620" s="142" t="s">
        <v>43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/>
      <c r="AC620" s="169"/>
      <c r="BI620" s="142" t="s">
        <v>43</v>
      </c>
      <c r="BJ620" s="125">
        <f>B620/B622</f>
        <v>0</v>
      </c>
      <c r="BK620" s="126">
        <f t="shared" ref="BK620" si="11650">C620/C622</f>
        <v>0</v>
      </c>
      <c r="BL620" s="127">
        <f t="shared" ref="BL620" si="11651">D620/D622</f>
        <v>0</v>
      </c>
      <c r="BM620" s="128">
        <f t="shared" ref="BM620" si="11652">E620/E622</f>
        <v>0</v>
      </c>
      <c r="BN620" s="125">
        <f t="shared" ref="BN620" si="11653">F620/F622</f>
        <v>0</v>
      </c>
      <c r="BO620" s="126">
        <f t="shared" ref="BO620" si="11654">G620/G622</f>
        <v>0</v>
      </c>
      <c r="BP620" s="127">
        <f t="shared" ref="BP620" si="11655">H620/H622</f>
        <v>0</v>
      </c>
      <c r="BQ620" s="128">
        <f t="shared" ref="BQ620" si="11656">I620/I622</f>
        <v>0</v>
      </c>
      <c r="BR620" s="125">
        <f t="shared" ref="BR620" si="11657">J620/J622</f>
        <v>0</v>
      </c>
      <c r="BS620" s="126">
        <f t="shared" ref="BS620" si="11658">K620/K622</f>
        <v>0</v>
      </c>
      <c r="BT620" s="127">
        <f t="shared" ref="BT620" si="11659">L620/L622</f>
        <v>0</v>
      </c>
      <c r="BU620" s="125">
        <f t="shared" ref="BU620" si="11660">M620/M622</f>
        <v>0</v>
      </c>
      <c r="BV620" s="129">
        <f t="shared" ref="BV620" si="11661">N620/N622</f>
        <v>0</v>
      </c>
      <c r="BW620" s="130">
        <f t="shared" ref="BW620" si="11662">O620/O622</f>
        <v>0</v>
      </c>
      <c r="BX620" s="125">
        <f t="shared" ref="BX620" si="11663">P620/P622</f>
        <v>0</v>
      </c>
      <c r="BY620" s="126">
        <f t="shared" ref="BY620" si="11664">Q620/Q622</f>
        <v>0</v>
      </c>
      <c r="BZ620" s="127">
        <f t="shared" ref="BZ620" si="11665">R620/R622</f>
        <v>0</v>
      </c>
      <c r="CA620" s="128">
        <f t="shared" ref="CA620" si="11666">S620/S622</f>
        <v>0</v>
      </c>
      <c r="CB620" s="125">
        <f t="shared" ref="CB620" si="11667">T620/T622</f>
        <v>0</v>
      </c>
      <c r="CC620" s="126">
        <f t="shared" ref="CC620" si="11668">U620/U622</f>
        <v>0</v>
      </c>
      <c r="CD620" s="127">
        <f t="shared" ref="CD620" si="11669">V620/V622</f>
        <v>0</v>
      </c>
      <c r="CE620" s="128">
        <f t="shared" ref="CE620" si="11670">W620/W622</f>
        <v>0</v>
      </c>
      <c r="CF620" s="125">
        <f t="shared" ref="CF620" si="11671">X620/X622</f>
        <v>0</v>
      </c>
      <c r="CG620" s="126">
        <f t="shared" ref="CG620" si="11672">Y620/Y622</f>
        <v>0</v>
      </c>
      <c r="CH620" s="127">
        <f t="shared" ref="CH620" si="11673">Z620/Z622</f>
        <v>0</v>
      </c>
      <c r="CI620" s="125">
        <f t="shared" ref="CI620" si="11674">AA620/AA622</f>
        <v>0</v>
      </c>
      <c r="CJ620" s="131">
        <f t="shared" ref="CJ620" si="11675">AB620/AB622</f>
        <v>0</v>
      </c>
      <c r="CK620" s="132">
        <f t="shared" ref="CK620" si="11676">AC620/AC622</f>
        <v>0</v>
      </c>
    </row>
    <row r="621" spans="1:89" ht="14.1" thickBot="1">
      <c r="A621" s="133" t="s">
        <v>44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/>
      <c r="AC621" s="169"/>
      <c r="BI621" s="133" t="s">
        <v>44</v>
      </c>
      <c r="BJ621" s="125">
        <f>B621/B622</f>
        <v>0</v>
      </c>
      <c r="BK621" s="126">
        <f t="shared" ref="BK621" si="11677">C621/C622</f>
        <v>0</v>
      </c>
      <c r="BL621" s="127">
        <f t="shared" ref="BL621" si="11678">D621/D622</f>
        <v>0</v>
      </c>
      <c r="BM621" s="128">
        <f t="shared" ref="BM621" si="11679">E621/E622</f>
        <v>0</v>
      </c>
      <c r="BN621" s="125">
        <f t="shared" ref="BN621" si="11680">F621/F622</f>
        <v>0</v>
      </c>
      <c r="BO621" s="126">
        <f t="shared" ref="BO621" si="11681">G621/G622</f>
        <v>0</v>
      </c>
      <c r="BP621" s="127">
        <f t="shared" ref="BP621" si="11682">H621/H622</f>
        <v>0</v>
      </c>
      <c r="BQ621" s="128">
        <f t="shared" ref="BQ621" si="11683">I621/I622</f>
        <v>0</v>
      </c>
      <c r="BR621" s="125">
        <f t="shared" ref="BR621" si="11684">J621/J622</f>
        <v>0</v>
      </c>
      <c r="BS621" s="126">
        <f t="shared" ref="BS621" si="11685">K621/K622</f>
        <v>0</v>
      </c>
      <c r="BT621" s="127">
        <f t="shared" ref="BT621" si="11686">L621/L622</f>
        <v>0</v>
      </c>
      <c r="BU621" s="125">
        <f t="shared" ref="BU621" si="11687">M621/M622</f>
        <v>0</v>
      </c>
      <c r="BV621" s="129">
        <f t="shared" ref="BV621" si="11688">N621/N622</f>
        <v>0</v>
      </c>
      <c r="BW621" s="130">
        <f t="shared" ref="BW621" si="11689">O621/O622</f>
        <v>0</v>
      </c>
      <c r="BX621" s="125">
        <f t="shared" ref="BX621" si="11690">P621/P622</f>
        <v>0</v>
      </c>
      <c r="BY621" s="126">
        <f t="shared" ref="BY621" si="11691">Q621/Q622</f>
        <v>0</v>
      </c>
      <c r="BZ621" s="127">
        <f t="shared" ref="BZ621" si="11692">R621/R622</f>
        <v>0</v>
      </c>
      <c r="CA621" s="128">
        <f t="shared" ref="CA621" si="11693">S621/S622</f>
        <v>0</v>
      </c>
      <c r="CB621" s="125">
        <f t="shared" ref="CB621" si="11694">T621/T622</f>
        <v>0</v>
      </c>
      <c r="CC621" s="126">
        <f t="shared" ref="CC621" si="11695">U621/U622</f>
        <v>0</v>
      </c>
      <c r="CD621" s="127">
        <f t="shared" ref="CD621" si="11696">V621/V622</f>
        <v>0</v>
      </c>
      <c r="CE621" s="128">
        <f t="shared" ref="CE621" si="11697">W621/W622</f>
        <v>0</v>
      </c>
      <c r="CF621" s="125">
        <f t="shared" ref="CF621" si="11698">X621/X622</f>
        <v>0</v>
      </c>
      <c r="CG621" s="126">
        <f t="shared" ref="CG621" si="11699">Y621/Y622</f>
        <v>0</v>
      </c>
      <c r="CH621" s="127">
        <f t="shared" ref="CH621" si="11700">Z621/Z622</f>
        <v>0</v>
      </c>
      <c r="CI621" s="125">
        <f t="shared" ref="CI621" si="11701">AA621/AA622</f>
        <v>0</v>
      </c>
      <c r="CJ621" s="131">
        <f t="shared" ref="CJ621" si="11702">AB621/AB622</f>
        <v>0</v>
      </c>
      <c r="CK621" s="132">
        <f t="shared" ref="CK621" si="11703">AC621/AC622</f>
        <v>0</v>
      </c>
    </row>
    <row r="622" spans="1:89" ht="15" thickTop="1" thickBot="1">
      <c r="A622" s="290" t="s">
        <v>26</v>
      </c>
      <c r="B622" s="17">
        <f t="shared" ref="B622:AA622" si="11704">SUM(B599:B621)</f>
        <v>55093</v>
      </c>
      <c r="C622" s="18">
        <f t="shared" si="11704"/>
        <v>31526</v>
      </c>
      <c r="D622" s="17">
        <f t="shared" si="11704"/>
        <v>21868</v>
      </c>
      <c r="E622" s="18">
        <f t="shared" si="11704"/>
        <v>18505</v>
      </c>
      <c r="F622" s="17">
        <f t="shared" si="11704"/>
        <v>10078</v>
      </c>
      <c r="G622" s="18">
        <f t="shared" si="11704"/>
        <v>7191</v>
      </c>
      <c r="H622" s="17">
        <f t="shared" si="11704"/>
        <v>29688</v>
      </c>
      <c r="I622" s="18">
        <f t="shared" si="11704"/>
        <v>38231</v>
      </c>
      <c r="J622" s="17">
        <f t="shared" si="11704"/>
        <v>5812</v>
      </c>
      <c r="K622" s="18">
        <f t="shared" si="11704"/>
        <v>7077</v>
      </c>
      <c r="L622" s="17">
        <f t="shared" si="11704"/>
        <v>11003</v>
      </c>
      <c r="M622" s="18">
        <f t="shared" si="11704"/>
        <v>20299</v>
      </c>
      <c r="N622" s="17">
        <f t="shared" si="11704"/>
        <v>24844</v>
      </c>
      <c r="O622" s="18">
        <f t="shared" si="11704"/>
        <v>33913</v>
      </c>
      <c r="P622" s="17">
        <f t="shared" si="11704"/>
        <v>14940</v>
      </c>
      <c r="Q622" s="18">
        <f t="shared" si="11704"/>
        <v>19142</v>
      </c>
      <c r="R622" s="17">
        <f t="shared" si="11704"/>
        <v>19800</v>
      </c>
      <c r="S622" s="18">
        <f t="shared" si="11704"/>
        <v>23270</v>
      </c>
      <c r="T622" s="17">
        <f t="shared" si="11704"/>
        <v>8040</v>
      </c>
      <c r="U622" s="18">
        <f t="shared" si="11704"/>
        <v>10999</v>
      </c>
      <c r="V622" s="17">
        <f t="shared" si="11704"/>
        <v>21991</v>
      </c>
      <c r="W622" s="18">
        <f t="shared" si="11704"/>
        <v>28263</v>
      </c>
      <c r="X622" s="17">
        <f t="shared" si="11704"/>
        <v>21978</v>
      </c>
      <c r="Y622" s="18">
        <f t="shared" si="11704"/>
        <v>15404</v>
      </c>
      <c r="Z622" s="17">
        <f t="shared" si="11704"/>
        <v>53984</v>
      </c>
      <c r="AA622" s="18">
        <f t="shared" si="11704"/>
        <v>44973</v>
      </c>
      <c r="AB622" s="170">
        <f t="shared" ref="AB622:AC622" si="11705">SUM(AB598:AB621)</f>
        <v>299119</v>
      </c>
      <c r="AC622" s="171">
        <f t="shared" si="11705"/>
        <v>298793</v>
      </c>
      <c r="BI622" s="290" t="s">
        <v>26</v>
      </c>
      <c r="BJ622" s="151">
        <f>SUM(BJ598:BJ621)</f>
        <v>1</v>
      </c>
      <c r="BK622" s="152">
        <f t="shared" ref="BK622:CK622" si="11706">SUM(BK598:BK621)</f>
        <v>1</v>
      </c>
      <c r="BL622" s="151">
        <f t="shared" si="11706"/>
        <v>1</v>
      </c>
      <c r="BM622" s="152">
        <f t="shared" si="11706"/>
        <v>0.99999999999999989</v>
      </c>
      <c r="BN622" s="151">
        <f t="shared" si="11706"/>
        <v>1</v>
      </c>
      <c r="BO622" s="152">
        <f t="shared" si="11706"/>
        <v>1.0000000000000002</v>
      </c>
      <c r="BP622" s="151">
        <f t="shared" si="11706"/>
        <v>0.99999999999999989</v>
      </c>
      <c r="BQ622" s="152">
        <f t="shared" si="11706"/>
        <v>0.99999999999999989</v>
      </c>
      <c r="BR622" s="151">
        <f t="shared" si="11706"/>
        <v>0.99999999999999989</v>
      </c>
      <c r="BS622" s="152">
        <f t="shared" si="11706"/>
        <v>1</v>
      </c>
      <c r="BT622" s="151">
        <f t="shared" si="11706"/>
        <v>0.99999999999999989</v>
      </c>
      <c r="BU622" s="152">
        <f t="shared" si="11706"/>
        <v>1</v>
      </c>
      <c r="BV622" s="151">
        <f t="shared" si="11706"/>
        <v>1</v>
      </c>
      <c r="BW622" s="152">
        <f t="shared" si="11706"/>
        <v>1.0000000000000002</v>
      </c>
      <c r="BX622" s="151">
        <f t="shared" si="11706"/>
        <v>1</v>
      </c>
      <c r="BY622" s="152">
        <f t="shared" si="11706"/>
        <v>1</v>
      </c>
      <c r="BZ622" s="151">
        <f t="shared" si="11706"/>
        <v>0.99999999999999989</v>
      </c>
      <c r="CA622" s="152">
        <f t="shared" si="11706"/>
        <v>1</v>
      </c>
      <c r="CB622" s="151">
        <f t="shared" si="11706"/>
        <v>0.99999999999999989</v>
      </c>
      <c r="CC622" s="152">
        <f t="shared" si="11706"/>
        <v>1</v>
      </c>
      <c r="CD622" s="151">
        <f t="shared" si="11706"/>
        <v>0.99999999999999989</v>
      </c>
      <c r="CE622" s="152">
        <f t="shared" si="11706"/>
        <v>0.99999999999999978</v>
      </c>
      <c r="CF622" s="151">
        <f t="shared" si="11706"/>
        <v>1</v>
      </c>
      <c r="CG622" s="152">
        <f t="shared" si="11706"/>
        <v>1</v>
      </c>
      <c r="CH622" s="151">
        <f t="shared" si="11706"/>
        <v>1</v>
      </c>
      <c r="CI622" s="152">
        <f t="shared" si="11706"/>
        <v>1</v>
      </c>
      <c r="CJ622" s="151">
        <f t="shared" si="11706"/>
        <v>1</v>
      </c>
      <c r="CK622" s="152">
        <f t="shared" si="11706"/>
        <v>1.0000000000000002</v>
      </c>
    </row>
    <row r="623" spans="1:89" ht="14.1" thickTop="1">
      <c r="A623" s="186"/>
    </row>
    <row r="625" spans="1:89">
      <c r="A625" s="301">
        <f>+A594+1</f>
        <v>43606</v>
      </c>
      <c r="B625" s="301"/>
      <c r="C625" s="301"/>
      <c r="D625" s="301"/>
      <c r="BI625" s="298">
        <f>+BI563+2</f>
        <v>43606</v>
      </c>
      <c r="BJ625" s="298"/>
      <c r="BK625" s="298"/>
      <c r="BL625" s="298"/>
    </row>
    <row r="626" spans="1:89" ht="14.1" thickBot="1">
      <c r="AE626" t="s">
        <v>1</v>
      </c>
    </row>
    <row r="627" spans="1:89" ht="15" thickTop="1" thickBot="1">
      <c r="A627" s="296" t="s">
        <v>2</v>
      </c>
      <c r="B627" s="292" t="s">
        <v>3</v>
      </c>
      <c r="C627" s="293"/>
      <c r="D627" s="292" t="s">
        <v>4</v>
      </c>
      <c r="E627" s="293"/>
      <c r="F627" s="292" t="s">
        <v>5</v>
      </c>
      <c r="G627" s="293"/>
      <c r="H627" s="292" t="s">
        <v>6</v>
      </c>
      <c r="I627" s="293"/>
      <c r="J627" s="292" t="s">
        <v>7</v>
      </c>
      <c r="K627" s="293"/>
      <c r="L627" s="292" t="s">
        <v>8</v>
      </c>
      <c r="M627" s="293"/>
      <c r="N627" s="292" t="s">
        <v>9</v>
      </c>
      <c r="O627" s="293"/>
      <c r="P627" s="292" t="s">
        <v>10</v>
      </c>
      <c r="Q627" s="293"/>
      <c r="R627" s="292" t="s">
        <v>11</v>
      </c>
      <c r="S627" s="293"/>
      <c r="T627" s="292" t="s">
        <v>12</v>
      </c>
      <c r="U627" s="293"/>
      <c r="V627" s="292" t="s">
        <v>13</v>
      </c>
      <c r="W627" s="293"/>
      <c r="X627" s="292" t="s">
        <v>14</v>
      </c>
      <c r="Y627" s="293"/>
      <c r="Z627" s="294" t="s">
        <v>15</v>
      </c>
      <c r="AA627" s="295"/>
      <c r="AB627" s="299" t="s">
        <v>16</v>
      </c>
      <c r="AC627" s="300"/>
      <c r="AE627" s="309" t="s">
        <v>2</v>
      </c>
      <c r="AF627" s="303" t="s">
        <v>3</v>
      </c>
      <c r="AG627" s="304"/>
      <c r="AH627" s="303" t="s">
        <v>4</v>
      </c>
      <c r="AI627" s="304"/>
      <c r="AJ627" s="303" t="s">
        <v>5</v>
      </c>
      <c r="AK627" s="304"/>
      <c r="AL627" s="303" t="s">
        <v>6</v>
      </c>
      <c r="AM627" s="304"/>
      <c r="AN627" s="303" t="s">
        <v>7</v>
      </c>
      <c r="AO627" s="304"/>
      <c r="AP627" s="303" t="s">
        <v>8</v>
      </c>
      <c r="AQ627" s="304"/>
      <c r="AR627" s="303" t="s">
        <v>9</v>
      </c>
      <c r="AS627" s="304"/>
      <c r="AT627" s="303" t="s">
        <v>10</v>
      </c>
      <c r="AU627" s="304"/>
      <c r="AV627" s="303" t="s">
        <v>11</v>
      </c>
      <c r="AW627" s="304"/>
      <c r="AX627" s="303" t="s">
        <v>12</v>
      </c>
      <c r="AY627" s="304"/>
      <c r="AZ627" s="303" t="s">
        <v>13</v>
      </c>
      <c r="BA627" s="304"/>
      <c r="BB627" s="303" t="s">
        <v>14</v>
      </c>
      <c r="BC627" s="304"/>
      <c r="BD627" s="305" t="s">
        <v>15</v>
      </c>
      <c r="BE627" s="306"/>
      <c r="BF627" s="307" t="s">
        <v>16</v>
      </c>
      <c r="BG627" s="308"/>
      <c r="BH627" s="281"/>
      <c r="BI627" s="296" t="s">
        <v>2</v>
      </c>
      <c r="BJ627" s="292" t="s">
        <v>3</v>
      </c>
      <c r="BK627" s="293"/>
      <c r="BL627" s="292" t="s">
        <v>4</v>
      </c>
      <c r="BM627" s="293"/>
      <c r="BN627" s="292" t="s">
        <v>5</v>
      </c>
      <c r="BO627" s="293"/>
      <c r="BP627" s="292" t="s">
        <v>6</v>
      </c>
      <c r="BQ627" s="293"/>
      <c r="BR627" s="292" t="s">
        <v>7</v>
      </c>
      <c r="BS627" s="293"/>
      <c r="BT627" s="292" t="s">
        <v>8</v>
      </c>
      <c r="BU627" s="293"/>
      <c r="BV627" s="292" t="s">
        <v>9</v>
      </c>
      <c r="BW627" s="293"/>
      <c r="BX627" s="292" t="s">
        <v>10</v>
      </c>
      <c r="BY627" s="293"/>
      <c r="BZ627" s="292" t="s">
        <v>11</v>
      </c>
      <c r="CA627" s="293"/>
      <c r="CB627" s="292" t="s">
        <v>12</v>
      </c>
      <c r="CC627" s="293"/>
      <c r="CD627" s="292" t="s">
        <v>13</v>
      </c>
      <c r="CE627" s="293"/>
      <c r="CF627" s="292" t="s">
        <v>14</v>
      </c>
      <c r="CG627" s="293"/>
      <c r="CH627" s="294" t="s">
        <v>15</v>
      </c>
      <c r="CI627" s="295"/>
      <c r="CJ627" s="292" t="s">
        <v>16</v>
      </c>
      <c r="CK627" s="293"/>
    </row>
    <row r="628" spans="1:89" ht="15" thickTop="1" thickBot="1">
      <c r="A628" s="297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5" t="s">
        <v>17</v>
      </c>
      <c r="AA628" s="118" t="s">
        <v>18</v>
      </c>
      <c r="AB628" s="172" t="s">
        <v>17</v>
      </c>
      <c r="AC628" s="173" t="s">
        <v>18</v>
      </c>
      <c r="AE628" s="310"/>
      <c r="AF628" s="242" t="s">
        <v>17</v>
      </c>
      <c r="AG628" s="243" t="s">
        <v>18</v>
      </c>
      <c r="AH628" s="244" t="s">
        <v>17</v>
      </c>
      <c r="AI628" s="245" t="s">
        <v>18</v>
      </c>
      <c r="AJ628" s="242" t="s">
        <v>17</v>
      </c>
      <c r="AK628" s="243" t="s">
        <v>18</v>
      </c>
      <c r="AL628" s="244" t="s">
        <v>17</v>
      </c>
      <c r="AM628" s="245" t="s">
        <v>18</v>
      </c>
      <c r="AN628" s="242" t="s">
        <v>17</v>
      </c>
      <c r="AO628" s="243" t="s">
        <v>18</v>
      </c>
      <c r="AP628" s="244" t="s">
        <v>17</v>
      </c>
      <c r="AQ628" s="242" t="s">
        <v>18</v>
      </c>
      <c r="AR628" s="246" t="s">
        <v>17</v>
      </c>
      <c r="AS628" s="247" t="s">
        <v>18</v>
      </c>
      <c r="AT628" s="242" t="s">
        <v>17</v>
      </c>
      <c r="AU628" s="243" t="s">
        <v>18</v>
      </c>
      <c r="AV628" s="244" t="s">
        <v>17</v>
      </c>
      <c r="AW628" s="245" t="s">
        <v>18</v>
      </c>
      <c r="AX628" s="242" t="s">
        <v>17</v>
      </c>
      <c r="AY628" s="243" t="s">
        <v>18</v>
      </c>
      <c r="AZ628" s="244" t="s">
        <v>17</v>
      </c>
      <c r="BA628" s="245" t="s">
        <v>18</v>
      </c>
      <c r="BB628" s="242" t="s">
        <v>17</v>
      </c>
      <c r="BC628" s="243" t="s">
        <v>18</v>
      </c>
      <c r="BD628" s="248" t="s">
        <v>17</v>
      </c>
      <c r="BE628" s="249" t="s">
        <v>18</v>
      </c>
      <c r="BF628" s="250" t="s">
        <v>17</v>
      </c>
      <c r="BG628" s="251" t="s">
        <v>18</v>
      </c>
      <c r="BH628" s="282"/>
      <c r="BI628" s="297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5" t="s">
        <v>17</v>
      </c>
      <c r="CI628" s="118" t="s">
        <v>18</v>
      </c>
      <c r="CJ628" s="116" t="s">
        <v>17</v>
      </c>
      <c r="CK628" s="117" t="s">
        <v>18</v>
      </c>
    </row>
    <row r="629" spans="1:89" ht="14.1" thickTop="1">
      <c r="A629" s="121" t="s">
        <v>19</v>
      </c>
      <c r="B629" s="122"/>
      <c r="C629" s="185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2"/>
      <c r="AA629" s="183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52" t="str">
        <f>$AE$9</f>
        <v>07:00 - 07:59</v>
      </c>
      <c r="AF629" s="253">
        <f>SUMIF($A$9:$A$32,$AE629,B$629:B$652)</f>
        <v>5243</v>
      </c>
      <c r="AG629" s="254">
        <f t="shared" ref="AG629:AV631" si="11707">SUMIF($A$9:$A$32,$AE629,C$629:C$652)</f>
        <v>1086</v>
      </c>
      <c r="AH629" s="255">
        <f t="shared" si="11707"/>
        <v>1628</v>
      </c>
      <c r="AI629" s="256">
        <f t="shared" si="11707"/>
        <v>1396</v>
      </c>
      <c r="AJ629" s="253">
        <f t="shared" si="11707"/>
        <v>743</v>
      </c>
      <c r="AK629" s="257">
        <f t="shared" si="11707"/>
        <v>581</v>
      </c>
      <c r="AL629" s="255">
        <f t="shared" si="11707"/>
        <v>1212</v>
      </c>
      <c r="AM629" s="256">
        <f t="shared" si="11707"/>
        <v>1621</v>
      </c>
      <c r="AN629" s="253">
        <f t="shared" si="11707"/>
        <v>378</v>
      </c>
      <c r="AO629" s="257">
        <f t="shared" si="11707"/>
        <v>856</v>
      </c>
      <c r="AP629" s="255">
        <f t="shared" si="11707"/>
        <v>470</v>
      </c>
      <c r="AQ629" s="253">
        <f t="shared" si="11707"/>
        <v>1840</v>
      </c>
      <c r="AR629" s="258">
        <f t="shared" si="11707"/>
        <v>1625</v>
      </c>
      <c r="AS629" s="259">
        <f t="shared" si="11707"/>
        <v>2675</v>
      </c>
      <c r="AT629" s="253">
        <f t="shared" si="11707"/>
        <v>1453</v>
      </c>
      <c r="AU629" s="257">
        <f t="shared" si="11707"/>
        <v>1493</v>
      </c>
      <c r="AV629" s="255">
        <f t="shared" si="11707"/>
        <v>1651</v>
      </c>
      <c r="AW629" s="256">
        <f t="shared" ref="AW629:BE631" si="11708">SUMIF($A$9:$A$32,$AE629,S$629:S$652)</f>
        <v>1431</v>
      </c>
      <c r="AX629" s="253">
        <f t="shared" si="11708"/>
        <v>340</v>
      </c>
      <c r="AY629" s="257">
        <f t="shared" si="11708"/>
        <v>1616</v>
      </c>
      <c r="AZ629" s="255">
        <f t="shared" si="11708"/>
        <v>924</v>
      </c>
      <c r="BA629" s="256">
        <f t="shared" si="11708"/>
        <v>2388</v>
      </c>
      <c r="BB629" s="253">
        <f t="shared" si="11708"/>
        <v>1279</v>
      </c>
      <c r="BC629" s="257">
        <f t="shared" si="11708"/>
        <v>1464</v>
      </c>
      <c r="BD629" s="20">
        <f t="shared" si="11708"/>
        <v>4763</v>
      </c>
      <c r="BE629" s="260">
        <f t="shared" si="11708"/>
        <v>2440</v>
      </c>
      <c r="BF629" s="261">
        <f>AF629+AH629+AJ629+AL629+AN629+AP629+AR629+AT629+AV629+AX629+AZ629+BB629+BD629</f>
        <v>21709</v>
      </c>
      <c r="BG629" s="262">
        <f>AG629+AI629+AK629+AM629+AO629+AQ629+AS629+AU629+AW629+AY629+BA629+BC629+BE629</f>
        <v>20887</v>
      </c>
      <c r="BH629" s="283"/>
      <c r="BI629" s="121" t="s">
        <v>19</v>
      </c>
      <c r="BJ629" s="125">
        <f>B629/B653</f>
        <v>0</v>
      </c>
      <c r="BK629" s="126">
        <f t="shared" ref="BK629" si="11709">C629/C653</f>
        <v>0</v>
      </c>
      <c r="BL629" s="127">
        <f t="shared" ref="BL629" si="11710">D629/D653</f>
        <v>0</v>
      </c>
      <c r="BM629" s="128">
        <f t="shared" ref="BM629" si="11711">E629/E653</f>
        <v>0</v>
      </c>
      <c r="BN629" s="125">
        <f t="shared" ref="BN629" si="11712">F629/F653</f>
        <v>0</v>
      </c>
      <c r="BO629" s="126">
        <f t="shared" ref="BO629" si="11713">G629/G653</f>
        <v>0</v>
      </c>
      <c r="BP629" s="127">
        <f t="shared" ref="BP629" si="11714">H629/H653</f>
        <v>0</v>
      </c>
      <c r="BQ629" s="128">
        <f t="shared" ref="BQ629" si="11715">I629/I653</f>
        <v>0</v>
      </c>
      <c r="BR629" s="125">
        <f t="shared" ref="BR629" si="11716">J629/J653</f>
        <v>0</v>
      </c>
      <c r="BS629" s="126">
        <f t="shared" ref="BS629" si="11717">K629/K653</f>
        <v>0</v>
      </c>
      <c r="BT629" s="127">
        <f t="shared" ref="BT629" si="11718">L629/L653</f>
        <v>0</v>
      </c>
      <c r="BU629" s="125">
        <f t="shared" ref="BU629" si="11719">M629/M653</f>
        <v>0</v>
      </c>
      <c r="BV629" s="129">
        <f t="shared" ref="BV629" si="11720">N629/N653</f>
        <v>0</v>
      </c>
      <c r="BW629" s="130">
        <f t="shared" ref="BW629" si="11721">O629/O653</f>
        <v>0</v>
      </c>
      <c r="BX629" s="125">
        <f t="shared" ref="BX629" si="11722">P629/P653</f>
        <v>0</v>
      </c>
      <c r="BY629" s="126">
        <f t="shared" ref="BY629" si="11723">Q629/Q653</f>
        <v>0</v>
      </c>
      <c r="BZ629" s="127">
        <f t="shared" ref="BZ629" si="11724">R629/R653</f>
        <v>0</v>
      </c>
      <c r="CA629" s="128">
        <f t="shared" ref="CA629" si="11725">S629/S653</f>
        <v>0</v>
      </c>
      <c r="CB629" s="125">
        <f t="shared" ref="CB629" si="11726">T629/T653</f>
        <v>0</v>
      </c>
      <c r="CC629" s="126">
        <f t="shared" ref="CC629" si="11727">U629/U653</f>
        <v>0</v>
      </c>
      <c r="CD629" s="127">
        <f t="shared" ref="CD629" si="11728">V629/V653</f>
        <v>0</v>
      </c>
      <c r="CE629" s="128">
        <f t="shared" ref="CE629" si="11729">W629/W653</f>
        <v>0</v>
      </c>
      <c r="CF629" s="125">
        <f t="shared" ref="CF629" si="11730">X629/X653</f>
        <v>0</v>
      </c>
      <c r="CG629" s="126">
        <f t="shared" ref="CG629" si="11731">Y629/Y653</f>
        <v>0</v>
      </c>
      <c r="CH629" s="127">
        <f t="shared" ref="CH629" si="11732">Z629/Z653</f>
        <v>0</v>
      </c>
      <c r="CI629" s="125">
        <f t="shared" ref="CI629" si="11733">AA629/AA653</f>
        <v>0</v>
      </c>
      <c r="CJ629" s="131">
        <f t="shared" ref="CJ629" si="11734">AB629/AB653</f>
        <v>0</v>
      </c>
      <c r="CK629" s="132">
        <f t="shared" ref="CK629" si="11735">AC629/AC653</f>
        <v>0</v>
      </c>
    </row>
    <row r="630" spans="1:89">
      <c r="A630" s="133" t="s">
        <v>21</v>
      </c>
      <c r="B630" s="188">
        <v>644</v>
      </c>
      <c r="C630" s="189">
        <v>0</v>
      </c>
      <c r="D630" s="190">
        <v>174</v>
      </c>
      <c r="E630" s="191">
        <v>0</v>
      </c>
      <c r="F630" s="188">
        <v>49</v>
      </c>
      <c r="G630" s="192">
        <v>1</v>
      </c>
      <c r="H630" s="190">
        <v>274</v>
      </c>
      <c r="I630" s="191">
        <v>9</v>
      </c>
      <c r="J630" s="188">
        <v>9</v>
      </c>
      <c r="K630" s="192">
        <v>3</v>
      </c>
      <c r="L630" s="190">
        <v>6</v>
      </c>
      <c r="M630" s="188">
        <v>27</v>
      </c>
      <c r="N630" s="193">
        <v>47</v>
      </c>
      <c r="O630" s="194">
        <v>0</v>
      </c>
      <c r="P630" s="188">
        <v>15</v>
      </c>
      <c r="Q630" s="192">
        <v>0</v>
      </c>
      <c r="R630" s="190">
        <v>10</v>
      </c>
      <c r="S630" s="191">
        <v>0</v>
      </c>
      <c r="T630" s="188">
        <v>0</v>
      </c>
      <c r="U630" s="192">
        <v>0</v>
      </c>
      <c r="V630" s="190">
        <v>0</v>
      </c>
      <c r="W630" s="191">
        <v>0</v>
      </c>
      <c r="X630" s="188">
        <v>0</v>
      </c>
      <c r="Y630" s="192">
        <v>0</v>
      </c>
      <c r="Z630" s="190">
        <v>0</v>
      </c>
      <c r="AA630" s="188">
        <v>0</v>
      </c>
      <c r="AB630" s="168">
        <f t="shared" ref="AB630:AB631" si="11736">B630+D630+F630+H630+J630+L630+N630+P630+R630+T630+V630+X630+Z630</f>
        <v>1228</v>
      </c>
      <c r="AC630" s="169">
        <f t="shared" ref="AC630:AC649" si="11737">C630+E630+G630+I630+K630+M630+O630+Q630+S630+U630+W630+Y630+AA630</f>
        <v>40</v>
      </c>
      <c r="AE630" s="263" t="str">
        <f>$AE$10</f>
        <v>08:00 - 08:59</v>
      </c>
      <c r="AF630" s="253">
        <f>SUMIF($A$9:$A$32,$AE630,B$629:B$652)</f>
        <v>5258</v>
      </c>
      <c r="AG630" s="264">
        <f t="shared" si="11707"/>
        <v>990</v>
      </c>
      <c r="AH630" s="265">
        <f t="shared" si="11707"/>
        <v>1645</v>
      </c>
      <c r="AI630" s="266">
        <f t="shared" si="11707"/>
        <v>1223</v>
      </c>
      <c r="AJ630" s="267">
        <f t="shared" si="11707"/>
        <v>642</v>
      </c>
      <c r="AK630" s="268">
        <f t="shared" si="11707"/>
        <v>584</v>
      </c>
      <c r="AL630" s="265">
        <f t="shared" si="11707"/>
        <v>1624</v>
      </c>
      <c r="AM630" s="266">
        <f t="shared" si="11707"/>
        <v>1896</v>
      </c>
      <c r="AN630" s="267">
        <f t="shared" si="11707"/>
        <v>353</v>
      </c>
      <c r="AO630" s="268">
        <f t="shared" si="11707"/>
        <v>870</v>
      </c>
      <c r="AP630" s="265">
        <f t="shared" si="11707"/>
        <v>443</v>
      </c>
      <c r="AQ630" s="267">
        <f t="shared" si="11707"/>
        <v>2575</v>
      </c>
      <c r="AR630" s="269">
        <f t="shared" si="11707"/>
        <v>1447</v>
      </c>
      <c r="AS630" s="270">
        <f t="shared" si="11707"/>
        <v>3038</v>
      </c>
      <c r="AT630" s="267">
        <f t="shared" si="11707"/>
        <v>1104</v>
      </c>
      <c r="AU630" s="268">
        <f t="shared" si="11707"/>
        <v>1408</v>
      </c>
      <c r="AV630" s="265">
        <f t="shared" si="11707"/>
        <v>1641</v>
      </c>
      <c r="AW630" s="266">
        <f t="shared" si="11708"/>
        <v>1373</v>
      </c>
      <c r="AX630" s="267">
        <f t="shared" si="11708"/>
        <v>283</v>
      </c>
      <c r="AY630" s="268">
        <f t="shared" si="11708"/>
        <v>1572</v>
      </c>
      <c r="AZ630" s="265">
        <f t="shared" si="11708"/>
        <v>831</v>
      </c>
      <c r="BA630" s="266">
        <f t="shared" si="11708"/>
        <v>2592</v>
      </c>
      <c r="BB630" s="267">
        <f t="shared" si="11708"/>
        <v>1199</v>
      </c>
      <c r="BC630" s="268">
        <f t="shared" si="11708"/>
        <v>1930</v>
      </c>
      <c r="BD630" s="265">
        <f t="shared" si="11708"/>
        <v>4295</v>
      </c>
      <c r="BE630" s="267">
        <f t="shared" si="11708"/>
        <v>2341</v>
      </c>
      <c r="BF630" s="271">
        <f>SUM(AF630,AH630,AJ630,AL630,AN630,AP630,AR630,AT630,AV630,AX630,AZ630,BB630,BD630)</f>
        <v>20765</v>
      </c>
      <c r="BG630" s="16">
        <f>SUM(AG630,AI630,AK630,AM630,AO630,AQ630,AS630,AU630,AW630,AY630,BA630,BC630,BE630)</f>
        <v>22392</v>
      </c>
      <c r="BH630" s="284"/>
      <c r="BI630" s="133" t="s">
        <v>21</v>
      </c>
      <c r="BJ630" s="125">
        <f>B630/B653</f>
        <v>1.1879069595853393E-2</v>
      </c>
      <c r="BK630" s="126">
        <f t="shared" ref="BK630" si="11738">C630/C653</f>
        <v>0</v>
      </c>
      <c r="BL630" s="127">
        <f t="shared" ref="BL630" si="11739">D630/D653</f>
        <v>7.9256627493850783E-3</v>
      </c>
      <c r="BM630" s="128">
        <f t="shared" ref="BM630" si="11740">E630/E653</f>
        <v>0</v>
      </c>
      <c r="BN630" s="125">
        <f t="shared" ref="BN630" si="11741">F630/F653</f>
        <v>4.9246231155778896E-3</v>
      </c>
      <c r="BO630" s="126">
        <f t="shared" ref="BO630" si="11742">G630/G653</f>
        <v>1.3287270794578793E-4</v>
      </c>
      <c r="BP630" s="127">
        <f t="shared" ref="BP630" si="11743">H630/H653</f>
        <v>9.2302509685026103E-3</v>
      </c>
      <c r="BQ630" s="128">
        <f t="shared" ref="BQ630" si="11744">I630/I653</f>
        <v>2.2604546025367325E-4</v>
      </c>
      <c r="BR630" s="125">
        <f t="shared" ref="BR630" si="11745">J630/J653</f>
        <v>1.4871116986120291E-3</v>
      </c>
      <c r="BS630" s="126">
        <f t="shared" ref="BS630" si="11746">K630/K653</f>
        <v>4.1580041580041582E-4</v>
      </c>
      <c r="BT630" s="127">
        <f t="shared" ref="BT630" si="11747">L630/L653</f>
        <v>5.1586278050038694E-4</v>
      </c>
      <c r="BU630" s="125">
        <f t="shared" ref="BU630" si="11748">M630/M653</f>
        <v>1.310743239963105E-3</v>
      </c>
      <c r="BV630" s="129">
        <f t="shared" ref="BV630" si="11749">N630/N653</f>
        <v>1.8138314294535351E-3</v>
      </c>
      <c r="BW630" s="130">
        <f t="shared" ref="BW630" si="11750">O630/O653</f>
        <v>0</v>
      </c>
      <c r="BX630" s="125">
        <f t="shared" ref="BX630" si="11751">P630/P653</f>
        <v>9.32719810968785E-4</v>
      </c>
      <c r="BY630" s="126">
        <f t="shared" ref="BY630" si="11752">Q630/Q653</f>
        <v>0</v>
      </c>
      <c r="BZ630" s="127">
        <f t="shared" ref="BZ630" si="11753">R630/R653</f>
        <v>4.9273220004927322E-4</v>
      </c>
      <c r="CA630" s="128">
        <f t="shared" ref="CA630" si="11754">S630/S653</f>
        <v>0</v>
      </c>
      <c r="CB630" s="125">
        <f t="shared" ref="CB630" si="11755">T630/T653</f>
        <v>0</v>
      </c>
      <c r="CC630" s="126">
        <f t="shared" ref="CC630" si="11756">U630/U653</f>
        <v>0</v>
      </c>
      <c r="CD630" s="127">
        <f t="shared" ref="CD630" si="11757">V630/V653</f>
        <v>0</v>
      </c>
      <c r="CE630" s="128">
        <f t="shared" ref="CE630" si="11758">W630/W653</f>
        <v>0</v>
      </c>
      <c r="CF630" s="125">
        <f t="shared" ref="CF630" si="11759">X630/X653</f>
        <v>0</v>
      </c>
      <c r="CG630" s="126">
        <f t="shared" ref="CG630" si="11760">Y630/Y653</f>
        <v>0</v>
      </c>
      <c r="CH630" s="127">
        <f t="shared" ref="CH630" si="11761">Z630/Z653</f>
        <v>0</v>
      </c>
      <c r="CI630" s="125">
        <f t="shared" ref="CI630" si="11762">AA630/AA653</f>
        <v>0</v>
      </c>
      <c r="CJ630" s="131">
        <f t="shared" ref="CJ630" si="11763">AB630/AB653</f>
        <v>3.9740585882383399E-3</v>
      </c>
      <c r="CK630" s="132">
        <f t="shared" ref="CK630" si="11764">AC630/AC653</f>
        <v>1.2964871680182545E-4</v>
      </c>
    </row>
    <row r="631" spans="1:89" ht="14.1" thickBot="1">
      <c r="A631" s="142" t="s">
        <v>23</v>
      </c>
      <c r="B631" s="195">
        <v>3384</v>
      </c>
      <c r="C631" s="196">
        <v>0</v>
      </c>
      <c r="D631" s="197">
        <v>1215</v>
      </c>
      <c r="E631" s="198">
        <v>94</v>
      </c>
      <c r="F631" s="195">
        <v>337</v>
      </c>
      <c r="G631" s="199">
        <v>40</v>
      </c>
      <c r="H631" s="197">
        <v>1358</v>
      </c>
      <c r="I631" s="198">
        <v>227</v>
      </c>
      <c r="J631" s="195">
        <v>83</v>
      </c>
      <c r="K631" s="199">
        <v>75</v>
      </c>
      <c r="L631" s="197">
        <v>92</v>
      </c>
      <c r="M631" s="195">
        <v>426</v>
      </c>
      <c r="N631" s="200">
        <v>522</v>
      </c>
      <c r="O631" s="201">
        <v>671</v>
      </c>
      <c r="P631" s="195">
        <v>328</v>
      </c>
      <c r="Q631" s="199">
        <v>395</v>
      </c>
      <c r="R631" s="197">
        <v>499</v>
      </c>
      <c r="S631" s="198">
        <v>523</v>
      </c>
      <c r="T631" s="195">
        <v>115</v>
      </c>
      <c r="U631" s="199">
        <v>363</v>
      </c>
      <c r="V631" s="197">
        <v>319</v>
      </c>
      <c r="W631" s="198">
        <v>856</v>
      </c>
      <c r="X631" s="195">
        <v>462</v>
      </c>
      <c r="Y631" s="199">
        <v>570</v>
      </c>
      <c r="Z631" s="197">
        <v>1232</v>
      </c>
      <c r="AA631" s="195">
        <v>729</v>
      </c>
      <c r="AB631" s="168">
        <f t="shared" si="11736"/>
        <v>9946</v>
      </c>
      <c r="AC631" s="169">
        <f t="shared" si="11737"/>
        <v>4969</v>
      </c>
      <c r="AE631" s="252" t="str">
        <f>$AE$11</f>
        <v>09:00 - 09:59</v>
      </c>
      <c r="AF631" s="253">
        <f>SUMIF($A$9:$A$32,$AE631,B$629:B$652)</f>
        <v>4355</v>
      </c>
      <c r="AG631" s="272">
        <f t="shared" si="11707"/>
        <v>1247</v>
      </c>
      <c r="AH631" s="273">
        <f t="shared" si="11707"/>
        <v>1551</v>
      </c>
      <c r="AI631" s="274">
        <f t="shared" si="11707"/>
        <v>997</v>
      </c>
      <c r="AJ631" s="275">
        <f t="shared" si="11707"/>
        <v>597</v>
      </c>
      <c r="AK631" s="276">
        <f t="shared" si="11707"/>
        <v>508</v>
      </c>
      <c r="AL631" s="273">
        <f t="shared" si="11707"/>
        <v>1630</v>
      </c>
      <c r="AM631" s="274">
        <f t="shared" si="11707"/>
        <v>1771</v>
      </c>
      <c r="AN631" s="275">
        <f t="shared" si="11707"/>
        <v>268</v>
      </c>
      <c r="AO631" s="276">
        <f t="shared" si="11707"/>
        <v>793</v>
      </c>
      <c r="AP631" s="273">
        <f t="shared" si="11707"/>
        <v>441</v>
      </c>
      <c r="AQ631" s="275">
        <f t="shared" si="11707"/>
        <v>2250</v>
      </c>
      <c r="AR631" s="277">
        <f t="shared" si="11707"/>
        <v>1339</v>
      </c>
      <c r="AS631" s="278">
        <f t="shared" si="11707"/>
        <v>2923</v>
      </c>
      <c r="AT631" s="275">
        <f t="shared" si="11707"/>
        <v>967</v>
      </c>
      <c r="AU631" s="276">
        <f t="shared" si="11707"/>
        <v>1424</v>
      </c>
      <c r="AV631" s="273">
        <f t="shared" si="11707"/>
        <v>1434</v>
      </c>
      <c r="AW631" s="274">
        <f t="shared" si="11708"/>
        <v>1285</v>
      </c>
      <c r="AX631" s="275">
        <f t="shared" si="11708"/>
        <v>288</v>
      </c>
      <c r="AY631" s="276">
        <f t="shared" si="11708"/>
        <v>910</v>
      </c>
      <c r="AZ631" s="273">
        <f t="shared" si="11708"/>
        <v>698</v>
      </c>
      <c r="BA631" s="274">
        <f t="shared" si="11708"/>
        <v>2673</v>
      </c>
      <c r="BB631" s="275">
        <f t="shared" si="11708"/>
        <v>1098</v>
      </c>
      <c r="BC631" s="276">
        <f t="shared" si="11708"/>
        <v>1291</v>
      </c>
      <c r="BD631" s="273">
        <f t="shared" si="11708"/>
        <v>3955</v>
      </c>
      <c r="BE631" s="275">
        <f t="shared" si="11708"/>
        <v>2028</v>
      </c>
      <c r="BF631" s="271">
        <f>SUM(AF631,AH631,AJ631,AL631,AN631,AP631,AR631,AT631,AV631,AX631,AZ631,BB631,BD631)</f>
        <v>18621</v>
      </c>
      <c r="BG631" s="16">
        <f>SUM(AG631,AI631,AK631,AM631,AO631,AQ631,AS631,AU631,AW631,AY631,BA631,BC631,BE631)</f>
        <v>20100</v>
      </c>
      <c r="BH631" s="285"/>
      <c r="BI631" s="142" t="s">
        <v>23</v>
      </c>
      <c r="BJ631" s="125">
        <f>B631/B653</f>
        <v>6.2420452658956342E-2</v>
      </c>
      <c r="BK631" s="126">
        <f t="shared" ref="BK631" si="11765">C631/C653</f>
        <v>0</v>
      </c>
      <c r="BL631" s="127">
        <f t="shared" ref="BL631" si="11766">D631/D653</f>
        <v>5.5342989887947523E-2</v>
      </c>
      <c r="BM631" s="128">
        <f t="shared" ref="BM631" si="11767">E631/E653</f>
        <v>4.9127208111215638E-3</v>
      </c>
      <c r="BN631" s="125">
        <f t="shared" ref="BN631" si="11768">F631/F653</f>
        <v>3.3869346733668343E-2</v>
      </c>
      <c r="BO631" s="126">
        <f t="shared" ref="BO631" si="11769">G631/G653</f>
        <v>5.3149083178315173E-3</v>
      </c>
      <c r="BP631" s="127">
        <f t="shared" ref="BP631" si="11770">H631/H653</f>
        <v>4.5747010274549436E-2</v>
      </c>
      <c r="BQ631" s="128">
        <f t="shared" ref="BQ631" si="11771">I631/I653</f>
        <v>5.7013688308426473E-3</v>
      </c>
      <c r="BR631" s="125">
        <f t="shared" ref="BR631" si="11772">J631/J653</f>
        <v>1.371447455386649E-2</v>
      </c>
      <c r="BS631" s="126">
        <f t="shared" ref="BS631" si="11773">K631/K653</f>
        <v>1.0395010395010396E-2</v>
      </c>
      <c r="BT631" s="127">
        <f t="shared" ref="BT631" si="11774">L631/L653</f>
        <v>7.9098959676725984E-3</v>
      </c>
      <c r="BU631" s="125">
        <f t="shared" ref="BU631" si="11775">M631/M653</f>
        <v>2.0680615563862324E-2</v>
      </c>
      <c r="BV631" s="129">
        <f t="shared" ref="BV631" si="11776">N631/N653</f>
        <v>2.0145106514356283E-2</v>
      </c>
      <c r="BW631" s="130">
        <f t="shared" ref="BW631" si="11777">O631/O653</f>
        <v>1.936340287998153E-2</v>
      </c>
      <c r="BX631" s="125">
        <f t="shared" ref="BX631" si="11778">P631/P653</f>
        <v>2.0395473199850765E-2</v>
      </c>
      <c r="BY631" s="126">
        <f t="shared" ref="BY631" si="11779">Q631/Q653</f>
        <v>1.9936405390400241E-2</v>
      </c>
      <c r="BZ631" s="127">
        <f t="shared" ref="BZ631" si="11780">R631/R653</f>
        <v>2.4587336782458735E-2</v>
      </c>
      <c r="CA631" s="128">
        <f t="shared" ref="CA631" si="11781">S631/S653</f>
        <v>2.2998109142078185E-2</v>
      </c>
      <c r="CB631" s="125">
        <f t="shared" ref="CB631" si="11782">T631/T653</f>
        <v>1.2745206694004212E-2</v>
      </c>
      <c r="CC631" s="126">
        <f t="shared" ref="CC631" si="11783">U631/U653</f>
        <v>3.2746955345060891E-2</v>
      </c>
      <c r="CD631" s="127">
        <f t="shared" ref="CD631" si="11784">V631/V653</f>
        <v>1.2336130554159094E-2</v>
      </c>
      <c r="CE631" s="128">
        <f t="shared" ref="CE631" si="11785">W631/W653</f>
        <v>2.9807089630197087E-2</v>
      </c>
      <c r="CF631" s="125">
        <f t="shared" ref="CF631" si="11786">X631/X653</f>
        <v>1.9435446552521982E-2</v>
      </c>
      <c r="CG631" s="126">
        <f t="shared" ref="CG631" si="11787">Y631/Y653</f>
        <v>3.7080405932864949E-2</v>
      </c>
      <c r="CH631" s="127">
        <f t="shared" ref="CH631" si="11788">Z631/Z653</f>
        <v>2.2573611594627774E-2</v>
      </c>
      <c r="CI631" s="125">
        <f t="shared" ref="CI631" si="11789">AA631/AA653</f>
        <v>1.5191930979869128E-2</v>
      </c>
      <c r="CJ631" s="131">
        <f t="shared" ref="CJ631" si="11790">AB631/AB653</f>
        <v>3.2187285601480889E-2</v>
      </c>
      <c r="CK631" s="132">
        <f t="shared" ref="CK631" si="11791">AC631/AC653</f>
        <v>1.6105611844706769E-2</v>
      </c>
    </row>
    <row r="632" spans="1:89" ht="15" thickTop="1" thickBot="1">
      <c r="A632" s="133" t="s">
        <v>25</v>
      </c>
      <c r="B632" s="188">
        <v>5613</v>
      </c>
      <c r="C632" s="189">
        <v>674</v>
      </c>
      <c r="D632" s="190">
        <v>2209</v>
      </c>
      <c r="E632" s="191">
        <v>596</v>
      </c>
      <c r="F632" s="188">
        <v>716</v>
      </c>
      <c r="G632" s="192">
        <v>357</v>
      </c>
      <c r="H632" s="190">
        <v>1438</v>
      </c>
      <c r="I632" s="191">
        <v>1100</v>
      </c>
      <c r="J632" s="188">
        <v>193</v>
      </c>
      <c r="K632" s="192">
        <v>420</v>
      </c>
      <c r="L632" s="190">
        <v>368</v>
      </c>
      <c r="M632" s="188">
        <v>1152</v>
      </c>
      <c r="N632" s="193">
        <v>1287</v>
      </c>
      <c r="O632" s="194">
        <v>2065</v>
      </c>
      <c r="P632" s="188">
        <v>995</v>
      </c>
      <c r="Q632" s="192">
        <v>940</v>
      </c>
      <c r="R632" s="190">
        <v>1282</v>
      </c>
      <c r="S632" s="191">
        <v>1250</v>
      </c>
      <c r="T632" s="188">
        <v>257</v>
      </c>
      <c r="U632" s="192">
        <v>1073</v>
      </c>
      <c r="V632" s="190">
        <v>767</v>
      </c>
      <c r="W632" s="191">
        <v>1899</v>
      </c>
      <c r="X632" s="188">
        <v>1098</v>
      </c>
      <c r="Y632" s="192">
        <v>1238</v>
      </c>
      <c r="Z632" s="190">
        <v>3348</v>
      </c>
      <c r="AA632" s="188">
        <v>1933</v>
      </c>
      <c r="AB632" s="168">
        <f>B632+D632+F632+H632+J632+L632+N632+P632+R632+T632+V632+X632+Z632</f>
        <v>19571</v>
      </c>
      <c r="AC632" s="169">
        <f t="shared" si="11737"/>
        <v>14697</v>
      </c>
      <c r="AE632" s="288" t="s">
        <v>26</v>
      </c>
      <c r="AF632" s="12">
        <f t="shared" ref="AF632:BG632" si="11792">SUM(AF629:AF631)</f>
        <v>14856</v>
      </c>
      <c r="AG632" s="1">
        <f t="shared" si="11792"/>
        <v>3323</v>
      </c>
      <c r="AH632" s="12">
        <f t="shared" si="11792"/>
        <v>4824</v>
      </c>
      <c r="AI632" s="1">
        <f t="shared" si="11792"/>
        <v>3616</v>
      </c>
      <c r="AJ632" s="12">
        <f t="shared" si="11792"/>
        <v>1982</v>
      </c>
      <c r="AK632" s="1">
        <f t="shared" si="11792"/>
        <v>1673</v>
      </c>
      <c r="AL632" s="12">
        <f t="shared" si="11792"/>
        <v>4466</v>
      </c>
      <c r="AM632" s="1">
        <f t="shared" si="11792"/>
        <v>5288</v>
      </c>
      <c r="AN632" s="12">
        <f t="shared" si="11792"/>
        <v>999</v>
      </c>
      <c r="AO632" s="1">
        <f t="shared" si="11792"/>
        <v>2519</v>
      </c>
      <c r="AP632" s="12">
        <f t="shared" si="11792"/>
        <v>1354</v>
      </c>
      <c r="AQ632" s="1">
        <f t="shared" si="11792"/>
        <v>6665</v>
      </c>
      <c r="AR632" s="12">
        <f t="shared" si="11792"/>
        <v>4411</v>
      </c>
      <c r="AS632" s="1">
        <f t="shared" si="11792"/>
        <v>8636</v>
      </c>
      <c r="AT632" s="12">
        <f t="shared" si="11792"/>
        <v>3524</v>
      </c>
      <c r="AU632" s="1">
        <f t="shared" si="11792"/>
        <v>4325</v>
      </c>
      <c r="AV632" s="12">
        <f t="shared" si="11792"/>
        <v>4726</v>
      </c>
      <c r="AW632" s="1">
        <f t="shared" si="11792"/>
        <v>4089</v>
      </c>
      <c r="AX632" s="12">
        <f t="shared" si="11792"/>
        <v>911</v>
      </c>
      <c r="AY632" s="1">
        <f t="shared" si="11792"/>
        <v>4098</v>
      </c>
      <c r="AZ632" s="12">
        <f t="shared" si="11792"/>
        <v>2453</v>
      </c>
      <c r="BA632" s="1">
        <f t="shared" si="11792"/>
        <v>7653</v>
      </c>
      <c r="BB632" s="12">
        <f t="shared" si="11792"/>
        <v>3576</v>
      </c>
      <c r="BC632" s="1">
        <f t="shared" si="11792"/>
        <v>4685</v>
      </c>
      <c r="BD632" s="12">
        <f t="shared" si="11792"/>
        <v>13013</v>
      </c>
      <c r="BE632" s="1">
        <f t="shared" si="11792"/>
        <v>6809</v>
      </c>
      <c r="BF632" s="51">
        <f t="shared" si="11792"/>
        <v>61095</v>
      </c>
      <c r="BG632" s="47">
        <f t="shared" si="11792"/>
        <v>63379</v>
      </c>
      <c r="BH632" s="284"/>
      <c r="BI632" s="133" t="s">
        <v>25</v>
      </c>
      <c r="BJ632" s="125">
        <f>B632/B653</f>
        <v>0.103536052238393</v>
      </c>
      <c r="BK632" s="126">
        <f t="shared" ref="BK632" si="11793">C632/C653</f>
        <v>1.9900203726121231E-2</v>
      </c>
      <c r="BL632" s="127">
        <f t="shared" ref="BL632" si="11794">D632/D653</f>
        <v>0.10061947708845768</v>
      </c>
      <c r="BM632" s="128">
        <f t="shared" ref="BM632" si="11795">E632/E653</f>
        <v>3.1148740462004807E-2</v>
      </c>
      <c r="BN632" s="125">
        <f t="shared" ref="BN632" si="11796">F632/F653</f>
        <v>7.1959798994974872E-2</v>
      </c>
      <c r="BO632" s="126">
        <f t="shared" ref="BO632" si="11797">G632/G653</f>
        <v>4.7435556736646296E-2</v>
      </c>
      <c r="BP632" s="127">
        <f t="shared" ref="BP632" si="11798">H632/H653</f>
        <v>4.8441974060973558E-2</v>
      </c>
      <c r="BQ632" s="128">
        <f t="shared" ref="BQ632" si="11799">I632/I653</f>
        <v>2.762777847544895E-2</v>
      </c>
      <c r="BR632" s="125">
        <f t="shared" ref="BR632" si="11800">J632/J653</f>
        <v>3.1890284203569069E-2</v>
      </c>
      <c r="BS632" s="126">
        <f t="shared" ref="BS632" si="11801">K632/K653</f>
        <v>5.8212058212058215E-2</v>
      </c>
      <c r="BT632" s="127">
        <f t="shared" ref="BT632" si="11802">L632/L653</f>
        <v>3.1639583870690394E-2</v>
      </c>
      <c r="BU632" s="125">
        <f t="shared" ref="BU632" si="11803">M632/M653</f>
        <v>5.592504490509248E-2</v>
      </c>
      <c r="BV632" s="129">
        <f t="shared" ref="BV632" si="11804">N632/N653</f>
        <v>4.9668107440568078E-2</v>
      </c>
      <c r="BW632" s="130">
        <f t="shared" ref="BW632" si="11805">O632/O653</f>
        <v>5.959080021931723E-2</v>
      </c>
      <c r="BX632" s="125">
        <f t="shared" ref="BX632" si="11806">P632/P653</f>
        <v>6.1870414127596071E-2</v>
      </c>
      <c r="BY632" s="126">
        <f t="shared" ref="BY632" si="11807">Q632/Q653</f>
        <v>4.7443597637914503E-2</v>
      </c>
      <c r="BZ632" s="127">
        <f t="shared" ref="BZ632" si="11808">R632/R653</f>
        <v>6.3168268046316825E-2</v>
      </c>
      <c r="CA632" s="128">
        <f t="shared" ref="CA632" si="11809">S632/S653</f>
        <v>5.4966800052768126E-2</v>
      </c>
      <c r="CB632" s="125">
        <f t="shared" ref="CB632" si="11810">T632/T653</f>
        <v>2.8482766263992019E-2</v>
      </c>
      <c r="CC632" s="126">
        <f t="shared" ref="CC632" si="11811">U632/U653</f>
        <v>9.6797474064050523E-2</v>
      </c>
      <c r="CD632" s="127">
        <f t="shared" ref="CD632" si="11812">V632/V653</f>
        <v>2.9660853087899765E-2</v>
      </c>
      <c r="CE632" s="128">
        <f t="shared" ref="CE632" si="11813">W632/W653</f>
        <v>6.6125774775402185E-2</v>
      </c>
      <c r="CF632" s="125">
        <f t="shared" ref="CF632" si="11814">X632/X653</f>
        <v>4.6190736611837951E-2</v>
      </c>
      <c r="CG632" s="126">
        <f t="shared" ref="CG632" si="11815">Y632/Y653</f>
        <v>8.0536039552432992E-2</v>
      </c>
      <c r="CH632" s="127">
        <f t="shared" ref="CH632" si="11816">Z632/Z653</f>
        <v>6.1344522417868336E-2</v>
      </c>
      <c r="CI632" s="125">
        <f t="shared" ref="CI632" si="11817">AA632/AA653</f>
        <v>4.0282582419872461E-2</v>
      </c>
      <c r="CJ632" s="131">
        <f t="shared" ref="CJ632" si="11818">AB632/AB653</f>
        <v>6.3335749699033023E-2</v>
      </c>
      <c r="CK632" s="132">
        <f t="shared" ref="CK632" si="11819">AC632/AC653</f>
        <v>4.7636179770910718E-2</v>
      </c>
    </row>
    <row r="633" spans="1:89" ht="14.1" thickTop="1">
      <c r="A633" s="142" t="s">
        <v>20</v>
      </c>
      <c r="B633" s="195">
        <v>5243</v>
      </c>
      <c r="C633" s="196">
        <v>1086</v>
      </c>
      <c r="D633" s="197">
        <v>1628</v>
      </c>
      <c r="E633" s="198">
        <v>1396</v>
      </c>
      <c r="F633" s="195">
        <v>743</v>
      </c>
      <c r="G633" s="199">
        <v>581</v>
      </c>
      <c r="H633" s="197">
        <v>1212</v>
      </c>
      <c r="I633" s="198">
        <v>1621</v>
      </c>
      <c r="J633" s="195">
        <v>378</v>
      </c>
      <c r="K633" s="199">
        <v>856</v>
      </c>
      <c r="L633" s="197">
        <v>470</v>
      </c>
      <c r="M633" s="195">
        <v>1840</v>
      </c>
      <c r="N633" s="200">
        <v>1625</v>
      </c>
      <c r="O633" s="201">
        <v>2675</v>
      </c>
      <c r="P633" s="195">
        <v>1453</v>
      </c>
      <c r="Q633" s="199">
        <v>1493</v>
      </c>
      <c r="R633" s="197">
        <v>1651</v>
      </c>
      <c r="S633" s="198">
        <v>1431</v>
      </c>
      <c r="T633" s="195">
        <v>340</v>
      </c>
      <c r="U633" s="199">
        <v>1616</v>
      </c>
      <c r="V633" s="197">
        <v>924</v>
      </c>
      <c r="W633" s="198">
        <v>2388</v>
      </c>
      <c r="X633" s="195">
        <v>1279</v>
      </c>
      <c r="Y633" s="199">
        <v>1464</v>
      </c>
      <c r="Z633" s="197">
        <v>4763</v>
      </c>
      <c r="AA633" s="195">
        <v>2440</v>
      </c>
      <c r="AB633" s="168">
        <f t="shared" ref="AB633:AB649" si="11820">B633+D633+F633+H633+J633+L633+N633+P633+R633+T633+V633+X633+Z633</f>
        <v>21709</v>
      </c>
      <c r="AC633" s="169">
        <f t="shared" si="11737"/>
        <v>20887</v>
      </c>
      <c r="BI633" s="142" t="s">
        <v>20</v>
      </c>
      <c r="BJ633" s="125">
        <f>B633/B653</f>
        <v>9.6711120948849913E-2</v>
      </c>
      <c r="BK633" s="126">
        <f t="shared" ref="BK633" si="11821">C633/C653</f>
        <v>3.2064719950397121E-2</v>
      </c>
      <c r="BL633" s="127">
        <f t="shared" ref="BL633" si="11822">D633/D653</f>
        <v>7.4155051471258088E-2</v>
      </c>
      <c r="BM633" s="128">
        <f t="shared" ref="BM633" si="11823">E633/E653</f>
        <v>7.2959130343890455E-2</v>
      </c>
      <c r="BN633" s="125">
        <f t="shared" ref="BN633" si="11824">F633/F653</f>
        <v>7.4673366834170848E-2</v>
      </c>
      <c r="BO633" s="126">
        <f t="shared" ref="BO633" si="11825">G633/G653</f>
        <v>7.7199043316502791E-2</v>
      </c>
      <c r="BP633" s="127">
        <f t="shared" ref="BP633" si="11826">H633/H653</f>
        <v>4.0828701364325419E-2</v>
      </c>
      <c r="BQ633" s="128">
        <f t="shared" ref="BQ633" si="11827">I633/I653</f>
        <v>4.0713299007911589E-2</v>
      </c>
      <c r="BR633" s="125">
        <f t="shared" ref="BR633" si="11828">J633/J653</f>
        <v>6.2458691341705223E-2</v>
      </c>
      <c r="BS633" s="126">
        <f t="shared" ref="BS633" si="11829">K633/K653</f>
        <v>0.11864171864171864</v>
      </c>
      <c r="BT633" s="127">
        <f t="shared" ref="BT633" si="11830">L633/L653</f>
        <v>4.0409251139196974E-2</v>
      </c>
      <c r="BU633" s="125">
        <f t="shared" ref="BU633" si="11831">M633/M653</f>
        <v>8.9324724501189376E-2</v>
      </c>
      <c r="BV633" s="129">
        <f t="shared" ref="BV633" si="11832">N633/N653</f>
        <v>6.271225686940414E-2</v>
      </c>
      <c r="BW633" s="130">
        <f t="shared" ref="BW633" si="11833">O633/O653</f>
        <v>7.7193893746573164E-2</v>
      </c>
      <c r="BX633" s="125">
        <f t="shared" ref="BX633" si="11834">P633/P653</f>
        <v>9.034945902250964E-2</v>
      </c>
      <c r="BY633" s="126">
        <f t="shared" ref="BY633" si="11835">Q633/Q653</f>
        <v>7.5354565184474837E-2</v>
      </c>
      <c r="BZ633" s="127">
        <f t="shared" ref="BZ633" si="11836">R633/R653</f>
        <v>8.1350086228135013E-2</v>
      </c>
      <c r="CA633" s="128">
        <f t="shared" ref="CA633" si="11837">S633/S653</f>
        <v>6.2925992700408953E-2</v>
      </c>
      <c r="CB633" s="125">
        <f t="shared" ref="CB633" si="11838">T633/T653</f>
        <v>3.7681480660534193E-2</v>
      </c>
      <c r="CC633" s="126">
        <f t="shared" ref="CC633" si="11839">U633/U653</f>
        <v>0.14578258908434821</v>
      </c>
      <c r="CD633" s="127">
        <f t="shared" ref="CD633" si="11840">V633/V653</f>
        <v>3.573224022584013E-2</v>
      </c>
      <c r="CE633" s="128">
        <f t="shared" ref="CE633" si="11841">W633/W653</f>
        <v>8.3153422940316177E-2</v>
      </c>
      <c r="CF633" s="125">
        <f t="shared" ref="CF633" si="11842">X633/X653</f>
        <v>5.3805056581548945E-2</v>
      </c>
      <c r="CG633" s="126">
        <f t="shared" ref="CG633" si="11843">Y633/Y653</f>
        <v>9.5238095238095233E-2</v>
      </c>
      <c r="CH633" s="127">
        <f t="shared" ref="CH633" si="11844">Z633/Z653</f>
        <v>8.7271194825659162E-2</v>
      </c>
      <c r="CI633" s="125">
        <f t="shared" ref="CI633" si="11845">AA633/AA653</f>
        <v>5.084816404784729E-2</v>
      </c>
      <c r="CJ633" s="131">
        <f t="shared" ref="CJ633" si="11846">AB633/AB653</f>
        <v>7.0254753983767196E-2</v>
      </c>
      <c r="CK633" s="132">
        <f t="shared" ref="CK633" si="11847">AC633/AC653</f>
        <v>6.7699318695993202E-2</v>
      </c>
    </row>
    <row r="634" spans="1:89" ht="14.1" thickBot="1">
      <c r="A634" s="133" t="s">
        <v>22</v>
      </c>
      <c r="B634" s="188">
        <v>5258</v>
      </c>
      <c r="C634" s="189">
        <v>990</v>
      </c>
      <c r="D634" s="190">
        <v>1645</v>
      </c>
      <c r="E634" s="191">
        <v>1223</v>
      </c>
      <c r="F634" s="188">
        <v>642</v>
      </c>
      <c r="G634" s="192">
        <v>584</v>
      </c>
      <c r="H634" s="190">
        <v>1624</v>
      </c>
      <c r="I634" s="191">
        <v>1896</v>
      </c>
      <c r="J634" s="188">
        <v>353</v>
      </c>
      <c r="K634" s="192">
        <v>870</v>
      </c>
      <c r="L634" s="190">
        <v>443</v>
      </c>
      <c r="M634" s="188">
        <v>2575</v>
      </c>
      <c r="N634" s="193">
        <v>1447</v>
      </c>
      <c r="O634" s="194">
        <v>3038</v>
      </c>
      <c r="P634" s="188">
        <v>1104</v>
      </c>
      <c r="Q634" s="192">
        <v>1408</v>
      </c>
      <c r="R634" s="190">
        <v>1641</v>
      </c>
      <c r="S634" s="191">
        <v>1373</v>
      </c>
      <c r="T634" s="188">
        <v>283</v>
      </c>
      <c r="U634" s="192">
        <v>1572</v>
      </c>
      <c r="V634" s="190">
        <v>831</v>
      </c>
      <c r="W634" s="191">
        <v>2592</v>
      </c>
      <c r="X634" s="188">
        <v>1199</v>
      </c>
      <c r="Y634" s="192">
        <v>1930</v>
      </c>
      <c r="Z634" s="190">
        <v>4295</v>
      </c>
      <c r="AA634" s="188">
        <v>2341</v>
      </c>
      <c r="AB634" s="168">
        <f t="shared" si="11820"/>
        <v>20765</v>
      </c>
      <c r="AC634" s="169">
        <f t="shared" si="11737"/>
        <v>22392</v>
      </c>
      <c r="AE634" t="s">
        <v>27</v>
      </c>
      <c r="BI634" s="133" t="s">
        <v>22</v>
      </c>
      <c r="BJ634" s="125">
        <f>B634/B653</f>
        <v>9.6987807352480027E-2</v>
      </c>
      <c r="BK634" s="126">
        <f t="shared" ref="BK634" si="11848">C634/C653</f>
        <v>2.9230269568041572E-2</v>
      </c>
      <c r="BL634" s="127">
        <f t="shared" ref="BL634" si="11849">D634/D653</f>
        <v>7.4929397831830197E-2</v>
      </c>
      <c r="BM634" s="128">
        <f t="shared" ref="BM634" si="11850">E634/E653</f>
        <v>6.391763353193268E-2</v>
      </c>
      <c r="BN634" s="125">
        <f t="shared" ref="BN634" si="11851">F634/F653</f>
        <v>6.4522613065326639E-2</v>
      </c>
      <c r="BO634" s="126">
        <f t="shared" ref="BO634" si="11852">G634/G653</f>
        <v>7.7597661440340152E-2</v>
      </c>
      <c r="BP634" s="127">
        <f t="shared" ref="BP634" si="11853">H634/H653</f>
        <v>5.4707764864409633E-2</v>
      </c>
      <c r="BQ634" s="128">
        <f t="shared" ref="BQ634" si="11854">I634/I653</f>
        <v>4.7620243626773827E-2</v>
      </c>
      <c r="BR634" s="125">
        <f t="shared" ref="BR634" si="11855">J634/J653</f>
        <v>5.8327825512227365E-2</v>
      </c>
      <c r="BS634" s="126">
        <f t="shared" ref="BS634" si="11856">K634/K653</f>
        <v>0.12058212058212059</v>
      </c>
      <c r="BT634" s="127">
        <f t="shared" ref="BT634" si="11857">L634/L653</f>
        <v>3.8087868626945236E-2</v>
      </c>
      <c r="BU634" s="125">
        <f t="shared" ref="BU634" si="11858">M634/M653</f>
        <v>0.12500606825574057</v>
      </c>
      <c r="BV634" s="129">
        <f t="shared" ref="BV634" si="11859">N634/N653</f>
        <v>5.5842852732324789E-2</v>
      </c>
      <c r="BW634" s="130">
        <f t="shared" ref="BW634" si="11860">O634/O653</f>
        <v>8.7669177271809076E-2</v>
      </c>
      <c r="BX634" s="125">
        <f t="shared" ref="BX634" si="11861">P634/P653</f>
        <v>6.8648178087302572E-2</v>
      </c>
      <c r="BY634" s="126">
        <f t="shared" ref="BY634" si="11862">Q634/Q653</f>
        <v>7.1064452632110225E-2</v>
      </c>
      <c r="BZ634" s="127">
        <f t="shared" ref="BZ634" si="11863">R634/R653</f>
        <v>8.0857354028085734E-2</v>
      </c>
      <c r="CA634" s="128">
        <f t="shared" ref="CA634" si="11864">S634/S653</f>
        <v>6.037553317796051E-2</v>
      </c>
      <c r="CB634" s="125">
        <f t="shared" ref="CB634" si="11865">T634/T653</f>
        <v>3.1364291255679931E-2</v>
      </c>
      <c r="CC634" s="126">
        <f t="shared" ref="CC634" si="11866">U634/U653</f>
        <v>0.14181326116373477</v>
      </c>
      <c r="CD634" s="127">
        <f t="shared" ref="CD634" si="11867">V634/V653</f>
        <v>3.2135813449862716E-2</v>
      </c>
      <c r="CE634" s="128">
        <f t="shared" ref="CE634" si="11868">W634/W653</f>
        <v>9.0256981683961277E-2</v>
      </c>
      <c r="CF634" s="125">
        <f t="shared" ref="CF634" si="11869">X634/X653</f>
        <v>5.0439611291068949E-2</v>
      </c>
      <c r="CG634" s="126">
        <f t="shared" ref="CG634" si="11870">Y634/Y653</f>
        <v>0.12555295342180589</v>
      </c>
      <c r="CH634" s="127">
        <f t="shared" ref="CH634" si="11871">Z634/Z653</f>
        <v>7.8696154057570036E-2</v>
      </c>
      <c r="CI634" s="125">
        <f t="shared" ref="CI634" si="11872">AA634/AA653</f>
        <v>4.8785062309840373E-2</v>
      </c>
      <c r="CJ634" s="131">
        <f t="shared" ref="CJ634" si="11873">AB634/AB653</f>
        <v>6.7199777349160522E-2</v>
      </c>
      <c r="CK634" s="132">
        <f t="shared" ref="CK634" si="11874">AC634/AC653</f>
        <v>7.2577351665661885E-2</v>
      </c>
    </row>
    <row r="635" spans="1:89" ht="15" thickTop="1" thickBot="1">
      <c r="A635" s="142" t="s">
        <v>24</v>
      </c>
      <c r="B635" s="195">
        <v>4355</v>
      </c>
      <c r="C635" s="196">
        <v>1247</v>
      </c>
      <c r="D635" s="197">
        <v>1551</v>
      </c>
      <c r="E635" s="198">
        <v>997</v>
      </c>
      <c r="F635" s="195">
        <v>597</v>
      </c>
      <c r="G635" s="199">
        <v>508</v>
      </c>
      <c r="H635" s="197">
        <v>1630</v>
      </c>
      <c r="I635" s="198">
        <v>1771</v>
      </c>
      <c r="J635" s="195">
        <v>268</v>
      </c>
      <c r="K635" s="199">
        <v>793</v>
      </c>
      <c r="L635" s="197">
        <v>441</v>
      </c>
      <c r="M635" s="195">
        <v>2250</v>
      </c>
      <c r="N635" s="200">
        <v>1339</v>
      </c>
      <c r="O635" s="201">
        <v>2923</v>
      </c>
      <c r="P635" s="195">
        <v>967</v>
      </c>
      <c r="Q635" s="199">
        <v>1424</v>
      </c>
      <c r="R635" s="197">
        <v>1434</v>
      </c>
      <c r="S635" s="198">
        <v>1285</v>
      </c>
      <c r="T635" s="195">
        <v>288</v>
      </c>
      <c r="U635" s="199">
        <v>910</v>
      </c>
      <c r="V635" s="197">
        <v>698</v>
      </c>
      <c r="W635" s="198">
        <v>2673</v>
      </c>
      <c r="X635" s="195">
        <v>1098</v>
      </c>
      <c r="Y635" s="199">
        <v>1291</v>
      </c>
      <c r="Z635" s="197">
        <v>3955</v>
      </c>
      <c r="AA635" s="195">
        <v>2028</v>
      </c>
      <c r="AB635" s="168">
        <f t="shared" si="11820"/>
        <v>18621</v>
      </c>
      <c r="AC635" s="169">
        <f t="shared" si="11737"/>
        <v>20100</v>
      </c>
      <c r="AE635" s="309" t="s">
        <v>2</v>
      </c>
      <c r="AF635" s="303" t="s">
        <v>3</v>
      </c>
      <c r="AG635" s="304"/>
      <c r="AH635" s="303" t="s">
        <v>4</v>
      </c>
      <c r="AI635" s="304"/>
      <c r="AJ635" s="303" t="s">
        <v>5</v>
      </c>
      <c r="AK635" s="304"/>
      <c r="AL635" s="303" t="s">
        <v>6</v>
      </c>
      <c r="AM635" s="304"/>
      <c r="AN635" s="303" t="s">
        <v>7</v>
      </c>
      <c r="AO635" s="304"/>
      <c r="AP635" s="303" t="s">
        <v>8</v>
      </c>
      <c r="AQ635" s="304"/>
      <c r="AR635" s="303" t="s">
        <v>9</v>
      </c>
      <c r="AS635" s="304"/>
      <c r="AT635" s="303" t="s">
        <v>10</v>
      </c>
      <c r="AU635" s="304"/>
      <c r="AV635" s="303" t="s">
        <v>11</v>
      </c>
      <c r="AW635" s="304"/>
      <c r="AX635" s="303" t="s">
        <v>12</v>
      </c>
      <c r="AY635" s="304"/>
      <c r="AZ635" s="303" t="s">
        <v>13</v>
      </c>
      <c r="BA635" s="304"/>
      <c r="BB635" s="303" t="s">
        <v>14</v>
      </c>
      <c r="BC635" s="304"/>
      <c r="BD635" s="305" t="s">
        <v>15</v>
      </c>
      <c r="BE635" s="306"/>
      <c r="BF635" s="307" t="s">
        <v>16</v>
      </c>
      <c r="BG635" s="308"/>
      <c r="BH635" s="286"/>
      <c r="BI635" s="142" t="s">
        <v>24</v>
      </c>
      <c r="BJ635" s="125">
        <f>B635/B653</f>
        <v>8.0331285853946471E-2</v>
      </c>
      <c r="BK635" s="126">
        <f t="shared" ref="BK635" si="11875">C635/C653</f>
        <v>3.6818329445805896E-2</v>
      </c>
      <c r="BL635" s="127">
        <f t="shared" ref="BL635" si="11876">D635/D653</f>
        <v>7.0647717955725609E-2</v>
      </c>
      <c r="BM635" s="128">
        <f t="shared" ref="BM635" si="11877">E635/E653</f>
        <v>5.2106198390299986E-2</v>
      </c>
      <c r="BN635" s="125">
        <f t="shared" ref="BN635" si="11878">F635/F653</f>
        <v>0.06</v>
      </c>
      <c r="BO635" s="126">
        <f t="shared" ref="BO635" si="11879">G635/G653</f>
        <v>6.7499335636460267E-2</v>
      </c>
      <c r="BP635" s="127">
        <f t="shared" ref="BP635" si="11880">H635/H653</f>
        <v>5.4909887148391442E-2</v>
      </c>
      <c r="BQ635" s="128">
        <f t="shared" ref="BQ635" si="11881">I635/I653</f>
        <v>4.448072334547281E-2</v>
      </c>
      <c r="BR635" s="125">
        <f t="shared" ref="BR635" si="11882">J635/J653</f>
        <v>4.4282881692002646E-2</v>
      </c>
      <c r="BS635" s="126">
        <f t="shared" ref="BS635" si="11883">K635/K653</f>
        <v>0.10990990990990991</v>
      </c>
      <c r="BT635" s="127">
        <f t="shared" ref="BT635" si="11884">L635/L653</f>
        <v>3.7915914366778436E-2</v>
      </c>
      <c r="BU635" s="125">
        <f t="shared" ref="BU635" si="11885">M635/M653</f>
        <v>0.10922860333025874</v>
      </c>
      <c r="BV635" s="129">
        <f t="shared" ref="BV635" si="11886">N635/N653</f>
        <v>5.1674899660389011E-2</v>
      </c>
      <c r="BW635" s="130">
        <f t="shared" ref="BW635" si="11887">O635/O653</f>
        <v>8.4350561278965744E-2</v>
      </c>
      <c r="BX635" s="125">
        <f t="shared" ref="BX635" si="11888">P635/P653</f>
        <v>6.0129337147121008E-2</v>
      </c>
      <c r="BY635" s="126">
        <f t="shared" ref="BY635" si="11889">Q635/Q653</f>
        <v>7.1872003230202389E-2</v>
      </c>
      <c r="BZ635" s="127">
        <f t="shared" ref="BZ635" si="11890">R635/R653</f>
        <v>7.0657797487065785E-2</v>
      </c>
      <c r="CA635" s="128">
        <f t="shared" ref="CA635" si="11891">S635/S653</f>
        <v>5.6505870454245634E-2</v>
      </c>
      <c r="CB635" s="125">
        <f t="shared" ref="CB635" si="11892">T635/T653</f>
        <v>3.1918430677158376E-2</v>
      </c>
      <c r="CC635" s="126">
        <f t="shared" ref="CC635" si="11893">U635/U653</f>
        <v>8.2092918358141628E-2</v>
      </c>
      <c r="CD635" s="127">
        <f t="shared" ref="CD635" si="11894">V635/V653</f>
        <v>2.6992536447658456E-2</v>
      </c>
      <c r="CE635" s="128">
        <f t="shared" ref="CE635" si="11895">W635/W653</f>
        <v>9.3077512361585069E-2</v>
      </c>
      <c r="CF635" s="125">
        <f t="shared" ref="CF635" si="11896">X635/X653</f>
        <v>4.6190736611837951E-2</v>
      </c>
      <c r="CG635" s="126">
        <f t="shared" ref="CG635" si="11897">Y635/Y653</f>
        <v>8.3983866770752022E-2</v>
      </c>
      <c r="CH635" s="127">
        <f t="shared" ref="CH635" si="11898">Z635/Z653</f>
        <v>7.2466423585026654E-2</v>
      </c>
      <c r="CI635" s="125">
        <f t="shared" ref="CI635" si="11899">AA635/AA653</f>
        <v>4.2262326511899304E-2</v>
      </c>
      <c r="CJ635" s="131">
        <f t="shared" ref="CJ635" si="11900">AB635/AB653</f>
        <v>6.0261355840053848E-2</v>
      </c>
      <c r="CK635" s="132">
        <f t="shared" ref="CK635" si="11901">AC635/AC653</f>
        <v>6.5148480192917288E-2</v>
      </c>
    </row>
    <row r="636" spans="1:89" ht="15" thickTop="1" thickBot="1">
      <c r="A636" s="133" t="s">
        <v>28</v>
      </c>
      <c r="B636" s="188">
        <v>3443</v>
      </c>
      <c r="C636" s="189">
        <v>1169</v>
      </c>
      <c r="D636" s="190">
        <v>1282</v>
      </c>
      <c r="E636" s="191">
        <v>907</v>
      </c>
      <c r="F636" s="188">
        <v>564</v>
      </c>
      <c r="G636" s="192">
        <v>524</v>
      </c>
      <c r="H636" s="190">
        <v>1804</v>
      </c>
      <c r="I636" s="191">
        <v>1906</v>
      </c>
      <c r="J636" s="188">
        <v>319</v>
      </c>
      <c r="K636" s="192">
        <v>748</v>
      </c>
      <c r="L636" s="190">
        <v>364</v>
      </c>
      <c r="M636" s="188">
        <v>1404</v>
      </c>
      <c r="N636" s="193">
        <v>1305</v>
      </c>
      <c r="O636" s="194">
        <v>2485</v>
      </c>
      <c r="P636" s="188">
        <v>832</v>
      </c>
      <c r="Q636" s="192">
        <v>970</v>
      </c>
      <c r="R636" s="190">
        <v>1248</v>
      </c>
      <c r="S636" s="191">
        <v>1188</v>
      </c>
      <c r="T636" s="188">
        <v>367</v>
      </c>
      <c r="U636" s="192">
        <v>723</v>
      </c>
      <c r="V636" s="190">
        <v>747</v>
      </c>
      <c r="W636" s="191">
        <v>2056</v>
      </c>
      <c r="X636" s="188">
        <v>998</v>
      </c>
      <c r="Y636" s="192">
        <v>881</v>
      </c>
      <c r="Z636" s="190">
        <v>3285</v>
      </c>
      <c r="AA636" s="188">
        <v>2590</v>
      </c>
      <c r="AB636" s="168">
        <f t="shared" si="11820"/>
        <v>16558</v>
      </c>
      <c r="AC636" s="169">
        <f t="shared" si="11737"/>
        <v>17551</v>
      </c>
      <c r="AE636" s="310"/>
      <c r="AF636" s="242" t="s">
        <v>17</v>
      </c>
      <c r="AG636" s="243" t="s">
        <v>18</v>
      </c>
      <c r="AH636" s="244" t="s">
        <v>17</v>
      </c>
      <c r="AI636" s="245" t="s">
        <v>18</v>
      </c>
      <c r="AJ636" s="242" t="s">
        <v>17</v>
      </c>
      <c r="AK636" s="243" t="s">
        <v>18</v>
      </c>
      <c r="AL636" s="244" t="s">
        <v>17</v>
      </c>
      <c r="AM636" s="245" t="s">
        <v>18</v>
      </c>
      <c r="AN636" s="242" t="s">
        <v>17</v>
      </c>
      <c r="AO636" s="243" t="s">
        <v>18</v>
      </c>
      <c r="AP636" s="244" t="s">
        <v>17</v>
      </c>
      <c r="AQ636" s="242" t="s">
        <v>18</v>
      </c>
      <c r="AR636" s="246" t="s">
        <v>17</v>
      </c>
      <c r="AS636" s="247" t="s">
        <v>18</v>
      </c>
      <c r="AT636" s="242" t="s">
        <v>17</v>
      </c>
      <c r="AU636" s="243" t="s">
        <v>18</v>
      </c>
      <c r="AV636" s="244" t="s">
        <v>17</v>
      </c>
      <c r="AW636" s="245" t="s">
        <v>18</v>
      </c>
      <c r="AX636" s="242" t="s">
        <v>17</v>
      </c>
      <c r="AY636" s="243" t="s">
        <v>18</v>
      </c>
      <c r="AZ636" s="244" t="s">
        <v>17</v>
      </c>
      <c r="BA636" s="245" t="s">
        <v>18</v>
      </c>
      <c r="BB636" s="242" t="s">
        <v>17</v>
      </c>
      <c r="BC636" s="243" t="s">
        <v>18</v>
      </c>
      <c r="BD636" s="248" t="s">
        <v>17</v>
      </c>
      <c r="BE636" s="249" t="s">
        <v>18</v>
      </c>
      <c r="BF636" s="250" t="s">
        <v>17</v>
      </c>
      <c r="BG636" s="251" t="s">
        <v>18</v>
      </c>
      <c r="BH636" s="287"/>
      <c r="BI636" s="133" t="s">
        <v>28</v>
      </c>
      <c r="BJ636" s="125">
        <f>B636/B653</f>
        <v>6.3508752513234831E-2</v>
      </c>
      <c r="BK636" s="126">
        <f t="shared" ref="BK636" si="11902">C636/C653</f>
        <v>3.4515338510142018E-2</v>
      </c>
      <c r="BL636" s="127">
        <f t="shared" ref="BL636" si="11903">D636/D653</f>
        <v>5.8394825544319941E-2</v>
      </c>
      <c r="BM636" s="128">
        <f t="shared" ref="BM636" si="11904">E636/E653</f>
        <v>4.7402529528587853E-2</v>
      </c>
      <c r="BN636" s="125">
        <f t="shared" ref="BN636" si="11905">F636/F653</f>
        <v>5.6683417085427137E-2</v>
      </c>
      <c r="BO636" s="126">
        <f t="shared" ref="BO636" si="11906">G636/G653</f>
        <v>6.9625298963592874E-2</v>
      </c>
      <c r="BP636" s="127">
        <f t="shared" ref="BP636" si="11907">H636/H653</f>
        <v>6.0771433383863906E-2</v>
      </c>
      <c r="BQ636" s="128">
        <f t="shared" ref="BQ636" si="11908">I636/I653</f>
        <v>4.787140524927791E-2</v>
      </c>
      <c r="BR636" s="125">
        <f t="shared" ref="BR636" si="11909">J636/J653</f>
        <v>5.2709847984137477E-2</v>
      </c>
      <c r="BS636" s="126">
        <f t="shared" ref="BS636" si="11910">K636/K653</f>
        <v>0.10367290367290367</v>
      </c>
      <c r="BT636" s="127">
        <f t="shared" ref="BT636" si="11911">L636/L653</f>
        <v>3.1295675350356808E-2</v>
      </c>
      <c r="BU636" s="125">
        <f t="shared" ref="BU636" si="11912">M636/M653</f>
        <v>6.8158648478081466E-2</v>
      </c>
      <c r="BV636" s="129">
        <f t="shared" ref="BV636" si="11913">N636/N653</f>
        <v>5.036276628589071E-2</v>
      </c>
      <c r="BW636" s="130">
        <f t="shared" ref="BW636" si="11914">O636/O653</f>
        <v>7.1710962975788536E-2</v>
      </c>
      <c r="BX636" s="125">
        <f t="shared" ref="BX636" si="11915">P636/P653</f>
        <v>5.1734858848401941E-2</v>
      </c>
      <c r="BY636" s="126">
        <f t="shared" ref="BY636" si="11916">Q636/Q653</f>
        <v>4.89577550093373E-2</v>
      </c>
      <c r="BZ636" s="127">
        <f t="shared" ref="BZ636" si="11917">R636/R653</f>
        <v>6.1492978566149298E-2</v>
      </c>
      <c r="CA636" s="128">
        <f t="shared" ref="CA636" si="11918">S636/S653</f>
        <v>5.2240446770150828E-2</v>
      </c>
      <c r="CB636" s="125">
        <f t="shared" ref="CB636" si="11919">T636/T653</f>
        <v>4.0673833536517788E-2</v>
      </c>
      <c r="CC636" s="126">
        <f t="shared" ref="CC636" si="11920">U636/U653</f>
        <v>6.5223274695534503E-2</v>
      </c>
      <c r="CD636" s="127">
        <f t="shared" ref="CD636" si="11921">V636/V653</f>
        <v>2.8887427974786342E-2</v>
      </c>
      <c r="CE636" s="128">
        <f t="shared" ref="CE636" si="11922">W636/W653</f>
        <v>7.1592729298697685E-2</v>
      </c>
      <c r="CF636" s="125">
        <f t="shared" ref="CF636" si="11923">X636/X653</f>
        <v>4.1983929998737957E-2</v>
      </c>
      <c r="CG636" s="126">
        <f t="shared" ref="CG636" si="11924">Y636/Y653</f>
        <v>5.7311995836585999E-2</v>
      </c>
      <c r="CH636" s="127">
        <f t="shared" ref="CH636" si="11925">Z636/Z653</f>
        <v>6.0190190006779415E-2</v>
      </c>
      <c r="CI636" s="125">
        <f t="shared" ref="CI636" si="11926">AA636/AA653</f>
        <v>5.3974075772100193E-2</v>
      </c>
      <c r="CJ636" s="131">
        <f t="shared" ref="CJ636" si="11927">AB636/AB653</f>
        <v>5.3585066859975924E-2</v>
      </c>
      <c r="CK636" s="132">
        <f t="shared" ref="CK636" si="11928">AC636/AC653</f>
        <v>5.6886615714720964E-2</v>
      </c>
    </row>
    <row r="637" spans="1:89" ht="14.1" thickTop="1">
      <c r="A637" s="142" t="s">
        <v>29</v>
      </c>
      <c r="B637" s="202">
        <v>3381</v>
      </c>
      <c r="C637" s="196">
        <v>1263</v>
      </c>
      <c r="D637" s="197">
        <v>1359</v>
      </c>
      <c r="E637" s="198">
        <v>763</v>
      </c>
      <c r="F637" s="195">
        <v>568</v>
      </c>
      <c r="G637" s="199">
        <v>407</v>
      </c>
      <c r="H637" s="197">
        <v>1977</v>
      </c>
      <c r="I637" s="198">
        <v>1911</v>
      </c>
      <c r="J637" s="195">
        <v>343</v>
      </c>
      <c r="K637" s="199">
        <v>529</v>
      </c>
      <c r="L637" s="197">
        <v>439</v>
      </c>
      <c r="M637" s="195">
        <v>1386</v>
      </c>
      <c r="N637" s="200">
        <v>1378</v>
      </c>
      <c r="O637" s="203">
        <v>2060</v>
      </c>
      <c r="P637" s="195">
        <v>819</v>
      </c>
      <c r="Q637" s="199">
        <v>912</v>
      </c>
      <c r="R637" s="197">
        <v>1197</v>
      </c>
      <c r="S637" s="198">
        <v>1245</v>
      </c>
      <c r="T637" s="195">
        <v>457</v>
      </c>
      <c r="U637" s="199">
        <v>596</v>
      </c>
      <c r="V637" s="197">
        <v>831</v>
      </c>
      <c r="W637" s="204">
        <v>2011</v>
      </c>
      <c r="X637" s="195">
        <v>955</v>
      </c>
      <c r="Y637" s="199">
        <v>922</v>
      </c>
      <c r="Z637" s="197">
        <v>2987</v>
      </c>
      <c r="AA637" s="195">
        <v>2523</v>
      </c>
      <c r="AB637" s="168">
        <f t="shared" si="11820"/>
        <v>16691</v>
      </c>
      <c r="AC637" s="169">
        <f t="shared" si="11737"/>
        <v>16528</v>
      </c>
      <c r="AE637" s="252" t="str">
        <f>$AE$17</f>
        <v>17:00 - 17:59</v>
      </c>
      <c r="AF637" s="253">
        <f t="shared" ref="AF637:AU639" si="11929">SUMIF($A$9:$A$32,$AE637,B$629:B$652)</f>
        <v>2555</v>
      </c>
      <c r="AG637" s="254">
        <f t="shared" si="11929"/>
        <v>4564</v>
      </c>
      <c r="AH637" s="255">
        <f t="shared" si="11929"/>
        <v>1641</v>
      </c>
      <c r="AI637" s="256">
        <f t="shared" si="11929"/>
        <v>1992</v>
      </c>
      <c r="AJ637" s="253">
        <f t="shared" si="11929"/>
        <v>991</v>
      </c>
      <c r="AK637" s="257">
        <f t="shared" si="11929"/>
        <v>575</v>
      </c>
      <c r="AL637" s="255">
        <f t="shared" si="11929"/>
        <v>2115</v>
      </c>
      <c r="AM637" s="256">
        <f t="shared" si="11929"/>
        <v>4194</v>
      </c>
      <c r="AN637" s="253">
        <f t="shared" si="11929"/>
        <v>706</v>
      </c>
      <c r="AO637" s="257">
        <f t="shared" si="11929"/>
        <v>286</v>
      </c>
      <c r="AP637" s="255">
        <f t="shared" si="11929"/>
        <v>1501</v>
      </c>
      <c r="AQ637" s="253">
        <f t="shared" si="11929"/>
        <v>1119</v>
      </c>
      <c r="AR637" s="258">
        <f t="shared" si="11929"/>
        <v>2195</v>
      </c>
      <c r="AS637" s="259">
        <f t="shared" si="11929"/>
        <v>2111</v>
      </c>
      <c r="AT637" s="253">
        <f t="shared" si="11929"/>
        <v>1238</v>
      </c>
      <c r="AU637" s="257">
        <f t="shared" si="11929"/>
        <v>1256</v>
      </c>
      <c r="AV637" s="255">
        <f t="shared" ref="AP637:BE639" si="11930">SUMIF($A$9:$A$32,$AE637,R$629:R$652)</f>
        <v>1368</v>
      </c>
      <c r="AW637" s="256">
        <f t="shared" si="11930"/>
        <v>1487</v>
      </c>
      <c r="AX637" s="253">
        <f t="shared" si="11930"/>
        <v>1093</v>
      </c>
      <c r="AY637" s="257">
        <f t="shared" si="11930"/>
        <v>336</v>
      </c>
      <c r="AZ637" s="255">
        <f t="shared" si="11930"/>
        <v>2507</v>
      </c>
      <c r="BA637" s="256">
        <f t="shared" si="11930"/>
        <v>1233</v>
      </c>
      <c r="BB637" s="253">
        <f t="shared" si="11930"/>
        <v>2744</v>
      </c>
      <c r="BC637" s="257">
        <f t="shared" si="11930"/>
        <v>598</v>
      </c>
      <c r="BD637" s="20">
        <f t="shared" si="11930"/>
        <v>4138</v>
      </c>
      <c r="BE637" s="260">
        <f t="shared" si="11930"/>
        <v>3417</v>
      </c>
      <c r="BF637" s="261">
        <f>AF637+AH637+AJ637+AL637+AN637+AP637+AR637+AT637+AV637+AX637+AZ637+BB637+BD637</f>
        <v>24792</v>
      </c>
      <c r="BG637" s="262">
        <f>AG637+AI637+AK637+AM637+AO637+AQ637+AS637+AU637+AW637+AY637+BA637+BC637+BE637</f>
        <v>23168</v>
      </c>
      <c r="BH637" s="283"/>
      <c r="BI637" s="142" t="s">
        <v>29</v>
      </c>
      <c r="BJ637" s="125">
        <f>B637/B653</f>
        <v>6.2365115378230314E-2</v>
      </c>
      <c r="BK637" s="126">
        <f t="shared" ref="BK637" si="11931">C637/C653</f>
        <v>3.7290737842865157E-2</v>
      </c>
      <c r="BL637" s="127">
        <f t="shared" ref="BL637" si="11932">D637/D653</f>
        <v>6.190215905985242E-2</v>
      </c>
      <c r="BM637" s="128">
        <f t="shared" ref="BM637" si="11933">E637/E653</f>
        <v>3.9876659349848437E-2</v>
      </c>
      <c r="BN637" s="125">
        <f t="shared" ref="BN637" si="11934">F637/F653</f>
        <v>5.7085427135678393E-2</v>
      </c>
      <c r="BO637" s="126">
        <f t="shared" ref="BO637" si="11935">G637/G653</f>
        <v>5.4079192133935687E-2</v>
      </c>
      <c r="BP637" s="127">
        <f t="shared" ref="BP637" si="11936">H637/H653</f>
        <v>6.6599292572006058E-2</v>
      </c>
      <c r="BQ637" s="128">
        <f t="shared" ref="BQ637" si="11937">I637/I653</f>
        <v>4.7996986060529954E-2</v>
      </c>
      <c r="BR637" s="125">
        <f t="shared" ref="BR637" si="11938">J637/J653</f>
        <v>5.6675479180436222E-2</v>
      </c>
      <c r="BS637" s="126">
        <f t="shared" ref="BS637" si="11939">K637/K653</f>
        <v>7.3319473319473319E-2</v>
      </c>
      <c r="BT637" s="127">
        <f t="shared" ref="BT637" si="11940">L637/L653</f>
        <v>3.7743960106611643E-2</v>
      </c>
      <c r="BU637" s="125">
        <f t="shared" ref="BU637" si="11941">M637/M653</f>
        <v>6.7284819651439384E-2</v>
      </c>
      <c r="BV637" s="129">
        <f t="shared" ref="BV637" si="11942">N637/N653</f>
        <v>5.3179993825254707E-2</v>
      </c>
      <c r="BW637" s="130">
        <f t="shared" ref="BW637" si="11943">O637/O653</f>
        <v>5.9446512567454479E-2</v>
      </c>
      <c r="BX637" s="125">
        <f t="shared" ref="BX637" si="11944">P637/P653</f>
        <v>5.0926501678895661E-2</v>
      </c>
      <c r="BY637" s="126">
        <f t="shared" ref="BY637" si="11945">Q637/Q653</f>
        <v>4.6030384091253221E-2</v>
      </c>
      <c r="BZ637" s="127">
        <f t="shared" ref="BZ637" si="11946">R637/R653</f>
        <v>5.8980044345898007E-2</v>
      </c>
      <c r="CA637" s="128">
        <f t="shared" ref="CA637" si="11947">S637/S653</f>
        <v>5.4746932852557058E-2</v>
      </c>
      <c r="CB637" s="125">
        <f t="shared" ref="CB637" si="11948">T637/T653</f>
        <v>5.0648343123129783E-2</v>
      </c>
      <c r="CC637" s="126">
        <f t="shared" ref="CC637" si="11949">U637/U653</f>
        <v>5.3766350924672981E-2</v>
      </c>
      <c r="CD637" s="127">
        <f t="shared" ref="CD637" si="11950">V637/V653</f>
        <v>3.2135813449862716E-2</v>
      </c>
      <c r="CE637" s="128">
        <f t="shared" ref="CE637" si="11951">W637/W653</f>
        <v>7.0025767811128903E-2</v>
      </c>
      <c r="CF637" s="125">
        <f t="shared" ref="CF637" si="11952">X637/X653</f>
        <v>4.0175003155104957E-2</v>
      </c>
      <c r="CG637" s="126">
        <f t="shared" ref="CG637" si="11953">Y637/Y653</f>
        <v>5.9979182930002602E-2</v>
      </c>
      <c r="CH637" s="127">
        <f t="shared" ref="CH637" si="11954">Z637/Z653</f>
        <v>5.473001447496198E-2</v>
      </c>
      <c r="CI637" s="125">
        <f t="shared" ref="CI637" si="11955">AA637/AA653</f>
        <v>5.2577835201933897E-2</v>
      </c>
      <c r="CJ637" s="131">
        <f t="shared" ref="CJ637" si="11956">AB637/AB653</f>
        <v>5.4015482000233005E-2</v>
      </c>
      <c r="CK637" s="132">
        <f t="shared" ref="CK637" si="11957">AC637/AC653</f>
        <v>5.3570849782514279E-2</v>
      </c>
    </row>
    <row r="638" spans="1:89">
      <c r="A638" s="133" t="s">
        <v>31</v>
      </c>
      <c r="B638" s="205">
        <v>3446</v>
      </c>
      <c r="C638" s="189">
        <v>1329</v>
      </c>
      <c r="D638" s="190">
        <v>1253</v>
      </c>
      <c r="E638" s="191">
        <v>792</v>
      </c>
      <c r="F638" s="188">
        <v>591</v>
      </c>
      <c r="G638" s="192">
        <v>423</v>
      </c>
      <c r="H638" s="190">
        <v>2013</v>
      </c>
      <c r="I638" s="191">
        <v>2165</v>
      </c>
      <c r="J638" s="188">
        <v>302</v>
      </c>
      <c r="K638" s="189">
        <v>396</v>
      </c>
      <c r="L638" s="190">
        <v>465</v>
      </c>
      <c r="M638" s="188">
        <v>1483</v>
      </c>
      <c r="N638" s="193">
        <v>1396</v>
      </c>
      <c r="O638" s="206">
        <v>2093</v>
      </c>
      <c r="P638" s="188">
        <v>847</v>
      </c>
      <c r="Q638" s="189">
        <v>1075</v>
      </c>
      <c r="R638" s="190">
        <v>1193</v>
      </c>
      <c r="S638" s="191">
        <v>1120</v>
      </c>
      <c r="T638" s="197">
        <v>462</v>
      </c>
      <c r="U638" s="188">
        <v>591</v>
      </c>
      <c r="V638" s="190">
        <v>913</v>
      </c>
      <c r="W638" s="207">
        <v>1803</v>
      </c>
      <c r="X638" s="188">
        <v>1051</v>
      </c>
      <c r="Y638" s="192">
        <v>728</v>
      </c>
      <c r="Z638" s="190">
        <v>3048</v>
      </c>
      <c r="AA638" s="188">
        <v>2664</v>
      </c>
      <c r="AB638" s="168">
        <f t="shared" si="11820"/>
        <v>16980</v>
      </c>
      <c r="AC638" s="169">
        <f t="shared" si="11737"/>
        <v>16662</v>
      </c>
      <c r="AE638" s="263" t="str">
        <f>$AE$18</f>
        <v>18:00 - 18:59</v>
      </c>
      <c r="AF638" s="253">
        <f t="shared" si="11929"/>
        <v>2459</v>
      </c>
      <c r="AG638" s="264">
        <f t="shared" si="11929"/>
        <v>3074</v>
      </c>
      <c r="AH638" s="265">
        <f t="shared" si="11929"/>
        <v>1443</v>
      </c>
      <c r="AI638" s="266">
        <f t="shared" si="11929"/>
        <v>1643</v>
      </c>
      <c r="AJ638" s="267">
        <f t="shared" si="11929"/>
        <v>752</v>
      </c>
      <c r="AK638" s="268">
        <f t="shared" si="11929"/>
        <v>402</v>
      </c>
      <c r="AL638" s="265">
        <f t="shared" si="11929"/>
        <v>2131</v>
      </c>
      <c r="AM638" s="266">
        <f t="shared" si="11929"/>
        <v>3313</v>
      </c>
      <c r="AN638" s="267">
        <f t="shared" si="11929"/>
        <v>624</v>
      </c>
      <c r="AO638" s="268">
        <f t="shared" si="11929"/>
        <v>234</v>
      </c>
      <c r="AP638" s="265">
        <f t="shared" si="11930"/>
        <v>1572</v>
      </c>
      <c r="AQ638" s="267">
        <f t="shared" si="11930"/>
        <v>759</v>
      </c>
      <c r="AR638" s="269">
        <f t="shared" si="11930"/>
        <v>2088</v>
      </c>
      <c r="AS638" s="270">
        <f t="shared" si="11930"/>
        <v>1958</v>
      </c>
      <c r="AT638" s="267">
        <f t="shared" si="11930"/>
        <v>1210</v>
      </c>
      <c r="AU638" s="268">
        <f t="shared" si="11930"/>
        <v>1287</v>
      </c>
      <c r="AV638" s="265">
        <f t="shared" si="11930"/>
        <v>1416</v>
      </c>
      <c r="AW638" s="266">
        <f t="shared" si="11930"/>
        <v>1946</v>
      </c>
      <c r="AX638" s="267">
        <f t="shared" si="11930"/>
        <v>916</v>
      </c>
      <c r="AY638" s="268">
        <f t="shared" si="11930"/>
        <v>441</v>
      </c>
      <c r="AZ638" s="265">
        <f t="shared" si="11930"/>
        <v>2614</v>
      </c>
      <c r="BA638" s="266">
        <f t="shared" si="11930"/>
        <v>1365</v>
      </c>
      <c r="BB638" s="267">
        <f t="shared" si="11930"/>
        <v>2463</v>
      </c>
      <c r="BC638" s="268">
        <f t="shared" si="11930"/>
        <v>783</v>
      </c>
      <c r="BD638" s="265">
        <f t="shared" si="11930"/>
        <v>3668</v>
      </c>
      <c r="BE638" s="267">
        <f t="shared" si="11930"/>
        <v>5029</v>
      </c>
      <c r="BF638" s="271">
        <f>SUM(AF638,AH638,AJ638,AL638,AN638,AP638,AR638,AT638,AV638,AX638,AZ638,BB638,BD638)</f>
        <v>23356</v>
      </c>
      <c r="BG638" s="16">
        <f>SUM(AG638,AI638,AK638,AM638,AO638,AQ638,AS638,AU638,AW638,AY638,BA638,BC638,BE638)</f>
        <v>22234</v>
      </c>
      <c r="BH638" s="284"/>
      <c r="BI638" s="133" t="s">
        <v>31</v>
      </c>
      <c r="BJ638" s="125">
        <f>B638/B653</f>
        <v>6.356408979396086E-2</v>
      </c>
      <c r="BK638" s="126">
        <f t="shared" ref="BK638" si="11958">C638/C653</f>
        <v>3.9239422480734594E-2</v>
      </c>
      <c r="BL638" s="127">
        <f t="shared" ref="BL638" si="11959">D638/D653</f>
        <v>5.707388175275576E-2</v>
      </c>
      <c r="BM638" s="128">
        <f t="shared" ref="BM638" si="11960">E638/E653</f>
        <v>4.1392285983066796E-2</v>
      </c>
      <c r="BN638" s="125">
        <f t="shared" ref="BN638" si="11961">F638/F653</f>
        <v>5.9396984924623114E-2</v>
      </c>
      <c r="BO638" s="126">
        <f t="shared" ref="BO638" si="11962">G638/G653</f>
        <v>5.6205155461068294E-2</v>
      </c>
      <c r="BP638" s="127">
        <f t="shared" ref="BP638" si="11963">H638/H653</f>
        <v>6.7812026275896914E-2</v>
      </c>
      <c r="BQ638" s="128">
        <f t="shared" ref="BQ638" si="11964">I638/I653</f>
        <v>5.437649127213362E-2</v>
      </c>
      <c r="BR638" s="125">
        <f t="shared" ref="BR638" si="11965">J638/J653</f>
        <v>4.9900859220092533E-2</v>
      </c>
      <c r="BS638" s="126">
        <f t="shared" ref="BS638" si="11966">K638/K653</f>
        <v>5.4885654885654889E-2</v>
      </c>
      <c r="BT638" s="127">
        <f t="shared" ref="BT638" si="11967">L638/L653</f>
        <v>3.9979365488779985E-2</v>
      </c>
      <c r="BU638" s="125">
        <f t="shared" ref="BU638" si="11968">M638/M653</f>
        <v>7.1993786106121657E-2</v>
      </c>
      <c r="BV638" s="129">
        <f t="shared" ref="BV638" si="11969">N638/N653</f>
        <v>5.3874652670577339E-2</v>
      </c>
      <c r="BW638" s="130">
        <f t="shared" ref="BW638" si="11970">O638/O653</f>
        <v>6.0398811069748648E-2</v>
      </c>
      <c r="BX638" s="125">
        <f t="shared" ref="BX638" si="11971">P638/P653</f>
        <v>5.2667578659370724E-2</v>
      </c>
      <c r="BY638" s="126">
        <f t="shared" ref="BY638" si="11972">Q638/Q653</f>
        <v>5.4257305809317112E-2</v>
      </c>
      <c r="BZ638" s="127">
        <f t="shared" ref="BZ638" si="11973">R638/R653</f>
        <v>5.8782951465878294E-2</v>
      </c>
      <c r="CA638" s="128">
        <f t="shared" ref="CA638" si="11974">S638/S653</f>
        <v>4.925025284728024E-2</v>
      </c>
      <c r="CB638" s="125">
        <f t="shared" ref="CB638" si="11975">T638/T653</f>
        <v>5.120248254460822E-2</v>
      </c>
      <c r="CC638" s="126">
        <f t="shared" ref="CC638" si="11976">U638/U653</f>
        <v>5.3315290933694179E-2</v>
      </c>
      <c r="CD638" s="127">
        <f t="shared" ref="CD638" si="11977">V638/V653</f>
        <v>3.5306856413627748E-2</v>
      </c>
      <c r="CE638" s="128">
        <f t="shared" ref="CE638" si="11978">W638/W653</f>
        <v>6.2782923601922141E-2</v>
      </c>
      <c r="CF638" s="125">
        <f t="shared" ref="CF638" si="11979">X638/X653</f>
        <v>4.4213537503680955E-2</v>
      </c>
      <c r="CG638" s="126">
        <f t="shared" ref="CG638" si="11980">Y638/Y653</f>
        <v>4.7358834244080147E-2</v>
      </c>
      <c r="CH638" s="127">
        <f t="shared" ref="CH638" si="11981">Z638/Z653</f>
        <v>5.5847701412682998E-2</v>
      </c>
      <c r="CI638" s="125">
        <f t="shared" ref="CI638" si="11982">AA638/AA653</f>
        <v>5.5516192222731631E-2</v>
      </c>
      <c r="CJ638" s="131">
        <f t="shared" ref="CJ638" si="11983">AB638/AB653</f>
        <v>5.4950744974175091E-2</v>
      </c>
      <c r="CK638" s="132">
        <f t="shared" ref="CK638" si="11984">AC638/AC653</f>
        <v>5.4005172983800392E-2</v>
      </c>
    </row>
    <row r="639" spans="1:89" ht="14.1" thickBot="1">
      <c r="A639" s="142" t="s">
        <v>33</v>
      </c>
      <c r="B639" s="202">
        <v>2746</v>
      </c>
      <c r="C639" s="196">
        <v>1472</v>
      </c>
      <c r="D639" s="197">
        <v>1098</v>
      </c>
      <c r="E639" s="198">
        <v>878</v>
      </c>
      <c r="F639" s="195">
        <v>497</v>
      </c>
      <c r="G639" s="199">
        <v>409</v>
      </c>
      <c r="H639" s="197">
        <v>2122</v>
      </c>
      <c r="I639" s="198">
        <v>1815</v>
      </c>
      <c r="J639" s="195">
        <v>339</v>
      </c>
      <c r="K639" s="196">
        <v>373</v>
      </c>
      <c r="L639" s="197">
        <v>541</v>
      </c>
      <c r="M639" s="195">
        <v>1271</v>
      </c>
      <c r="N639" s="200">
        <v>1315</v>
      </c>
      <c r="O639" s="203">
        <v>1928</v>
      </c>
      <c r="P639" s="195">
        <v>765</v>
      </c>
      <c r="Q639" s="196">
        <v>971</v>
      </c>
      <c r="R639" s="197">
        <v>1100</v>
      </c>
      <c r="S639" s="198">
        <v>1198</v>
      </c>
      <c r="T639" s="195">
        <v>396</v>
      </c>
      <c r="U639" s="199">
        <v>558</v>
      </c>
      <c r="V639" s="197">
        <v>906</v>
      </c>
      <c r="W639" s="204">
        <v>1806</v>
      </c>
      <c r="X639" s="195">
        <v>1016</v>
      </c>
      <c r="Y639" s="199">
        <v>749</v>
      </c>
      <c r="Z639" s="197">
        <v>2959</v>
      </c>
      <c r="AA639" s="195">
        <v>2554</v>
      </c>
      <c r="AB639" s="168">
        <f t="shared" si="11820"/>
        <v>15800</v>
      </c>
      <c r="AC639" s="169">
        <f t="shared" si="11737"/>
        <v>15982</v>
      </c>
      <c r="AE639" s="252" t="str">
        <f>$AE$19</f>
        <v>19:00 - 19:59</v>
      </c>
      <c r="AF639" s="253">
        <f t="shared" si="11929"/>
        <v>2579</v>
      </c>
      <c r="AG639" s="272">
        <f t="shared" si="11929"/>
        <v>4358</v>
      </c>
      <c r="AH639" s="273">
        <f t="shared" si="11929"/>
        <v>1065</v>
      </c>
      <c r="AI639" s="274">
        <f t="shared" si="11929"/>
        <v>1821</v>
      </c>
      <c r="AJ639" s="275">
        <f t="shared" si="11929"/>
        <v>548</v>
      </c>
      <c r="AK639" s="276">
        <f t="shared" si="11929"/>
        <v>507</v>
      </c>
      <c r="AL639" s="273">
        <f t="shared" si="11929"/>
        <v>1859</v>
      </c>
      <c r="AM639" s="274">
        <f t="shared" si="11929"/>
        <v>4061</v>
      </c>
      <c r="AN639" s="275">
        <f t="shared" si="11929"/>
        <v>212</v>
      </c>
      <c r="AO639" s="276">
        <f t="shared" si="11929"/>
        <v>223</v>
      </c>
      <c r="AP639" s="273">
        <f t="shared" si="11930"/>
        <v>744</v>
      </c>
      <c r="AQ639" s="275">
        <f t="shared" si="11930"/>
        <v>859</v>
      </c>
      <c r="AR639" s="277">
        <f t="shared" si="11930"/>
        <v>1872</v>
      </c>
      <c r="AS639" s="278">
        <f t="shared" si="11930"/>
        <v>2164</v>
      </c>
      <c r="AT639" s="275">
        <f t="shared" si="11930"/>
        <v>1016</v>
      </c>
      <c r="AU639" s="276">
        <f t="shared" si="11930"/>
        <v>1847</v>
      </c>
      <c r="AV639" s="273">
        <f t="shared" si="11930"/>
        <v>888</v>
      </c>
      <c r="AW639" s="274">
        <f t="shared" si="11930"/>
        <v>1794</v>
      </c>
      <c r="AX639" s="275">
        <f t="shared" si="11930"/>
        <v>641</v>
      </c>
      <c r="AY639" s="276">
        <f t="shared" si="11930"/>
        <v>390</v>
      </c>
      <c r="AZ639" s="273">
        <f t="shared" si="11930"/>
        <v>2417</v>
      </c>
      <c r="BA639" s="274">
        <f t="shared" si="11930"/>
        <v>1530</v>
      </c>
      <c r="BB639" s="275">
        <f t="shared" si="11930"/>
        <v>1939</v>
      </c>
      <c r="BC639" s="276">
        <f t="shared" si="11930"/>
        <v>876</v>
      </c>
      <c r="BD639" s="273">
        <f t="shared" si="11930"/>
        <v>3192</v>
      </c>
      <c r="BE639" s="275">
        <f t="shared" si="11930"/>
        <v>3887</v>
      </c>
      <c r="BF639" s="271">
        <f>SUM(AF639,AH639,AJ639,AL639,AN639,AP639,AR639,AT639,AV639,AX639,AZ639,BB639,BD639)</f>
        <v>18972</v>
      </c>
      <c r="BG639" s="16">
        <f>SUM(AG639,AI639,AK639,AM639,AO639,AQ639,AS639,AU639,AW639,AY639,BA639,BC639,BE639)</f>
        <v>24317</v>
      </c>
      <c r="BH639" s="285"/>
      <c r="BI639" s="142" t="s">
        <v>33</v>
      </c>
      <c r="BJ639" s="125">
        <f>B639/B653</f>
        <v>5.0652057624554998E-2</v>
      </c>
      <c r="BK639" s="126">
        <f t="shared" ref="BK639" si="11985">C639/C653</f>
        <v>4.3461572529451709E-2</v>
      </c>
      <c r="BL639" s="127">
        <f t="shared" ref="BL639" si="11986">D639/D653</f>
        <v>5.0013664935774804E-2</v>
      </c>
      <c r="BM639" s="128">
        <f t="shared" ref="BM639" si="11987">E639/E653</f>
        <v>4.5886902895369501E-2</v>
      </c>
      <c r="BN639" s="125">
        <f t="shared" ref="BN639" si="11988">F639/F653</f>
        <v>4.9949748743718596E-2</v>
      </c>
      <c r="BO639" s="126">
        <f t="shared" ref="BO639" si="11989">G639/G653</f>
        <v>5.4344937549827263E-2</v>
      </c>
      <c r="BP639" s="127">
        <f t="shared" ref="BP639" si="11990">H639/H653</f>
        <v>7.1483914434899778E-2</v>
      </c>
      <c r="BQ639" s="128">
        <f t="shared" ref="BQ639" si="11991">I639/I653</f>
        <v>4.5585834484490773E-2</v>
      </c>
      <c r="BR639" s="125">
        <f t="shared" ref="BR639" si="11992">J639/J653</f>
        <v>5.6014540647719761E-2</v>
      </c>
      <c r="BS639" s="126">
        <f t="shared" ref="BS639" si="11993">K639/K653</f>
        <v>5.1697851697851696E-2</v>
      </c>
      <c r="BT639" s="127">
        <f t="shared" ref="BT639" si="11994">L639/L653</f>
        <v>4.6513627375118216E-2</v>
      </c>
      <c r="BU639" s="125">
        <f t="shared" ref="BU639" si="11995">M639/M653</f>
        <v>6.1702024370115051E-2</v>
      </c>
      <c r="BV639" s="129">
        <f t="shared" ref="BV639" si="11996">N639/N653</f>
        <v>5.0748687866625501E-2</v>
      </c>
      <c r="BW639" s="130">
        <f t="shared" ref="BW639" si="11997">O639/O653</f>
        <v>5.5637318558277783E-2</v>
      </c>
      <c r="BX639" s="125">
        <f t="shared" ref="BX639" si="11998">P639/P653</f>
        <v>4.7568710359408031E-2</v>
      </c>
      <c r="BY639" s="126">
        <f t="shared" ref="BY639" si="11999">Q639/Q653</f>
        <v>4.9008226921718065E-2</v>
      </c>
      <c r="BZ639" s="127">
        <f t="shared" ref="BZ639" si="12000">R639/R653</f>
        <v>5.4200542005420058E-2</v>
      </c>
      <c r="CA639" s="128">
        <f t="shared" ref="CA639" si="12001">S639/S653</f>
        <v>5.2680181170572972E-2</v>
      </c>
      <c r="CB639" s="125">
        <f t="shared" ref="CB639" si="12002">T639/T653</f>
        <v>4.3887842181092762E-2</v>
      </c>
      <c r="CC639" s="126">
        <f t="shared" ref="CC639" si="12003">U639/U653</f>
        <v>5.0338294993234098E-2</v>
      </c>
      <c r="CD639" s="127">
        <f t="shared" ref="CD639" si="12004">V639/V653</f>
        <v>3.5036157624038056E-2</v>
      </c>
      <c r="CE639" s="128">
        <f t="shared" ref="CE639" si="12005">W639/W653</f>
        <v>6.2887387701093395E-2</v>
      </c>
      <c r="CF639" s="125">
        <f t="shared" ref="CF639" si="12006">X639/X653</f>
        <v>4.2741155189095957E-2</v>
      </c>
      <c r="CG639" s="126">
        <f t="shared" ref="CG639" si="12007">Y639/Y653</f>
        <v>4.8724954462659384E-2</v>
      </c>
      <c r="CH639" s="127">
        <f t="shared" ref="CH639" si="12008">Z639/Z653</f>
        <v>5.4216977847811348E-2</v>
      </c>
      <c r="CI639" s="125">
        <f t="shared" ref="CI639" si="12009">AA639/AA653</f>
        <v>5.3223856958279497E-2</v>
      </c>
      <c r="CJ639" s="131">
        <f t="shared" ref="CJ639" si="12010">AB639/AB653</f>
        <v>5.1132024180916752E-2</v>
      </c>
      <c r="CK639" s="132">
        <f t="shared" ref="CK639" si="12011">AC639/AC653</f>
        <v>5.1801144798169357E-2</v>
      </c>
    </row>
    <row r="640" spans="1:89" ht="15" thickTop="1" thickBot="1">
      <c r="A640" s="133" t="s">
        <v>35</v>
      </c>
      <c r="B640" s="205">
        <v>2391</v>
      </c>
      <c r="C640" s="189">
        <v>1619</v>
      </c>
      <c r="D640" s="190">
        <v>1025</v>
      </c>
      <c r="E640" s="191">
        <v>890</v>
      </c>
      <c r="F640" s="188">
        <v>512</v>
      </c>
      <c r="G640" s="192">
        <v>426</v>
      </c>
      <c r="H640" s="190">
        <v>1941</v>
      </c>
      <c r="I640" s="191">
        <v>2545</v>
      </c>
      <c r="J640" s="188">
        <v>346</v>
      </c>
      <c r="K640" s="189">
        <v>366</v>
      </c>
      <c r="L640" s="190">
        <v>646</v>
      </c>
      <c r="M640" s="188">
        <v>1018</v>
      </c>
      <c r="N640" s="193">
        <v>1425</v>
      </c>
      <c r="O640" s="206">
        <v>1703</v>
      </c>
      <c r="P640" s="188">
        <v>810</v>
      </c>
      <c r="Q640" s="189">
        <v>1043</v>
      </c>
      <c r="R640" s="190">
        <v>1060</v>
      </c>
      <c r="S640" s="191">
        <v>1232</v>
      </c>
      <c r="T640" s="188">
        <v>459</v>
      </c>
      <c r="U640" s="192">
        <v>458</v>
      </c>
      <c r="V640" s="190">
        <v>1369</v>
      </c>
      <c r="W640" s="207">
        <v>1639</v>
      </c>
      <c r="X640" s="188">
        <v>1155</v>
      </c>
      <c r="Y640" s="192">
        <v>572</v>
      </c>
      <c r="Z640" s="190">
        <v>2873</v>
      </c>
      <c r="AA640" s="188">
        <v>2617</v>
      </c>
      <c r="AB640" s="168">
        <f t="shared" si="11820"/>
        <v>16012</v>
      </c>
      <c r="AC640" s="169">
        <f t="shared" si="11737"/>
        <v>16128</v>
      </c>
      <c r="AE640" s="288" t="s">
        <v>26</v>
      </c>
      <c r="AF640" s="12">
        <f t="shared" ref="AF640:BG640" si="12012">SUM(AF637:AF639)</f>
        <v>7593</v>
      </c>
      <c r="AG640" s="1">
        <f t="shared" si="12012"/>
        <v>11996</v>
      </c>
      <c r="AH640" s="12">
        <f t="shared" si="12012"/>
        <v>4149</v>
      </c>
      <c r="AI640" s="1">
        <f t="shared" si="12012"/>
        <v>5456</v>
      </c>
      <c r="AJ640" s="12">
        <f t="shared" si="12012"/>
        <v>2291</v>
      </c>
      <c r="AK640" s="1">
        <f t="shared" si="12012"/>
        <v>1484</v>
      </c>
      <c r="AL640" s="12">
        <f t="shared" si="12012"/>
        <v>6105</v>
      </c>
      <c r="AM640" s="1">
        <f t="shared" si="12012"/>
        <v>11568</v>
      </c>
      <c r="AN640" s="12">
        <f t="shared" si="12012"/>
        <v>1542</v>
      </c>
      <c r="AO640" s="1">
        <f t="shared" si="12012"/>
        <v>743</v>
      </c>
      <c r="AP640" s="12">
        <f t="shared" si="12012"/>
        <v>3817</v>
      </c>
      <c r="AQ640" s="1">
        <f t="shared" si="12012"/>
        <v>2737</v>
      </c>
      <c r="AR640" s="12">
        <f t="shared" si="12012"/>
        <v>6155</v>
      </c>
      <c r="AS640" s="1">
        <f t="shared" si="12012"/>
        <v>6233</v>
      </c>
      <c r="AT640" s="12">
        <f t="shared" si="12012"/>
        <v>3464</v>
      </c>
      <c r="AU640" s="1">
        <f t="shared" si="12012"/>
        <v>4390</v>
      </c>
      <c r="AV640" s="12">
        <f t="shared" si="12012"/>
        <v>3672</v>
      </c>
      <c r="AW640" s="1">
        <f t="shared" si="12012"/>
        <v>5227</v>
      </c>
      <c r="AX640" s="12">
        <f t="shared" si="12012"/>
        <v>2650</v>
      </c>
      <c r="AY640" s="1">
        <f t="shared" si="12012"/>
        <v>1167</v>
      </c>
      <c r="AZ640" s="12">
        <f t="shared" si="12012"/>
        <v>7538</v>
      </c>
      <c r="BA640" s="1">
        <f t="shared" si="12012"/>
        <v>4128</v>
      </c>
      <c r="BB640" s="12">
        <f t="shared" si="12012"/>
        <v>7146</v>
      </c>
      <c r="BC640" s="1">
        <f t="shared" si="12012"/>
        <v>2257</v>
      </c>
      <c r="BD640" s="12">
        <f t="shared" si="12012"/>
        <v>10998</v>
      </c>
      <c r="BE640" s="1">
        <f t="shared" si="12012"/>
        <v>12333</v>
      </c>
      <c r="BF640" s="51">
        <f t="shared" si="12012"/>
        <v>67120</v>
      </c>
      <c r="BG640" s="47">
        <f t="shared" si="12012"/>
        <v>69719</v>
      </c>
      <c r="BH640" s="284"/>
      <c r="BI640" s="133" t="s">
        <v>35</v>
      </c>
      <c r="BJ640" s="125">
        <f>B640/B653</f>
        <v>4.4103812738642022E-2</v>
      </c>
      <c r="BK640" s="126">
        <f t="shared" ref="BK640" si="12013">C640/C653</f>
        <v>4.7801824677433644E-2</v>
      </c>
      <c r="BL640" s="127">
        <f t="shared" ref="BL640" si="12014">D640/D653</f>
        <v>4.6688530563906351E-2</v>
      </c>
      <c r="BM640" s="128">
        <f t="shared" ref="BM640" si="12015">E640/E653</f>
        <v>4.6514058743597785E-2</v>
      </c>
      <c r="BN640" s="125">
        <f t="shared" ref="BN640" si="12016">F640/F653</f>
        <v>5.1457286432160805E-2</v>
      </c>
      <c r="BO640" s="126">
        <f t="shared" ref="BO640" si="12017">G640/G653</f>
        <v>5.6603773584905662E-2</v>
      </c>
      <c r="BP640" s="127">
        <f t="shared" ref="BP640" si="12018">H640/H653</f>
        <v>6.5386558868115216E-2</v>
      </c>
      <c r="BQ640" s="128">
        <f t="shared" ref="BQ640" si="12019">I640/I653</f>
        <v>6.3920632927288709E-2</v>
      </c>
      <c r="BR640" s="125">
        <f t="shared" ref="BR640" si="12020">J640/J653</f>
        <v>5.7171183079973563E-2</v>
      </c>
      <c r="BS640" s="126">
        <f t="shared" ref="BS640" si="12021">K640/K653</f>
        <v>5.072765072765073E-2</v>
      </c>
      <c r="BT640" s="127">
        <f t="shared" ref="BT640" si="12022">L640/L653</f>
        <v>5.5541226033874992E-2</v>
      </c>
      <c r="BU640" s="125">
        <f t="shared" ref="BU640" si="12023">M640/M653</f>
        <v>4.9419874751201513E-2</v>
      </c>
      <c r="BV640" s="129">
        <f t="shared" ref="BV640" si="12024">N640/N653</f>
        <v>5.4993825254708244E-2</v>
      </c>
      <c r="BW640" s="130">
        <f t="shared" ref="BW640" si="12025">O640/O653</f>
        <v>4.914437422445387E-2</v>
      </c>
      <c r="BX640" s="125">
        <f t="shared" ref="BX640" si="12026">P640/P653</f>
        <v>5.0366869792314389E-2</v>
      </c>
      <c r="BY640" s="126">
        <f t="shared" ref="BY640" si="12027">Q640/Q653</f>
        <v>5.2642204613132793E-2</v>
      </c>
      <c r="BZ640" s="127">
        <f t="shared" ref="BZ640" si="12028">R640/R653</f>
        <v>5.2229613205222965E-2</v>
      </c>
      <c r="CA640" s="128">
        <f t="shared" ref="CA640" si="12029">S640/S653</f>
        <v>5.4175278132008266E-2</v>
      </c>
      <c r="CB640" s="125">
        <f t="shared" ref="CB640" si="12030">T640/T653</f>
        <v>5.0869998891721155E-2</v>
      </c>
      <c r="CC640" s="126">
        <f t="shared" ref="CC640" si="12031">U640/U653</f>
        <v>4.13170951736581E-2</v>
      </c>
      <c r="CD640" s="127">
        <f t="shared" ref="CD640" si="12032">V640/V653</f>
        <v>5.2940948992613791E-2</v>
      </c>
      <c r="CE640" s="128">
        <f t="shared" ref="CE640" si="12033">W640/W653</f>
        <v>5.7072219513893727E-2</v>
      </c>
      <c r="CF640" s="125">
        <f t="shared" ref="CF640" si="12034">X640/X653</f>
        <v>4.8588616381304954E-2</v>
      </c>
      <c r="CG640" s="126">
        <f t="shared" ref="CG640" si="12035">Y640/Y653</f>
        <v>3.7210512620348683E-2</v>
      </c>
      <c r="CH640" s="127">
        <f t="shared" ref="CH640" si="12036">Z640/Z653</f>
        <v>5.2641222492991552E-2</v>
      </c>
      <c r="CI640" s="125">
        <f t="shared" ref="CI640" si="12037">AA640/AA653</f>
        <v>5.4536739882465719E-2</v>
      </c>
      <c r="CJ640" s="131">
        <f t="shared" ref="CJ640" si="12038">AB640/AB653</f>
        <v>5.1818099442078422E-2</v>
      </c>
      <c r="CK640" s="132">
        <f t="shared" ref="CK640" si="12039">AC640/AC653</f>
        <v>5.2274362614496021E-2</v>
      </c>
    </row>
    <row r="641" spans="1:89" ht="14.1" thickTop="1">
      <c r="A641" s="142" t="s">
        <v>36</v>
      </c>
      <c r="B641" s="202">
        <v>1943</v>
      </c>
      <c r="C641" s="196">
        <v>1791</v>
      </c>
      <c r="D641" s="197">
        <v>1010</v>
      </c>
      <c r="E641" s="198">
        <v>1035</v>
      </c>
      <c r="F641" s="195">
        <v>543</v>
      </c>
      <c r="G641" s="199">
        <v>378</v>
      </c>
      <c r="H641" s="197">
        <v>1930</v>
      </c>
      <c r="I641" s="198">
        <v>2564</v>
      </c>
      <c r="J641" s="195">
        <v>431</v>
      </c>
      <c r="K641" s="196">
        <v>339</v>
      </c>
      <c r="L641" s="197">
        <v>912</v>
      </c>
      <c r="M641" s="195">
        <v>890</v>
      </c>
      <c r="N641" s="200">
        <v>1675</v>
      </c>
      <c r="O641" s="203">
        <v>1760</v>
      </c>
      <c r="P641" s="195">
        <v>940</v>
      </c>
      <c r="Q641" s="196">
        <v>978</v>
      </c>
      <c r="R641" s="197">
        <v>1145</v>
      </c>
      <c r="S641" s="198">
        <v>1324</v>
      </c>
      <c r="T641" s="195">
        <v>666</v>
      </c>
      <c r="U641" s="199">
        <v>413</v>
      </c>
      <c r="V641" s="197">
        <v>1983</v>
      </c>
      <c r="W641" s="204">
        <v>1146</v>
      </c>
      <c r="X641" s="195">
        <v>1488</v>
      </c>
      <c r="Y641" s="199">
        <v>485</v>
      </c>
      <c r="Z641" s="197">
        <v>3041</v>
      </c>
      <c r="AA641" s="195">
        <v>2980</v>
      </c>
      <c r="AB641" s="168">
        <f t="shared" si="11820"/>
        <v>17707</v>
      </c>
      <c r="AC641" s="169">
        <f t="shared" si="11737"/>
        <v>16083</v>
      </c>
      <c r="BI641" s="142" t="s">
        <v>36</v>
      </c>
      <c r="BJ641" s="125">
        <f>B641/B653</f>
        <v>3.5840112150222272E-2</v>
      </c>
      <c r="BK641" s="126">
        <f t="shared" ref="BK641" si="12040">C641/C653</f>
        <v>5.288021494582066E-2</v>
      </c>
      <c r="BL641" s="127">
        <f t="shared" ref="BL641" si="12041">D641/D653</f>
        <v>4.6005283775166259E-2</v>
      </c>
      <c r="BM641" s="128">
        <f t="shared" ref="BM641" si="12042">E641/E653</f>
        <v>5.4092191909689558E-2</v>
      </c>
      <c r="BN641" s="125">
        <f t="shared" ref="BN641" si="12043">F641/F653</f>
        <v>5.4572864321608038E-2</v>
      </c>
      <c r="BO641" s="126">
        <f t="shared" ref="BO641" si="12044">G641/G653</f>
        <v>5.022588360350784E-2</v>
      </c>
      <c r="BP641" s="127">
        <f t="shared" ref="BP641" si="12045">H641/H653</f>
        <v>6.5016001347481894E-2</v>
      </c>
      <c r="BQ641" s="128">
        <f t="shared" ref="BQ641" si="12046">I641/I653</f>
        <v>6.4397840010046462E-2</v>
      </c>
      <c r="BR641" s="125">
        <f t="shared" ref="BR641" si="12047">J641/J653</f>
        <v>7.1216126900198282E-2</v>
      </c>
      <c r="BS641" s="126">
        <f t="shared" ref="BS641" si="12048">K641/K653</f>
        <v>4.6985446985446988E-2</v>
      </c>
      <c r="BT641" s="127">
        <f t="shared" ref="BT641" si="12049">L641/L653</f>
        <v>7.8411142636058806E-2</v>
      </c>
      <c r="BU641" s="125">
        <f t="shared" ref="BU641" si="12050">M641/M653</f>
        <v>4.3205980872857909E-2</v>
      </c>
      <c r="BV641" s="129">
        <f t="shared" ref="BV641" si="12051">N641/N653</f>
        <v>6.4641864773078109E-2</v>
      </c>
      <c r="BW641" s="130">
        <f t="shared" ref="BW641" si="12052">O641/O653</f>
        <v>5.0789253455689264E-2</v>
      </c>
      <c r="BX641" s="125">
        <f t="shared" ref="BX641" si="12053">P641/P653</f>
        <v>5.8450441487377193E-2</v>
      </c>
      <c r="BY641" s="126">
        <f t="shared" ref="BY641" si="12054">Q641/Q653</f>
        <v>4.9361530308383382E-2</v>
      </c>
      <c r="BZ641" s="127">
        <f t="shared" ref="BZ641" si="12055">R641/R653</f>
        <v>5.6417836905641783E-2</v>
      </c>
      <c r="CA641" s="128">
        <f t="shared" ref="CA641" si="12056">S641/S653</f>
        <v>5.8220834615892003E-2</v>
      </c>
      <c r="CB641" s="125">
        <f t="shared" ref="CB641" si="12057">T641/T653</f>
        <v>7.3811370940928739E-2</v>
      </c>
      <c r="CC641" s="126">
        <f t="shared" ref="CC641" si="12058">U641/U653</f>
        <v>3.7257555254848897E-2</v>
      </c>
      <c r="CD641" s="127">
        <f t="shared" ref="CD641" si="12059">V641/V653</f>
        <v>7.6685099965195874E-2</v>
      </c>
      <c r="CE641" s="128">
        <f t="shared" ref="CE641" si="12060">W641/W653</f>
        <v>3.9905285883418067E-2</v>
      </c>
      <c r="CF641" s="125">
        <f t="shared" ref="CF641" si="12061">X641/X653</f>
        <v>6.2597282402927931E-2</v>
      </c>
      <c r="CG641" s="126">
        <f t="shared" ref="CG641" si="12062">Y641/Y653</f>
        <v>3.1550871714806139E-2</v>
      </c>
      <c r="CH641" s="127">
        <f t="shared" ref="CH641" si="12063">Z641/Z653</f>
        <v>5.5719442255895341E-2</v>
      </c>
      <c r="CI641" s="125">
        <f t="shared" ref="CI641" si="12064">AA641/AA653</f>
        <v>6.2101446255157754E-2</v>
      </c>
      <c r="CJ641" s="131">
        <f t="shared" ref="CJ641" si="12065">AB641/AB653</f>
        <v>5.7303465327309677E-2</v>
      </c>
      <c r="CK641" s="132">
        <f t="shared" ref="CK641" si="12066">AC641/AC653</f>
        <v>5.2128507808093971E-2</v>
      </c>
    </row>
    <row r="642" spans="1:89">
      <c r="A642" s="133" t="s">
        <v>37</v>
      </c>
      <c r="B642" s="205">
        <v>2097</v>
      </c>
      <c r="C642" s="189">
        <v>2584</v>
      </c>
      <c r="D642" s="190">
        <v>1298</v>
      </c>
      <c r="E642" s="191">
        <v>963</v>
      </c>
      <c r="F642" s="188">
        <v>813</v>
      </c>
      <c r="G642" s="192">
        <v>339</v>
      </c>
      <c r="H642" s="190">
        <v>2084</v>
      </c>
      <c r="I642" s="191">
        <v>2383</v>
      </c>
      <c r="J642" s="188">
        <v>519</v>
      </c>
      <c r="K642" s="189">
        <v>268</v>
      </c>
      <c r="L642" s="190">
        <v>1098</v>
      </c>
      <c r="M642" s="188">
        <v>764</v>
      </c>
      <c r="N642" s="193">
        <v>1983</v>
      </c>
      <c r="O642" s="206">
        <v>1637</v>
      </c>
      <c r="P642" s="188">
        <v>1018</v>
      </c>
      <c r="Q642" s="189">
        <v>998</v>
      </c>
      <c r="R642" s="190">
        <v>1271</v>
      </c>
      <c r="S642" s="191">
        <v>1601</v>
      </c>
      <c r="T642" s="188">
        <v>843</v>
      </c>
      <c r="U642" s="192">
        <v>295</v>
      </c>
      <c r="V642" s="190">
        <v>2443</v>
      </c>
      <c r="W642" s="207">
        <v>1350</v>
      </c>
      <c r="X642" s="188">
        <v>2155</v>
      </c>
      <c r="Y642" s="192">
        <v>710</v>
      </c>
      <c r="Z642" s="190">
        <v>3730</v>
      </c>
      <c r="AA642" s="188">
        <v>3746</v>
      </c>
      <c r="AB642" s="168">
        <f t="shared" si="11820"/>
        <v>21352</v>
      </c>
      <c r="AC642" s="169">
        <f t="shared" si="11737"/>
        <v>17638</v>
      </c>
      <c r="BI642" s="133" t="s">
        <v>37</v>
      </c>
      <c r="BJ642" s="125">
        <f>B642/B653</f>
        <v>3.8680759227491562E-2</v>
      </c>
      <c r="BK642" s="126">
        <f t="shared" ref="BK642" si="12067">C642/C653</f>
        <v>7.6293956125070117E-2</v>
      </c>
      <c r="BL642" s="127">
        <f t="shared" ref="BL642" si="12068">D642/D653</f>
        <v>5.9123622118976038E-2</v>
      </c>
      <c r="BM642" s="128">
        <f t="shared" ref="BM642" si="12069">E642/E653</f>
        <v>5.032925682031985E-2</v>
      </c>
      <c r="BN642" s="125">
        <f t="shared" ref="BN642" si="12070">F642/F653</f>
        <v>8.1708542713567839E-2</v>
      </c>
      <c r="BO642" s="126">
        <f t="shared" ref="BO642" si="12071">G642/G653</f>
        <v>4.5043847993622113E-2</v>
      </c>
      <c r="BP642" s="127">
        <f t="shared" ref="BP642" si="12072">H642/H653</f>
        <v>7.0203806636348329E-2</v>
      </c>
      <c r="BQ642" s="128">
        <f t="shared" ref="BQ642" si="12073">I642/I653</f>
        <v>5.9851814642722594E-2</v>
      </c>
      <c r="BR642" s="125">
        <f t="shared" ref="BR642" si="12074">J642/J653</f>
        <v>8.5756774619960341E-2</v>
      </c>
      <c r="BS642" s="126">
        <f t="shared" ref="BS642" si="12075">K642/K653</f>
        <v>3.7144837144837142E-2</v>
      </c>
      <c r="BT642" s="127">
        <f t="shared" ref="BT642" si="12076">L642/L653</f>
        <v>9.4402888831570803E-2</v>
      </c>
      <c r="BU642" s="125">
        <f t="shared" ref="BU642" si="12077">M642/M653</f>
        <v>3.7089179086363416E-2</v>
      </c>
      <c r="BV642" s="129">
        <f t="shared" ref="BV642" si="12078">N642/N653</f>
        <v>7.6528249459709791E-2</v>
      </c>
      <c r="BW642" s="130">
        <f t="shared" ref="BW642" si="12079">O642/O653</f>
        <v>4.7239777219865525E-2</v>
      </c>
      <c r="BX642" s="125">
        <f t="shared" ref="BX642" si="12080">P642/P653</f>
        <v>6.3300584504414878E-2</v>
      </c>
      <c r="BY642" s="126">
        <f t="shared" ref="BY642" si="12081">Q642/Q653</f>
        <v>5.037096855599859E-2</v>
      </c>
      <c r="BZ642" s="127">
        <f t="shared" ref="BZ642" si="12082">R642/R653</f>
        <v>6.2626262626262627E-2</v>
      </c>
      <c r="CA642" s="128">
        <f t="shared" ref="CA642" si="12083">S642/S653</f>
        <v>7.0401477507585422E-2</v>
      </c>
      <c r="CB642" s="125">
        <f t="shared" ref="CB642" si="12084">T642/T653</f>
        <v>9.3427906461265656E-2</v>
      </c>
      <c r="CC642" s="126">
        <f t="shared" ref="CC642" si="12085">U642/U653</f>
        <v>2.6612539467749212E-2</v>
      </c>
      <c r="CD642" s="127">
        <f t="shared" ref="CD642" si="12086">V642/V653</f>
        <v>9.4473877566804601E-2</v>
      </c>
      <c r="CE642" s="128">
        <f t="shared" ref="CE642" si="12087">W642/W653</f>
        <v>4.7008844627063166E-2</v>
      </c>
      <c r="CF642" s="125">
        <f t="shared" ref="CF642" si="12088">X642/X653</f>
        <v>9.0656682512304909E-2</v>
      </c>
      <c r="CG642" s="126">
        <f t="shared" ref="CG642" si="12089">Y642/Y653</f>
        <v>4.6187874056726516E-2</v>
      </c>
      <c r="CH642" s="127">
        <f t="shared" ref="CH642" si="12090">Z642/Z653</f>
        <v>6.8343807831137665E-2</v>
      </c>
      <c r="CI642" s="125">
        <f t="shared" ref="CI642" si="12091">AA642/AA653</f>
        <v>7.8064435460342599E-2</v>
      </c>
      <c r="CJ642" s="131">
        <f t="shared" ref="CJ642" si="12092">AB642/AB653</f>
        <v>6.9099429133603452E-2</v>
      </c>
      <c r="CK642" s="132">
        <f t="shared" ref="CK642" si="12093">AC642/AC653</f>
        <v>5.7168601673764932E-2</v>
      </c>
    </row>
    <row r="643" spans="1:89">
      <c r="A643" s="142" t="s">
        <v>30</v>
      </c>
      <c r="B643" s="202">
        <v>2555</v>
      </c>
      <c r="C643" s="196">
        <v>4564</v>
      </c>
      <c r="D643" s="197">
        <v>1641</v>
      </c>
      <c r="E643" s="198">
        <v>1992</v>
      </c>
      <c r="F643" s="195">
        <v>991</v>
      </c>
      <c r="G643" s="199">
        <v>575</v>
      </c>
      <c r="H643" s="197">
        <v>2115</v>
      </c>
      <c r="I643" s="198">
        <v>4194</v>
      </c>
      <c r="J643" s="195">
        <v>706</v>
      </c>
      <c r="K643" s="196">
        <v>286</v>
      </c>
      <c r="L643" s="197">
        <v>1501</v>
      </c>
      <c r="M643" s="195">
        <v>1119</v>
      </c>
      <c r="N643" s="200">
        <v>2195</v>
      </c>
      <c r="O643" s="203">
        <v>2111</v>
      </c>
      <c r="P643" s="195">
        <v>1238</v>
      </c>
      <c r="Q643" s="196">
        <v>1256</v>
      </c>
      <c r="R643" s="197">
        <v>1368</v>
      </c>
      <c r="S643" s="198">
        <v>1487</v>
      </c>
      <c r="T643" s="195">
        <v>1093</v>
      </c>
      <c r="U643" s="199">
        <v>336</v>
      </c>
      <c r="V643" s="197">
        <v>2507</v>
      </c>
      <c r="W643" s="204">
        <v>1233</v>
      </c>
      <c r="X643" s="195">
        <v>2744</v>
      </c>
      <c r="Y643" s="199">
        <v>598</v>
      </c>
      <c r="Z643" s="197">
        <v>4138</v>
      </c>
      <c r="AA643" s="195">
        <v>3417</v>
      </c>
      <c r="AB643" s="168">
        <f t="shared" si="11820"/>
        <v>24792</v>
      </c>
      <c r="AC643" s="169">
        <f t="shared" si="11737"/>
        <v>23168</v>
      </c>
      <c r="BI643" s="142" t="s">
        <v>30</v>
      </c>
      <c r="BJ643" s="125">
        <f>B643/B653</f>
        <v>4.7128917418331397E-2</v>
      </c>
      <c r="BK643" s="126">
        <f t="shared" ref="BK643" si="12094">C643/C653</f>
        <v>0.13475449526115327</v>
      </c>
      <c r="BL643" s="127">
        <f t="shared" ref="BL643" si="12095">D643/D653</f>
        <v>7.4747198688166164E-2</v>
      </c>
      <c r="BM643" s="128">
        <f t="shared" ref="BM643" si="12096">E643/E653</f>
        <v>0.10410787080589526</v>
      </c>
      <c r="BN643" s="125">
        <f t="shared" ref="BN643" si="12097">F643/F653</f>
        <v>9.959798994974875E-2</v>
      </c>
      <c r="BO643" s="126">
        <f t="shared" ref="BO643" si="12098">G643/G653</f>
        <v>7.6401807068828057E-2</v>
      </c>
      <c r="BP643" s="127">
        <f t="shared" ref="BP643" si="12099">H643/H653</f>
        <v>7.1248105103587672E-2</v>
      </c>
      <c r="BQ643" s="128">
        <f t="shared" ref="BQ643" si="12100">I643/I653</f>
        <v>0.10533718447821173</v>
      </c>
      <c r="BR643" s="125">
        <f t="shared" ref="BR643" si="12101">J643/J653</f>
        <v>0.11665565102445473</v>
      </c>
      <c r="BS643" s="126">
        <f t="shared" ref="BS643" si="12102">K643/K653</f>
        <v>3.9639639639639637E-2</v>
      </c>
      <c r="BT643" s="127">
        <f t="shared" ref="BT643" si="12103">L643/L653</f>
        <v>0.12905167225518013</v>
      </c>
      <c r="BU643" s="125">
        <f t="shared" ref="BU643" si="12104">M643/M653</f>
        <v>5.4323025389582016E-2</v>
      </c>
      <c r="BV643" s="129">
        <f t="shared" ref="BV643" si="12105">N643/N653</f>
        <v>8.4709786971287435E-2</v>
      </c>
      <c r="BW643" s="130">
        <f t="shared" ref="BW643" si="12106">O643/O653</f>
        <v>6.0918246616454563E-2</v>
      </c>
      <c r="BX643" s="125">
        <f t="shared" ref="BX643" si="12107">P643/P653</f>
        <v>7.6980475065290391E-2</v>
      </c>
      <c r="BY643" s="126">
        <f t="shared" ref="BY643" si="12108">Q643/Q653</f>
        <v>6.3392721950234696E-2</v>
      </c>
      <c r="BZ643" s="127">
        <f t="shared" ref="BZ643" si="12109">R643/R653</f>
        <v>6.7405764966740583E-2</v>
      </c>
      <c r="CA643" s="128">
        <f t="shared" ref="CA643" si="12110">S643/S653</f>
        <v>6.5388505342772962E-2</v>
      </c>
      <c r="CB643" s="125">
        <f t="shared" ref="CB643" si="12111">T643/T653</f>
        <v>0.12113487753518785</v>
      </c>
      <c r="CC643" s="126">
        <f t="shared" ref="CC643" si="12112">U643/U653</f>
        <v>3.0311231393775371E-2</v>
      </c>
      <c r="CD643" s="127">
        <f t="shared" ref="CD643" si="12113">V643/V653</f>
        <v>9.6948837928767545E-2</v>
      </c>
      <c r="CE643" s="128">
        <f t="shared" ref="CE643" si="12114">W643/W653</f>
        <v>4.2934744759384358E-2</v>
      </c>
      <c r="CF643" s="125">
        <f t="shared" ref="CF643" si="12115">X643/X653</f>
        <v>0.11543477346346388</v>
      </c>
      <c r="CG643" s="126">
        <f t="shared" ref="CG643" si="12116">Y643/Y653</f>
        <v>3.8901899557637259E-2</v>
      </c>
      <c r="CH643" s="127">
        <f t="shared" ref="CH643" si="12117">Z643/Z653</f>
        <v>7.581948439818971E-2</v>
      </c>
      <c r="CI643" s="125">
        <f t="shared" ref="CI643" si="12118">AA643/AA653</f>
        <v>7.1208269078481226E-2</v>
      </c>
      <c r="CJ643" s="131">
        <f t="shared" ref="CJ643" si="12119">AB643/AB653</f>
        <v>8.0231971107170133E-2</v>
      </c>
      <c r="CK643" s="132">
        <f t="shared" ref="CK643" si="12120">AC643/AC653</f>
        <v>7.5092536771617299E-2</v>
      </c>
    </row>
    <row r="644" spans="1:89">
      <c r="A644" s="133" t="s">
        <v>32</v>
      </c>
      <c r="B644" s="205">
        <v>2459</v>
      </c>
      <c r="C644" s="189">
        <v>3074</v>
      </c>
      <c r="D644" s="190">
        <v>1443</v>
      </c>
      <c r="E644" s="191">
        <v>1643</v>
      </c>
      <c r="F644" s="188">
        <v>752</v>
      </c>
      <c r="G644" s="192">
        <v>402</v>
      </c>
      <c r="H644" s="190">
        <v>2131</v>
      </c>
      <c r="I644" s="191">
        <v>3313</v>
      </c>
      <c r="J644" s="188">
        <v>624</v>
      </c>
      <c r="K644" s="189">
        <v>234</v>
      </c>
      <c r="L644" s="190">
        <v>1572</v>
      </c>
      <c r="M644" s="188">
        <v>759</v>
      </c>
      <c r="N644" s="193">
        <v>2088</v>
      </c>
      <c r="O644" s="206">
        <v>1958</v>
      </c>
      <c r="P644" s="188">
        <v>1210</v>
      </c>
      <c r="Q644" s="189">
        <v>1287</v>
      </c>
      <c r="R644" s="190">
        <v>1416</v>
      </c>
      <c r="S644" s="191">
        <v>1946</v>
      </c>
      <c r="T644" s="188">
        <v>916</v>
      </c>
      <c r="U644" s="192">
        <v>441</v>
      </c>
      <c r="V644" s="190">
        <v>2614</v>
      </c>
      <c r="W644" s="207">
        <v>1365</v>
      </c>
      <c r="X644" s="188">
        <v>2463</v>
      </c>
      <c r="Y644" s="192">
        <v>783</v>
      </c>
      <c r="Z644" s="190">
        <v>3668</v>
      </c>
      <c r="AA644" s="188">
        <v>5029</v>
      </c>
      <c r="AB644" s="168">
        <f t="shared" si="11820"/>
        <v>23356</v>
      </c>
      <c r="AC644" s="169">
        <f t="shared" si="11737"/>
        <v>22234</v>
      </c>
      <c r="BI644" s="133" t="s">
        <v>32</v>
      </c>
      <c r="BJ644" s="125">
        <f>B644/B653</f>
        <v>4.5358124435098596E-2</v>
      </c>
      <c r="BK644" s="126">
        <f t="shared" ref="BK644" si="12121">C644/C653</f>
        <v>9.0761463285009891E-2</v>
      </c>
      <c r="BL644" s="127">
        <f t="shared" ref="BL644" si="12122">D644/D653</f>
        <v>6.5728341076796939E-2</v>
      </c>
      <c r="BM644" s="128">
        <f t="shared" ref="BM644" si="12123">E644/E653</f>
        <v>8.5868088219922645E-2</v>
      </c>
      <c r="BN644" s="125">
        <f t="shared" ref="BN644" si="12124">F644/F653</f>
        <v>7.5577889447236174E-2</v>
      </c>
      <c r="BO644" s="126">
        <f t="shared" ref="BO644" si="12125">G644/G653</f>
        <v>5.3414828594206751E-2</v>
      </c>
      <c r="BP644" s="127">
        <f t="shared" ref="BP644" si="12126">H644/H653</f>
        <v>7.1787097860872492E-2</v>
      </c>
      <c r="BQ644" s="128">
        <f t="shared" ref="BQ644" si="12127">I644/I653</f>
        <v>8.3209845535602164E-2</v>
      </c>
      <c r="BR644" s="125">
        <f t="shared" ref="BR644" si="12128">J644/J653</f>
        <v>0.10310641110376735</v>
      </c>
      <c r="BS644" s="126">
        <f t="shared" ref="BS644" si="12129">K644/K653</f>
        <v>3.2432432432432434E-2</v>
      </c>
      <c r="BT644" s="127">
        <f t="shared" ref="BT644" si="12130">L644/L653</f>
        <v>0.13515604849110135</v>
      </c>
      <c r="BU644" s="125">
        <f t="shared" ref="BU644" si="12131">M644/M653</f>
        <v>3.684644885674062E-2</v>
      </c>
      <c r="BV644" s="129">
        <f t="shared" ref="BV644" si="12132">N644/N653</f>
        <v>8.0580426057425131E-2</v>
      </c>
      <c r="BW644" s="130">
        <f t="shared" ref="BW644" si="12133">O644/O653</f>
        <v>5.6503044469454304E-2</v>
      </c>
      <c r="BX644" s="125">
        <f t="shared" ref="BX644" si="12134">P644/P653</f>
        <v>7.523939808481532E-2</v>
      </c>
      <c r="BY644" s="126">
        <f t="shared" ref="BY644" si="12135">Q644/Q653</f>
        <v>6.4957351234038258E-2</v>
      </c>
      <c r="BZ644" s="127">
        <f t="shared" ref="BZ644" si="12136">R644/R653</f>
        <v>6.9770879526977095E-2</v>
      </c>
      <c r="CA644" s="128">
        <f t="shared" ref="CA644" si="12137">S644/S653</f>
        <v>8.5572314322149429E-2</v>
      </c>
      <c r="CB644" s="125">
        <f t="shared" ref="CB644" si="12138">T644/T653</f>
        <v>0.10151834201485094</v>
      </c>
      <c r="CC644" s="126">
        <f t="shared" ref="CC644" si="12139">U644/U653</f>
        <v>3.9783491204330175E-2</v>
      </c>
      <c r="CD644" s="127">
        <f t="shared" ref="CD644" si="12140">V644/V653</f>
        <v>0.10108666228392436</v>
      </c>
      <c r="CE644" s="128">
        <f t="shared" ref="CE644" si="12141">W644/W653</f>
        <v>4.7531165122919425E-2</v>
      </c>
      <c r="CF644" s="125">
        <f t="shared" ref="CF644" si="12142">X644/X653</f>
        <v>0.1036136468806529</v>
      </c>
      <c r="CG644" s="126">
        <f t="shared" ref="CG644" si="12143">Y644/Y653</f>
        <v>5.0936768149882905E-2</v>
      </c>
      <c r="CH644" s="127">
        <f t="shared" ref="CH644" si="12144">Z644/Z653</f>
        <v>6.7207798156732695E-2</v>
      </c>
      <c r="CI644" s="125">
        <f t="shared" ref="CI644" si="12145">AA644/AA653</f>
        <v>0.10480140040845247</v>
      </c>
      <c r="CJ644" s="131">
        <f t="shared" ref="CJ644" si="12146">AB644/AB653</f>
        <v>7.5584782074018461E-2</v>
      </c>
      <c r="CK644" s="132">
        <f t="shared" ref="CK644" si="12147">AC644/AC653</f>
        <v>7.2065239234294684E-2</v>
      </c>
    </row>
    <row r="645" spans="1:89">
      <c r="A645" s="142" t="s">
        <v>34</v>
      </c>
      <c r="B645" s="202">
        <v>2579</v>
      </c>
      <c r="C645" s="196">
        <v>4358</v>
      </c>
      <c r="D645" s="197">
        <v>1065</v>
      </c>
      <c r="E645" s="198">
        <v>1821</v>
      </c>
      <c r="F645" s="195">
        <v>548</v>
      </c>
      <c r="G645" s="199">
        <v>507</v>
      </c>
      <c r="H645" s="197">
        <v>1859</v>
      </c>
      <c r="I645" s="198">
        <v>4061</v>
      </c>
      <c r="J645" s="195">
        <v>212</v>
      </c>
      <c r="K645" s="196">
        <v>223</v>
      </c>
      <c r="L645" s="197">
        <v>744</v>
      </c>
      <c r="M645" s="195">
        <v>859</v>
      </c>
      <c r="N645" s="200">
        <v>1872</v>
      </c>
      <c r="O645" s="203">
        <v>2164</v>
      </c>
      <c r="P645" s="195">
        <v>1016</v>
      </c>
      <c r="Q645" s="196">
        <v>1847</v>
      </c>
      <c r="R645" s="197">
        <v>888</v>
      </c>
      <c r="S645" s="198">
        <v>1794</v>
      </c>
      <c r="T645" s="195">
        <v>641</v>
      </c>
      <c r="U645" s="199">
        <v>390</v>
      </c>
      <c r="V645" s="197">
        <v>2417</v>
      </c>
      <c r="W645" s="204">
        <v>1530</v>
      </c>
      <c r="X645" s="195">
        <v>1939</v>
      </c>
      <c r="Y645" s="199">
        <v>876</v>
      </c>
      <c r="Z645" s="197">
        <v>3192</v>
      </c>
      <c r="AA645" s="195">
        <v>3887</v>
      </c>
      <c r="AB645" s="168">
        <f t="shared" si="11820"/>
        <v>18972</v>
      </c>
      <c r="AC645" s="169">
        <f t="shared" si="11737"/>
        <v>24317</v>
      </c>
      <c r="BI645" s="142" t="s">
        <v>34</v>
      </c>
      <c r="BJ645" s="125">
        <f>B645/B653</f>
        <v>4.7571615664139595E-2</v>
      </c>
      <c r="BK645" s="126">
        <f t="shared" ref="BK645" si="12148">C645/C653</f>
        <v>0.12867223714901532</v>
      </c>
      <c r="BL645" s="127">
        <f t="shared" ref="BL645" si="12149">D645/D653</f>
        <v>4.8510522000546598E-2</v>
      </c>
      <c r="BM645" s="128">
        <f t="shared" ref="BM645" si="12150">E645/E653</f>
        <v>9.5170899968642211E-2</v>
      </c>
      <c r="BN645" s="125">
        <f t="shared" ref="BN645" si="12151">F645/F653</f>
        <v>5.5075376884422107E-2</v>
      </c>
      <c r="BO645" s="126">
        <f t="shared" ref="BO645" si="12152">G645/G653</f>
        <v>6.7366462928514489E-2</v>
      </c>
      <c r="BP645" s="127">
        <f t="shared" ref="BP645" si="12153">H645/H653</f>
        <v>6.2624220987030493E-2</v>
      </c>
      <c r="BQ645" s="128">
        <f t="shared" ref="BQ645" si="12154">I645/I653</f>
        <v>0.10199673489890744</v>
      </c>
      <c r="BR645" s="125">
        <f t="shared" ref="BR645" si="12155">J645/J653</f>
        <v>3.502974223397224E-2</v>
      </c>
      <c r="BS645" s="126">
        <f t="shared" ref="BS645" si="12156">K645/K653</f>
        <v>3.0907830907830908E-2</v>
      </c>
      <c r="BT645" s="127">
        <f t="shared" ref="BT645" si="12157">L645/L653</f>
        <v>6.3966984782047973E-2</v>
      </c>
      <c r="BU645" s="125">
        <f t="shared" ref="BU645" si="12158">M645/M653</f>
        <v>4.1701053449196564E-2</v>
      </c>
      <c r="BV645" s="129">
        <f t="shared" ref="BV645" si="12159">N645/N653</f>
        <v>7.2244519913553559E-2</v>
      </c>
      <c r="BW645" s="130">
        <f t="shared" ref="BW645" si="12160">O645/O653</f>
        <v>6.2447695726199751E-2</v>
      </c>
      <c r="BX645" s="125">
        <f t="shared" ref="BX645" si="12161">P645/P653</f>
        <v>6.3176221862952367E-2</v>
      </c>
      <c r="BY645" s="126">
        <f t="shared" ref="BY645" si="12162">Q645/Q653</f>
        <v>9.3221622167263915E-2</v>
      </c>
      <c r="BZ645" s="127">
        <f t="shared" ref="BZ645" si="12163">R645/R653</f>
        <v>4.3754619364375462E-2</v>
      </c>
      <c r="CA645" s="128">
        <f t="shared" ref="CA645" si="12164">S645/S653</f>
        <v>7.888835143573282E-2</v>
      </c>
      <c r="CB645" s="125">
        <f t="shared" ref="CB645" si="12165">T645/T653</f>
        <v>7.1040673833536516E-2</v>
      </c>
      <c r="CC645" s="126">
        <f t="shared" ref="CC645" si="12166">U645/U653</f>
        <v>3.5182679296346414E-2</v>
      </c>
      <c r="CD645" s="127">
        <f t="shared" ref="CD645" si="12167">V645/V653</f>
        <v>9.346842491975714E-2</v>
      </c>
      <c r="CE645" s="128">
        <f t="shared" ref="CE645" si="12168">W645/W653</f>
        <v>5.3276690577338255E-2</v>
      </c>
      <c r="CF645" s="125">
        <f t="shared" ref="CF645" si="12169">X645/X653</f>
        <v>8.1569980228008918E-2</v>
      </c>
      <c r="CG645" s="126">
        <f t="shared" ref="CG645" si="12170">Y645/Y653</f>
        <v>5.698672911787666E-2</v>
      </c>
      <c r="CH645" s="127">
        <f t="shared" ref="CH645" si="12171">Z645/Z653</f>
        <v>5.848617549517196E-2</v>
      </c>
      <c r="CI645" s="125">
        <f t="shared" ref="CI645" si="12172">AA645/AA653</f>
        <v>8.1002792481140326E-2</v>
      </c>
      <c r="CJ645" s="131">
        <f t="shared" ref="CJ645" si="12173">AB645/AB653</f>
        <v>6.1397263465845099E-2</v>
      </c>
      <c r="CK645" s="132">
        <f t="shared" ref="CK645" si="12174">AC645/AC653</f>
        <v>7.8816696161749744E-2</v>
      </c>
    </row>
    <row r="646" spans="1:89">
      <c r="A646" s="133" t="s">
        <v>38</v>
      </c>
      <c r="B646" s="205">
        <v>2323</v>
      </c>
      <c r="C646" s="189">
        <v>3008</v>
      </c>
      <c r="D646" s="190">
        <v>883</v>
      </c>
      <c r="E646" s="191">
        <v>1400</v>
      </c>
      <c r="F646" s="188">
        <v>385</v>
      </c>
      <c r="G646" s="192">
        <v>481</v>
      </c>
      <c r="H646" s="190">
        <v>1663</v>
      </c>
      <c r="I646" s="191">
        <v>3241</v>
      </c>
      <c r="J646" s="188">
        <v>456</v>
      </c>
      <c r="K646" s="189">
        <v>207</v>
      </c>
      <c r="L646" s="190">
        <v>997</v>
      </c>
      <c r="M646" s="188">
        <v>775</v>
      </c>
      <c r="N646" s="193">
        <v>1819</v>
      </c>
      <c r="O646" s="206">
        <v>1825</v>
      </c>
      <c r="P646" s="188">
        <v>996</v>
      </c>
      <c r="Q646" s="189">
        <v>1617</v>
      </c>
      <c r="R646" s="190">
        <v>1003</v>
      </c>
      <c r="S646" s="191">
        <v>1508</v>
      </c>
      <c r="T646" s="188">
        <v>816</v>
      </c>
      <c r="U646" s="192">
        <v>437</v>
      </c>
      <c r="V646" s="190">
        <v>3004</v>
      </c>
      <c r="W646" s="207">
        <v>1453</v>
      </c>
      <c r="X646" s="188">
        <v>1534</v>
      </c>
      <c r="Y646" s="192">
        <v>891</v>
      </c>
      <c r="Z646" s="190">
        <v>2461</v>
      </c>
      <c r="AA646" s="188">
        <v>3255</v>
      </c>
      <c r="AB646" s="168">
        <f t="shared" si="11820"/>
        <v>18340</v>
      </c>
      <c r="AC646" s="169">
        <f t="shared" si="11737"/>
        <v>20098</v>
      </c>
      <c r="BI646" s="133" t="s">
        <v>38</v>
      </c>
      <c r="BJ646" s="125">
        <f>B646/B653</f>
        <v>4.2849501042185455E-2</v>
      </c>
      <c r="BK646" s="126">
        <f t="shared" ref="BK646" si="12175">C646/C653</f>
        <v>8.8812778647140447E-2</v>
      </c>
      <c r="BL646" s="127">
        <f t="shared" ref="BL646" si="12176">D646/D653</f>
        <v>4.0220460963833471E-2</v>
      </c>
      <c r="BM646" s="128">
        <f t="shared" ref="BM646" si="12177">E646/E653</f>
        <v>7.3168182293299883E-2</v>
      </c>
      <c r="BN646" s="125">
        <f t="shared" ref="BN646" si="12178">F646/F653</f>
        <v>3.8693467336683419E-2</v>
      </c>
      <c r="BO646" s="126">
        <f t="shared" ref="BO646" si="12179">G646/G653</f>
        <v>6.3911772521923996E-2</v>
      </c>
      <c r="BP646" s="127">
        <f t="shared" ref="BP646" si="12180">H646/H653</f>
        <v>5.6021559710291394E-2</v>
      </c>
      <c r="BQ646" s="128">
        <f t="shared" ref="BQ646" si="12181">I646/I653</f>
        <v>8.140148185357278E-2</v>
      </c>
      <c r="BR646" s="125">
        <f t="shared" ref="BR646" si="12182">J646/J653</f>
        <v>7.534699272967614E-2</v>
      </c>
      <c r="BS646" s="126">
        <f t="shared" ref="BS646" si="12183">K646/K653</f>
        <v>2.8690228690228692E-2</v>
      </c>
      <c r="BT646" s="127">
        <f t="shared" ref="BT646" si="12184">L646/L653</f>
        <v>8.5719198693147619E-2</v>
      </c>
      <c r="BU646" s="125">
        <f t="shared" ref="BU646" si="12185">M646/M653</f>
        <v>3.7623185591533569E-2</v>
      </c>
      <c r="BV646" s="129">
        <f t="shared" ref="BV646" si="12186">N646/N653</f>
        <v>7.0199135535659152E-2</v>
      </c>
      <c r="BW646" s="130">
        <f t="shared" ref="BW646" si="12187">O646/O653</f>
        <v>5.2664992929905056E-2</v>
      </c>
      <c r="BX646" s="125">
        <f t="shared" ref="BX646" si="12188">P646/P653</f>
        <v>6.193259544832732E-2</v>
      </c>
      <c r="BY646" s="126">
        <f t="shared" ref="BY646" si="12189">Q646/Q653</f>
        <v>8.1613082319689098E-2</v>
      </c>
      <c r="BZ646" s="127">
        <f t="shared" ref="BZ646" si="12190">R646/R653</f>
        <v>4.9421039664942101E-2</v>
      </c>
      <c r="CA646" s="128">
        <f t="shared" ref="CA646" si="12191">S646/S653</f>
        <v>6.6311947583659464E-2</v>
      </c>
      <c r="CB646" s="125">
        <f t="shared" ref="CB646" si="12192">T646/T653</f>
        <v>9.0435553585282061E-2</v>
      </c>
      <c r="CC646" s="126">
        <f t="shared" ref="CC646" si="12193">U646/U653</f>
        <v>3.9422643211547134E-2</v>
      </c>
      <c r="CD646" s="127">
        <f t="shared" ref="CD646" si="12194">V646/V653</f>
        <v>0.1161684519896361</v>
      </c>
      <c r="CE646" s="128">
        <f t="shared" ref="CE646" si="12195">W646/W653</f>
        <v>5.0595445365276132E-2</v>
      </c>
      <c r="CF646" s="125">
        <f t="shared" ref="CF646" si="12196">X646/X653</f>
        <v>6.4532413444953932E-2</v>
      </c>
      <c r="CG646" s="126">
        <f t="shared" ref="CG646" si="12197">Y646/Y653</f>
        <v>5.7962529274004686E-2</v>
      </c>
      <c r="CH646" s="127">
        <f t="shared" ref="CH646" si="12198">Z646/Z653</f>
        <v>4.5092254979203696E-2</v>
      </c>
      <c r="CI646" s="125">
        <f t="shared" ref="CI646" si="12199">AA646/AA653</f>
        <v>6.783228441628808E-2</v>
      </c>
      <c r="CJ646" s="131">
        <f t="shared" ref="CJ646" si="12200">AB646/AB653</f>
        <v>5.935198249860843E-2</v>
      </c>
      <c r="CK646" s="132">
        <f t="shared" ref="CK646" si="12201">AC646/AC653</f>
        <v>6.51419977570772E-2</v>
      </c>
    </row>
    <row r="647" spans="1:89">
      <c r="A647" s="142" t="s">
        <v>39</v>
      </c>
      <c r="B647" s="202">
        <v>353</v>
      </c>
      <c r="C647" s="196">
        <v>2516</v>
      </c>
      <c r="D647" s="197">
        <v>173</v>
      </c>
      <c r="E647" s="198">
        <v>1144</v>
      </c>
      <c r="F647" s="195">
        <v>95</v>
      </c>
      <c r="G647" s="199">
        <v>410</v>
      </c>
      <c r="H647" s="197">
        <v>495</v>
      </c>
      <c r="I647" s="198">
        <v>2205</v>
      </c>
      <c r="J647" s="195">
        <v>147</v>
      </c>
      <c r="K647" s="196">
        <v>157</v>
      </c>
      <c r="L647" s="197">
        <v>470</v>
      </c>
      <c r="M647" s="195">
        <v>455</v>
      </c>
      <c r="N647" s="200">
        <v>1099</v>
      </c>
      <c r="O647" s="203">
        <v>1324</v>
      </c>
      <c r="P647" s="195">
        <v>610</v>
      </c>
      <c r="Q647" s="196">
        <v>1033</v>
      </c>
      <c r="R647" s="197">
        <v>775</v>
      </c>
      <c r="S647" s="198">
        <v>1170</v>
      </c>
      <c r="T647" s="195">
        <v>560</v>
      </c>
      <c r="U647" s="199">
        <v>300</v>
      </c>
      <c r="V647" s="197">
        <v>2494</v>
      </c>
      <c r="W647" s="204">
        <v>908</v>
      </c>
      <c r="X647" s="195">
        <v>1063</v>
      </c>
      <c r="Y647" s="199">
        <v>675</v>
      </c>
      <c r="Z647" s="197">
        <v>1602</v>
      </c>
      <c r="AA647" s="195">
        <v>3216</v>
      </c>
      <c r="AB647" s="168">
        <f t="shared" si="11820"/>
        <v>9936</v>
      </c>
      <c r="AC647" s="169">
        <f t="shared" si="11737"/>
        <v>15513</v>
      </c>
      <c r="BI647" s="142" t="s">
        <v>39</v>
      </c>
      <c r="BJ647" s="125">
        <f>B647/B653</f>
        <v>6.5113533654289563E-3</v>
      </c>
      <c r="BK647" s="126">
        <f t="shared" ref="BK647" si="12202">C647/C653</f>
        <v>7.4286220437568273E-2</v>
      </c>
      <c r="BL647" s="127">
        <f t="shared" ref="BL647" si="12203">D647/D653</f>
        <v>7.8801129634690718E-3</v>
      </c>
      <c r="BM647" s="128">
        <f t="shared" ref="BM647" si="12204">E647/E653</f>
        <v>5.978885753109648E-2</v>
      </c>
      <c r="BN647" s="125">
        <f t="shared" ref="BN647" si="12205">F647/F653</f>
        <v>9.5477386934673374E-3</v>
      </c>
      <c r="BO647" s="126">
        <f t="shared" ref="BO647" si="12206">G647/G653</f>
        <v>5.4477810257773054E-2</v>
      </c>
      <c r="BP647" s="127">
        <f t="shared" ref="BP647" si="12207">H647/H653</f>
        <v>1.6675088428499241E-2</v>
      </c>
      <c r="BQ647" s="128">
        <f t="shared" ref="BQ647" si="12208">I647/I653</f>
        <v>5.5381137762149944E-2</v>
      </c>
      <c r="BR647" s="125">
        <f t="shared" ref="BR647" si="12209">J647/J653</f>
        <v>2.4289491077329809E-2</v>
      </c>
      <c r="BS647" s="126">
        <f t="shared" ref="BS647" si="12210">K647/K653</f>
        <v>2.176022176022176E-2</v>
      </c>
      <c r="BT647" s="127">
        <f t="shared" ref="BT647" si="12211">L647/L653</f>
        <v>4.0409251139196974E-2</v>
      </c>
      <c r="BU647" s="125">
        <f t="shared" ref="BU647" si="12212">M647/M653</f>
        <v>2.2088450895674547E-2</v>
      </c>
      <c r="BV647" s="129">
        <f t="shared" ref="BV647" si="12213">N647/N653</f>
        <v>4.2412781722753937E-2</v>
      </c>
      <c r="BW647" s="130">
        <f t="shared" ref="BW647" si="12214">O647/O653</f>
        <v>3.8207370213257152E-2</v>
      </c>
      <c r="BX647" s="125">
        <f t="shared" ref="BX647" si="12215">P647/P653</f>
        <v>3.7930605646063924E-2</v>
      </c>
      <c r="BY647" s="126">
        <f t="shared" ref="BY647" si="12216">Q647/Q653</f>
        <v>5.2137485489325189E-2</v>
      </c>
      <c r="BZ647" s="127">
        <f t="shared" ref="BZ647" si="12217">R647/R653</f>
        <v>3.8186745503818675E-2</v>
      </c>
      <c r="CA647" s="128">
        <f t="shared" ref="CA647" si="12218">S647/S653</f>
        <v>5.1448924849390967E-2</v>
      </c>
      <c r="CB647" s="125">
        <f t="shared" ref="CB647" si="12219">T647/T653</f>
        <v>6.2063615205585725E-2</v>
      </c>
      <c r="CC647" s="126">
        <f t="shared" ref="CC647" si="12220">U647/U653</f>
        <v>2.7063599458728011E-2</v>
      </c>
      <c r="CD647" s="127">
        <f t="shared" ref="CD647" si="12221">V647/V653</f>
        <v>9.6446111605243828E-2</v>
      </c>
      <c r="CE647" s="128">
        <f t="shared" ref="CE647" si="12222">W647/W653</f>
        <v>3.1617800682498781E-2</v>
      </c>
      <c r="CF647" s="125">
        <f t="shared" ref="CF647" si="12223">X647/X653</f>
        <v>4.4718354297252953E-2</v>
      </c>
      <c r="CG647" s="126">
        <f t="shared" ref="CG647" si="12224">Y647/Y653</f>
        <v>4.3911007025761124E-2</v>
      </c>
      <c r="CH647" s="127">
        <f t="shared" ref="CH647" si="12225">Z647/Z653</f>
        <v>2.9353024167689687E-2</v>
      </c>
      <c r="CI647" s="125">
        <f t="shared" ref="CI647" si="12226">AA647/AA653</f>
        <v>6.7019547367982324E-2</v>
      </c>
      <c r="CJ647" s="131">
        <f t="shared" ref="CJ647" si="12227">AB647/AB653</f>
        <v>3.2154923560860055E-2</v>
      </c>
      <c r="CK647" s="132">
        <f t="shared" ref="CK647" si="12228">AC647/AC653</f>
        <v>5.0281013593667954E-2</v>
      </c>
    </row>
    <row r="648" spans="1:89">
      <c r="A648" s="133" t="s">
        <v>40</v>
      </c>
      <c r="B648" s="205">
        <v>0</v>
      </c>
      <c r="C648" s="189">
        <v>1125</v>
      </c>
      <c r="D648" s="190">
        <v>2</v>
      </c>
      <c r="E648" s="191">
        <v>600</v>
      </c>
      <c r="F648" s="188">
        <v>7</v>
      </c>
      <c r="G648" s="192">
        <v>174</v>
      </c>
      <c r="H648" s="190">
        <v>15</v>
      </c>
      <c r="I648" s="191">
        <v>888</v>
      </c>
      <c r="J648" s="188">
        <v>24</v>
      </c>
      <c r="K648" s="189">
        <v>72</v>
      </c>
      <c r="L648" s="190">
        <v>62</v>
      </c>
      <c r="M648" s="188">
        <v>146</v>
      </c>
      <c r="N648" s="193">
        <v>95</v>
      </c>
      <c r="O648" s="206">
        <v>233</v>
      </c>
      <c r="P648" s="188">
        <v>119</v>
      </c>
      <c r="Q648" s="189">
        <v>166</v>
      </c>
      <c r="R648" s="190">
        <v>114</v>
      </c>
      <c r="S648" s="191">
        <v>66</v>
      </c>
      <c r="T648" s="188">
        <v>64</v>
      </c>
      <c r="U648" s="192">
        <v>13</v>
      </c>
      <c r="V648" s="190">
        <v>92</v>
      </c>
      <c r="W648" s="207">
        <v>10</v>
      </c>
      <c r="X648" s="188">
        <v>74</v>
      </c>
      <c r="Y648" s="192">
        <v>9</v>
      </c>
      <c r="Z648" s="190">
        <v>0</v>
      </c>
      <c r="AA648" s="188">
        <v>37</v>
      </c>
      <c r="AB648" s="168">
        <f t="shared" si="11820"/>
        <v>668</v>
      </c>
      <c r="AC648" s="169">
        <f t="shared" si="11737"/>
        <v>3539</v>
      </c>
      <c r="BI648" s="133" t="s">
        <v>40</v>
      </c>
      <c r="BJ648" s="125">
        <f>B648/B653</f>
        <v>0</v>
      </c>
      <c r="BK648" s="126">
        <f t="shared" ref="BK648" si="12229">C648/C653</f>
        <v>3.3216215418229056E-2</v>
      </c>
      <c r="BL648" s="127">
        <f t="shared" ref="BL648" si="12230">D648/D653</f>
        <v>9.1099571832012395E-5</v>
      </c>
      <c r="BM648" s="128">
        <f t="shared" ref="BM648" si="12231">E648/E653</f>
        <v>3.1357792411414238E-2</v>
      </c>
      <c r="BN648" s="125">
        <f t="shared" ref="BN648" si="12232">F648/F653</f>
        <v>7.0351758793969852E-4</v>
      </c>
      <c r="BO648" s="126">
        <f t="shared" ref="BO648" si="12233">G648/G653</f>
        <v>2.3119851182567101E-2</v>
      </c>
      <c r="BP648" s="127">
        <f t="shared" ref="BP648" si="12234">H648/H653</f>
        <v>5.0530570995452253E-4</v>
      </c>
      <c r="BQ648" s="128">
        <f t="shared" ref="BQ648" si="12235">I648/I653</f>
        <v>2.2303152078362427E-2</v>
      </c>
      <c r="BR648" s="125">
        <f t="shared" ref="BR648" si="12236">J648/J653</f>
        <v>3.9656311962987445E-3</v>
      </c>
      <c r="BS648" s="126">
        <f t="shared" ref="BS648" si="12237">K648/K653</f>
        <v>9.9792099792099798E-3</v>
      </c>
      <c r="BT648" s="127">
        <f t="shared" ref="BT648" si="12238">L648/L653</f>
        <v>5.3305820651706644E-3</v>
      </c>
      <c r="BU648" s="125">
        <f t="shared" ref="BU648" si="12239">M648/M653</f>
        <v>7.0877227049856786E-3</v>
      </c>
      <c r="BV648" s="129">
        <f t="shared" ref="BV648" si="12240">N648/N653</f>
        <v>3.6662550169805496E-3</v>
      </c>
      <c r="BW648" s="130">
        <f t="shared" ref="BW648" si="12241">O648/O653</f>
        <v>6.7238045768043169E-3</v>
      </c>
      <c r="BX648" s="125">
        <f t="shared" ref="BX648" si="12242">P648/P653</f>
        <v>7.3995771670190271E-3</v>
      </c>
      <c r="BY648" s="126">
        <f t="shared" ref="BY648" si="12243">Q648/Q653</f>
        <v>8.3783374552061779E-3</v>
      </c>
      <c r="BZ648" s="127">
        <f t="shared" ref="BZ648" si="12244">R648/R653</f>
        <v>5.6171470805617147E-3</v>
      </c>
      <c r="CA648" s="128">
        <f t="shared" ref="CA648" si="12245">S648/S653</f>
        <v>2.9022470427861572E-3</v>
      </c>
      <c r="CB648" s="125">
        <f t="shared" ref="CB648" si="12246">T648/T653</f>
        <v>7.0929845949240832E-3</v>
      </c>
      <c r="CC648" s="126">
        <f t="shared" ref="CC648" si="12247">U648/U653</f>
        <v>1.1727559765448805E-3</v>
      </c>
      <c r="CD648" s="127">
        <f t="shared" ref="CD648" si="12248">V648/V653</f>
        <v>3.557755520321745E-3</v>
      </c>
      <c r="CE648" s="128">
        <f t="shared" ref="CE648" si="12249">W648/W653</f>
        <v>3.482136639041716E-4</v>
      </c>
      <c r="CF648" s="125">
        <f t="shared" ref="CF648" si="12250">X648/X653</f>
        <v>3.1130368936939969E-3</v>
      </c>
      <c r="CG648" s="126">
        <f t="shared" ref="CG648" si="12251">Y648/Y653</f>
        <v>5.8548009367681499E-4</v>
      </c>
      <c r="CH648" s="127">
        <f t="shared" ref="CH648" si="12252">Z648/Z653</f>
        <v>0</v>
      </c>
      <c r="CI648" s="125">
        <f t="shared" ref="CI648" si="12253">AA648/AA653</f>
        <v>7.7105822531571707E-4</v>
      </c>
      <c r="CJ648" s="131">
        <f t="shared" ref="CJ648" si="12254">AB648/AB653</f>
        <v>2.1617843134716704E-3</v>
      </c>
      <c r="CK648" s="132">
        <f t="shared" ref="CK648" si="12255">AC648/AC653</f>
        <v>1.1470670219041508E-2</v>
      </c>
    </row>
    <row r="649" spans="1:89">
      <c r="A649" s="142" t="s">
        <v>41</v>
      </c>
      <c r="B649" s="202">
        <v>0</v>
      </c>
      <c r="C649" s="196">
        <v>0</v>
      </c>
      <c r="D649" s="197">
        <v>0</v>
      </c>
      <c r="E649" s="198">
        <v>0</v>
      </c>
      <c r="F649" s="195">
        <v>0</v>
      </c>
      <c r="G649" s="199">
        <v>0</v>
      </c>
      <c r="H649" s="197">
        <v>0</v>
      </c>
      <c r="I649" s="198">
        <v>0</v>
      </c>
      <c r="J649" s="195">
        <v>0</v>
      </c>
      <c r="K649" s="199">
        <v>0</v>
      </c>
      <c r="L649" s="197">
        <v>0</v>
      </c>
      <c r="M649" s="195">
        <v>0</v>
      </c>
      <c r="N649" s="200">
        <v>0</v>
      </c>
      <c r="O649" s="203">
        <v>0</v>
      </c>
      <c r="P649" s="195">
        <v>0</v>
      </c>
      <c r="Q649" s="199">
        <v>0</v>
      </c>
      <c r="R649" s="197">
        <v>0</v>
      </c>
      <c r="S649" s="198">
        <v>0</v>
      </c>
      <c r="T649" s="195">
        <v>0</v>
      </c>
      <c r="U649" s="199">
        <v>0</v>
      </c>
      <c r="V649" s="197">
        <v>0</v>
      </c>
      <c r="W649" s="198">
        <v>0</v>
      </c>
      <c r="X649" s="195">
        <v>0</v>
      </c>
      <c r="Y649" s="199">
        <v>0</v>
      </c>
      <c r="Z649" s="197">
        <v>0</v>
      </c>
      <c r="AA649" s="195">
        <v>0</v>
      </c>
      <c r="AB649" s="168">
        <f t="shared" si="11820"/>
        <v>0</v>
      </c>
      <c r="AC649" s="169">
        <f t="shared" si="11737"/>
        <v>0</v>
      </c>
      <c r="BI649" s="142" t="s">
        <v>41</v>
      </c>
      <c r="BJ649" s="125">
        <f>B649/B653</f>
        <v>0</v>
      </c>
      <c r="BK649" s="126">
        <f t="shared" ref="BK649" si="12256">C649/C653</f>
        <v>0</v>
      </c>
      <c r="BL649" s="127">
        <f t="shared" ref="BL649" si="12257">D649/D653</f>
        <v>0</v>
      </c>
      <c r="BM649" s="128">
        <f t="shared" ref="BM649" si="12258">E649/E653</f>
        <v>0</v>
      </c>
      <c r="BN649" s="125">
        <f t="shared" ref="BN649" si="12259">F649/F653</f>
        <v>0</v>
      </c>
      <c r="BO649" s="126">
        <f t="shared" ref="BO649" si="12260">G649/G653</f>
        <v>0</v>
      </c>
      <c r="BP649" s="127">
        <f t="shared" ref="BP649" si="12261">H649/H653</f>
        <v>0</v>
      </c>
      <c r="BQ649" s="128">
        <f t="shared" ref="BQ649" si="12262">I649/I653</f>
        <v>0</v>
      </c>
      <c r="BR649" s="125">
        <f t="shared" ref="BR649" si="12263">J649/J653</f>
        <v>0</v>
      </c>
      <c r="BS649" s="126">
        <f t="shared" ref="BS649" si="12264">K649/K653</f>
        <v>0</v>
      </c>
      <c r="BT649" s="127">
        <f t="shared" ref="BT649" si="12265">L649/L653</f>
        <v>0</v>
      </c>
      <c r="BU649" s="125">
        <f t="shared" ref="BU649" si="12266">M649/M653</f>
        <v>0</v>
      </c>
      <c r="BV649" s="129">
        <f t="shared" ref="BV649" si="12267">N649/N653</f>
        <v>0</v>
      </c>
      <c r="BW649" s="130">
        <f t="shared" ref="BW649" si="12268">O649/O653</f>
        <v>0</v>
      </c>
      <c r="BX649" s="125">
        <f t="shared" ref="BX649" si="12269">P649/P653</f>
        <v>0</v>
      </c>
      <c r="BY649" s="126">
        <f t="shared" ref="BY649" si="12270">Q649/Q653</f>
        <v>0</v>
      </c>
      <c r="BZ649" s="127">
        <f t="shared" ref="BZ649" si="12271">R649/R653</f>
        <v>0</v>
      </c>
      <c r="CA649" s="128">
        <f t="shared" ref="CA649" si="12272">S649/S653</f>
        <v>0</v>
      </c>
      <c r="CB649" s="125">
        <f t="shared" ref="CB649" si="12273">T649/T653</f>
        <v>0</v>
      </c>
      <c r="CC649" s="126">
        <f t="shared" ref="CC649" si="12274">U649/U653</f>
        <v>0</v>
      </c>
      <c r="CD649" s="127">
        <f t="shared" ref="CD649" si="12275">V649/V653</f>
        <v>0</v>
      </c>
      <c r="CE649" s="128">
        <f t="shared" ref="CE649" si="12276">W649/W653</f>
        <v>0</v>
      </c>
      <c r="CF649" s="125">
        <f t="shared" ref="CF649" si="12277">X649/X653</f>
        <v>0</v>
      </c>
      <c r="CG649" s="126">
        <f t="shared" ref="CG649" si="12278">Y649/Y653</f>
        <v>0</v>
      </c>
      <c r="CH649" s="127">
        <f t="shared" ref="CH649" si="12279">Z649/Z653</f>
        <v>0</v>
      </c>
      <c r="CI649" s="125">
        <f t="shared" ref="CI649" si="12280">AA649/AA653</f>
        <v>0</v>
      </c>
      <c r="CJ649" s="131">
        <f t="shared" ref="CJ649" si="12281">AB649/AB653</f>
        <v>0</v>
      </c>
      <c r="CK649" s="132">
        <f t="shared" ref="CK649" si="12282">AC649/AC653</f>
        <v>0</v>
      </c>
    </row>
    <row r="650" spans="1:89">
      <c r="A650" s="133" t="s">
        <v>42</v>
      </c>
      <c r="B650" s="57"/>
      <c r="C650" s="58"/>
      <c r="D650" s="135"/>
      <c r="E650" s="136"/>
      <c r="F650" s="134"/>
      <c r="G650" s="137"/>
      <c r="H650" s="135"/>
      <c r="I650" s="136"/>
      <c r="J650" s="134"/>
      <c r="K650" s="137"/>
      <c r="L650" s="135"/>
      <c r="M650" s="134"/>
      <c r="N650" s="138"/>
      <c r="O650" s="139"/>
      <c r="P650" s="134"/>
      <c r="Q650" s="137"/>
      <c r="R650" s="135"/>
      <c r="S650" s="136"/>
      <c r="T650" s="134"/>
      <c r="U650" s="137"/>
      <c r="V650" s="135"/>
      <c r="W650" s="136"/>
      <c r="X650" s="134"/>
      <c r="Y650" s="137"/>
      <c r="Z650" s="140"/>
      <c r="AA650" s="141"/>
      <c r="AB650" s="168"/>
      <c r="AC650" s="169"/>
      <c r="BI650" s="133" t="s">
        <v>42</v>
      </c>
      <c r="BJ650" s="125">
        <f>B650/B653</f>
        <v>0</v>
      </c>
      <c r="BK650" s="126">
        <f t="shared" ref="BK650" si="12283">C650/C653</f>
        <v>0</v>
      </c>
      <c r="BL650" s="127">
        <f t="shared" ref="BL650" si="12284">D650/D653</f>
        <v>0</v>
      </c>
      <c r="BM650" s="128">
        <f t="shared" ref="BM650" si="12285">E650/E653</f>
        <v>0</v>
      </c>
      <c r="BN650" s="125">
        <f t="shared" ref="BN650" si="12286">F650/F653</f>
        <v>0</v>
      </c>
      <c r="BO650" s="126">
        <f t="shared" ref="BO650" si="12287">G650/G653</f>
        <v>0</v>
      </c>
      <c r="BP650" s="127">
        <f t="shared" ref="BP650" si="12288">H650/H653</f>
        <v>0</v>
      </c>
      <c r="BQ650" s="128">
        <f t="shared" ref="BQ650" si="12289">I650/I653</f>
        <v>0</v>
      </c>
      <c r="BR650" s="125">
        <f t="shared" ref="BR650" si="12290">J650/J653</f>
        <v>0</v>
      </c>
      <c r="BS650" s="126">
        <f t="shared" ref="BS650" si="12291">K650/K653</f>
        <v>0</v>
      </c>
      <c r="BT650" s="127">
        <f t="shared" ref="BT650" si="12292">L650/L653</f>
        <v>0</v>
      </c>
      <c r="BU650" s="125">
        <f t="shared" ref="BU650" si="12293">M650/M653</f>
        <v>0</v>
      </c>
      <c r="BV650" s="129">
        <f t="shared" ref="BV650" si="12294">N650/N653</f>
        <v>0</v>
      </c>
      <c r="BW650" s="130">
        <f t="shared" ref="BW650" si="12295">O650/O653</f>
        <v>0</v>
      </c>
      <c r="BX650" s="125">
        <f t="shared" ref="BX650" si="12296">P650/P653</f>
        <v>0</v>
      </c>
      <c r="BY650" s="126">
        <f t="shared" ref="BY650" si="12297">Q650/Q653</f>
        <v>0</v>
      </c>
      <c r="BZ650" s="127">
        <f t="shared" ref="BZ650" si="12298">R650/R653</f>
        <v>0</v>
      </c>
      <c r="CA650" s="128">
        <f t="shared" ref="CA650" si="12299">S650/S653</f>
        <v>0</v>
      </c>
      <c r="CB650" s="125">
        <f t="shared" ref="CB650" si="12300">T650/T653</f>
        <v>0</v>
      </c>
      <c r="CC650" s="126">
        <f t="shared" ref="CC650" si="12301">U650/U653</f>
        <v>0</v>
      </c>
      <c r="CD650" s="127">
        <f t="shared" ref="CD650" si="12302">V650/V653</f>
        <v>0</v>
      </c>
      <c r="CE650" s="128">
        <f t="shared" ref="CE650" si="12303">W650/W653</f>
        <v>0</v>
      </c>
      <c r="CF650" s="125">
        <f t="shared" ref="CF650" si="12304">X650/X653</f>
        <v>0</v>
      </c>
      <c r="CG650" s="126">
        <f t="shared" ref="CG650" si="12305">Y650/Y653</f>
        <v>0</v>
      </c>
      <c r="CH650" s="127">
        <f t="shared" ref="CH650" si="12306">Z650/Z653</f>
        <v>0</v>
      </c>
      <c r="CI650" s="125">
        <f t="shared" ref="CI650" si="12307">AA650/AA653</f>
        <v>0</v>
      </c>
      <c r="CJ650" s="131">
        <f t="shared" ref="CJ650" si="12308">AB650/AB653</f>
        <v>0</v>
      </c>
      <c r="CK650" s="132">
        <f t="shared" ref="CK650" si="12309">AC650/AC653</f>
        <v>0</v>
      </c>
    </row>
    <row r="651" spans="1:89">
      <c r="A651" s="142" t="s">
        <v>43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/>
      <c r="AC651" s="169"/>
      <c r="BI651" s="142" t="s">
        <v>43</v>
      </c>
      <c r="BJ651" s="125">
        <f>B651/B653</f>
        <v>0</v>
      </c>
      <c r="BK651" s="126">
        <f t="shared" ref="BK651" si="12310">C651/C653</f>
        <v>0</v>
      </c>
      <c r="BL651" s="127">
        <f t="shared" ref="BL651" si="12311">D651/D653</f>
        <v>0</v>
      </c>
      <c r="BM651" s="128">
        <f t="shared" ref="BM651" si="12312">E651/E653</f>
        <v>0</v>
      </c>
      <c r="BN651" s="125">
        <f t="shared" ref="BN651" si="12313">F651/F653</f>
        <v>0</v>
      </c>
      <c r="BO651" s="126">
        <f t="shared" ref="BO651" si="12314">G651/G653</f>
        <v>0</v>
      </c>
      <c r="BP651" s="127">
        <f t="shared" ref="BP651" si="12315">H651/H653</f>
        <v>0</v>
      </c>
      <c r="BQ651" s="128">
        <f t="shared" ref="BQ651" si="12316">I651/I653</f>
        <v>0</v>
      </c>
      <c r="BR651" s="125">
        <f t="shared" ref="BR651" si="12317">J651/J653</f>
        <v>0</v>
      </c>
      <c r="BS651" s="126">
        <f t="shared" ref="BS651" si="12318">K651/K653</f>
        <v>0</v>
      </c>
      <c r="BT651" s="127">
        <f t="shared" ref="BT651" si="12319">L651/L653</f>
        <v>0</v>
      </c>
      <c r="BU651" s="125">
        <f t="shared" ref="BU651" si="12320">M651/M653</f>
        <v>0</v>
      </c>
      <c r="BV651" s="129">
        <f t="shared" ref="BV651" si="12321">N651/N653</f>
        <v>0</v>
      </c>
      <c r="BW651" s="130">
        <f t="shared" ref="BW651" si="12322">O651/O653</f>
        <v>0</v>
      </c>
      <c r="BX651" s="125">
        <f t="shared" ref="BX651" si="12323">P651/P653</f>
        <v>0</v>
      </c>
      <c r="BY651" s="126">
        <f t="shared" ref="BY651" si="12324">Q651/Q653</f>
        <v>0</v>
      </c>
      <c r="BZ651" s="127">
        <f t="shared" ref="BZ651" si="12325">R651/R653</f>
        <v>0</v>
      </c>
      <c r="CA651" s="128">
        <f t="shared" ref="CA651" si="12326">S651/S653</f>
        <v>0</v>
      </c>
      <c r="CB651" s="125">
        <f t="shared" ref="CB651" si="12327">T651/T653</f>
        <v>0</v>
      </c>
      <c r="CC651" s="126">
        <f t="shared" ref="CC651" si="12328">U651/U653</f>
        <v>0</v>
      </c>
      <c r="CD651" s="127">
        <f t="shared" ref="CD651" si="12329">V651/V653</f>
        <v>0</v>
      </c>
      <c r="CE651" s="128">
        <f t="shared" ref="CE651" si="12330">W651/W653</f>
        <v>0</v>
      </c>
      <c r="CF651" s="125">
        <f t="shared" ref="CF651" si="12331">X651/X653</f>
        <v>0</v>
      </c>
      <c r="CG651" s="126">
        <f t="shared" ref="CG651" si="12332">Y651/Y653</f>
        <v>0</v>
      </c>
      <c r="CH651" s="127">
        <f t="shared" ref="CH651" si="12333">Z651/Z653</f>
        <v>0</v>
      </c>
      <c r="CI651" s="125">
        <f t="shared" ref="CI651" si="12334">AA651/AA653</f>
        <v>0</v>
      </c>
      <c r="CJ651" s="131">
        <f t="shared" ref="CJ651" si="12335">AB651/AB653</f>
        <v>0</v>
      </c>
      <c r="CK651" s="132">
        <f t="shared" ref="CK651" si="12336">AC651/AC653</f>
        <v>0</v>
      </c>
    </row>
    <row r="652" spans="1:89" ht="14.1" thickBot="1">
      <c r="A652" s="133" t="s">
        <v>44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/>
      <c r="AC652" s="169"/>
      <c r="BI652" s="133" t="s">
        <v>44</v>
      </c>
      <c r="BJ652" s="125">
        <f>B652/B653</f>
        <v>0</v>
      </c>
      <c r="BK652" s="126">
        <f t="shared" ref="BK652" si="12337">C652/C653</f>
        <v>0</v>
      </c>
      <c r="BL652" s="127">
        <f t="shared" ref="BL652" si="12338">D652/D653</f>
        <v>0</v>
      </c>
      <c r="BM652" s="128">
        <f t="shared" ref="BM652" si="12339">E652/E653</f>
        <v>0</v>
      </c>
      <c r="BN652" s="125">
        <f t="shared" ref="BN652" si="12340">F652/F653</f>
        <v>0</v>
      </c>
      <c r="BO652" s="126">
        <f t="shared" ref="BO652" si="12341">G652/G653</f>
        <v>0</v>
      </c>
      <c r="BP652" s="127">
        <f t="shared" ref="BP652" si="12342">H652/H653</f>
        <v>0</v>
      </c>
      <c r="BQ652" s="128">
        <f t="shared" ref="BQ652" si="12343">I652/I653</f>
        <v>0</v>
      </c>
      <c r="BR652" s="125">
        <f t="shared" ref="BR652" si="12344">J652/J653</f>
        <v>0</v>
      </c>
      <c r="BS652" s="126">
        <f t="shared" ref="BS652" si="12345">K652/K653</f>
        <v>0</v>
      </c>
      <c r="BT652" s="127">
        <f t="shared" ref="BT652" si="12346">L652/L653</f>
        <v>0</v>
      </c>
      <c r="BU652" s="125">
        <f t="shared" ref="BU652" si="12347">M652/M653</f>
        <v>0</v>
      </c>
      <c r="BV652" s="129">
        <f t="shared" ref="BV652" si="12348">N652/N653</f>
        <v>0</v>
      </c>
      <c r="BW652" s="130">
        <f t="shared" ref="BW652" si="12349">O652/O653</f>
        <v>0</v>
      </c>
      <c r="BX652" s="125">
        <f t="shared" ref="BX652" si="12350">P652/P653</f>
        <v>0</v>
      </c>
      <c r="BY652" s="126">
        <f t="shared" ref="BY652" si="12351">Q652/Q653</f>
        <v>0</v>
      </c>
      <c r="BZ652" s="127">
        <f t="shared" ref="BZ652" si="12352">R652/R653</f>
        <v>0</v>
      </c>
      <c r="CA652" s="128">
        <f t="shared" ref="CA652" si="12353">S652/S653</f>
        <v>0</v>
      </c>
      <c r="CB652" s="125">
        <f t="shared" ref="CB652" si="12354">T652/T653</f>
        <v>0</v>
      </c>
      <c r="CC652" s="126">
        <f t="shared" ref="CC652" si="12355">U652/U653</f>
        <v>0</v>
      </c>
      <c r="CD652" s="127">
        <f t="shared" ref="CD652" si="12356">V652/V653</f>
        <v>0</v>
      </c>
      <c r="CE652" s="128">
        <f t="shared" ref="CE652" si="12357">W652/W653</f>
        <v>0</v>
      </c>
      <c r="CF652" s="125">
        <f t="shared" ref="CF652" si="12358">X652/X653</f>
        <v>0</v>
      </c>
      <c r="CG652" s="126">
        <f t="shared" ref="CG652" si="12359">Y652/Y653</f>
        <v>0</v>
      </c>
      <c r="CH652" s="127">
        <f t="shared" ref="CH652" si="12360">Z652/Z653</f>
        <v>0</v>
      </c>
      <c r="CI652" s="125">
        <f t="shared" ref="CI652" si="12361">AA652/AA653</f>
        <v>0</v>
      </c>
      <c r="CJ652" s="131">
        <f t="shared" ref="CJ652" si="12362">AB652/AB653</f>
        <v>0</v>
      </c>
      <c r="CK652" s="132">
        <f t="shared" ref="CK652" si="12363">AC652/AC653</f>
        <v>0</v>
      </c>
    </row>
    <row r="653" spans="1:89" ht="15" thickTop="1" thickBot="1">
      <c r="A653" s="290" t="s">
        <v>26</v>
      </c>
      <c r="B653" s="17">
        <f t="shared" ref="B653:AA653" si="12364">SUM(B630:B652)</f>
        <v>54213</v>
      </c>
      <c r="C653" s="18">
        <f t="shared" si="12364"/>
        <v>33869</v>
      </c>
      <c r="D653" s="17">
        <f t="shared" si="12364"/>
        <v>21954</v>
      </c>
      <c r="E653" s="18">
        <f t="shared" si="12364"/>
        <v>19134</v>
      </c>
      <c r="F653" s="17">
        <f t="shared" si="12364"/>
        <v>9950</v>
      </c>
      <c r="G653" s="18">
        <f t="shared" si="12364"/>
        <v>7526</v>
      </c>
      <c r="H653" s="17">
        <f t="shared" si="12364"/>
        <v>29685</v>
      </c>
      <c r="I653" s="18">
        <f t="shared" si="12364"/>
        <v>39815</v>
      </c>
      <c r="J653" s="17">
        <f t="shared" si="12364"/>
        <v>6052</v>
      </c>
      <c r="K653" s="18">
        <f t="shared" si="12364"/>
        <v>7215</v>
      </c>
      <c r="L653" s="17">
        <f t="shared" si="12364"/>
        <v>11631</v>
      </c>
      <c r="M653" s="18">
        <f t="shared" si="12364"/>
        <v>20599</v>
      </c>
      <c r="N653" s="17">
        <f t="shared" si="12364"/>
        <v>25912</v>
      </c>
      <c r="O653" s="18">
        <f t="shared" si="12364"/>
        <v>34653</v>
      </c>
      <c r="P653" s="17">
        <f t="shared" si="12364"/>
        <v>16082</v>
      </c>
      <c r="Q653" s="18">
        <f t="shared" si="12364"/>
        <v>19813</v>
      </c>
      <c r="R653" s="17">
        <f t="shared" si="12364"/>
        <v>20295</v>
      </c>
      <c r="S653" s="18">
        <f t="shared" si="12364"/>
        <v>22741</v>
      </c>
      <c r="T653" s="17">
        <f t="shared" si="12364"/>
        <v>9023</v>
      </c>
      <c r="U653" s="18">
        <f t="shared" si="12364"/>
        <v>11085</v>
      </c>
      <c r="V653" s="17">
        <f t="shared" si="12364"/>
        <v>25859</v>
      </c>
      <c r="W653" s="18">
        <f t="shared" si="12364"/>
        <v>28718</v>
      </c>
      <c r="X653" s="17">
        <f t="shared" si="12364"/>
        <v>23771</v>
      </c>
      <c r="Y653" s="18">
        <f t="shared" si="12364"/>
        <v>15372</v>
      </c>
      <c r="Z653" s="17">
        <f t="shared" si="12364"/>
        <v>54577</v>
      </c>
      <c r="AA653" s="18">
        <f t="shared" si="12364"/>
        <v>47986</v>
      </c>
      <c r="AB653" s="170">
        <f t="shared" ref="AB653:AC653" si="12365">SUM(AB629:AB652)</f>
        <v>309004</v>
      </c>
      <c r="AC653" s="171">
        <f t="shared" si="12365"/>
        <v>308526</v>
      </c>
      <c r="BI653" s="290" t="s">
        <v>26</v>
      </c>
      <c r="BJ653" s="151">
        <f>SUM(BJ629:BJ652)</f>
        <v>1</v>
      </c>
      <c r="BK653" s="152">
        <f t="shared" ref="BK653:CK653" si="12366">SUM(BK629:BK652)</f>
        <v>1</v>
      </c>
      <c r="BL653" s="151">
        <f t="shared" si="12366"/>
        <v>0.99999999999999989</v>
      </c>
      <c r="BM653" s="152">
        <f t="shared" si="12366"/>
        <v>1</v>
      </c>
      <c r="BN653" s="151">
        <f t="shared" si="12366"/>
        <v>1.0000000000000002</v>
      </c>
      <c r="BO653" s="152">
        <f t="shared" si="12366"/>
        <v>1.0000000000000002</v>
      </c>
      <c r="BP653" s="151">
        <f t="shared" si="12366"/>
        <v>0.99999999999999989</v>
      </c>
      <c r="BQ653" s="152">
        <f t="shared" si="12366"/>
        <v>1</v>
      </c>
      <c r="BR653" s="151">
        <f t="shared" si="12366"/>
        <v>1</v>
      </c>
      <c r="BS653" s="152">
        <f t="shared" si="12366"/>
        <v>1</v>
      </c>
      <c r="BT653" s="151">
        <f t="shared" si="12366"/>
        <v>1</v>
      </c>
      <c r="BU653" s="152">
        <f t="shared" si="12366"/>
        <v>0.99999999999999989</v>
      </c>
      <c r="BV653" s="151">
        <f t="shared" si="12366"/>
        <v>1</v>
      </c>
      <c r="BW653" s="152">
        <f t="shared" si="12366"/>
        <v>1</v>
      </c>
      <c r="BX653" s="151">
        <f t="shared" si="12366"/>
        <v>0.99999999999999989</v>
      </c>
      <c r="BY653" s="152">
        <f t="shared" si="12366"/>
        <v>1</v>
      </c>
      <c r="BZ653" s="151">
        <f t="shared" si="12366"/>
        <v>1</v>
      </c>
      <c r="CA653" s="152">
        <f t="shared" si="12366"/>
        <v>1</v>
      </c>
      <c r="CB653" s="151">
        <f t="shared" si="12366"/>
        <v>1</v>
      </c>
      <c r="CC653" s="152">
        <f t="shared" si="12366"/>
        <v>0.99999999999999989</v>
      </c>
      <c r="CD653" s="151">
        <f t="shared" si="12366"/>
        <v>1</v>
      </c>
      <c r="CE653" s="152">
        <f t="shared" si="12366"/>
        <v>0.99999999999999989</v>
      </c>
      <c r="CF653" s="151">
        <f t="shared" si="12366"/>
        <v>1</v>
      </c>
      <c r="CG653" s="152">
        <f t="shared" si="12366"/>
        <v>0.99999999999999989</v>
      </c>
      <c r="CH653" s="151">
        <f t="shared" si="12366"/>
        <v>1</v>
      </c>
      <c r="CI653" s="152">
        <f t="shared" si="12366"/>
        <v>0.99999999999999989</v>
      </c>
      <c r="CJ653" s="151">
        <f t="shared" si="12366"/>
        <v>0.99999999999999989</v>
      </c>
      <c r="CK653" s="152">
        <f t="shared" si="12366"/>
        <v>0.99999999999999989</v>
      </c>
    </row>
    <row r="654" spans="1:89" ht="14.1" thickTop="1">
      <c r="A654" s="186"/>
    </row>
    <row r="656" spans="1:89">
      <c r="A656" s="301">
        <f>+A625+1</f>
        <v>43607</v>
      </c>
      <c r="B656" s="301"/>
      <c r="C656" s="301"/>
      <c r="D656" s="301"/>
      <c r="BI656" s="298">
        <f>+BI594+2</f>
        <v>43607</v>
      </c>
      <c r="BJ656" s="298"/>
      <c r="BK656" s="298"/>
      <c r="BL656" s="298"/>
    </row>
    <row r="657" spans="1:89" ht="14.1" thickBot="1">
      <c r="AE657" t="s">
        <v>1</v>
      </c>
    </row>
    <row r="658" spans="1:89" ht="15" thickTop="1" thickBot="1">
      <c r="A658" s="296" t="s">
        <v>2</v>
      </c>
      <c r="B658" s="292" t="s">
        <v>3</v>
      </c>
      <c r="C658" s="293"/>
      <c r="D658" s="292" t="s">
        <v>4</v>
      </c>
      <c r="E658" s="293"/>
      <c r="F658" s="292" t="s">
        <v>5</v>
      </c>
      <c r="G658" s="293"/>
      <c r="H658" s="292" t="s">
        <v>6</v>
      </c>
      <c r="I658" s="293"/>
      <c r="J658" s="292" t="s">
        <v>7</v>
      </c>
      <c r="K658" s="293"/>
      <c r="L658" s="292" t="s">
        <v>8</v>
      </c>
      <c r="M658" s="293"/>
      <c r="N658" s="292" t="s">
        <v>9</v>
      </c>
      <c r="O658" s="293"/>
      <c r="P658" s="292" t="s">
        <v>10</v>
      </c>
      <c r="Q658" s="293"/>
      <c r="R658" s="292" t="s">
        <v>11</v>
      </c>
      <c r="S658" s="293"/>
      <c r="T658" s="292" t="s">
        <v>12</v>
      </c>
      <c r="U658" s="293"/>
      <c r="V658" s="292" t="s">
        <v>13</v>
      </c>
      <c r="W658" s="293"/>
      <c r="X658" s="292" t="s">
        <v>14</v>
      </c>
      <c r="Y658" s="293"/>
      <c r="Z658" s="294" t="s">
        <v>15</v>
      </c>
      <c r="AA658" s="295"/>
      <c r="AB658" s="299" t="s">
        <v>16</v>
      </c>
      <c r="AC658" s="300"/>
      <c r="AE658" s="309" t="s">
        <v>2</v>
      </c>
      <c r="AF658" s="303" t="s">
        <v>3</v>
      </c>
      <c r="AG658" s="304"/>
      <c r="AH658" s="303" t="s">
        <v>4</v>
      </c>
      <c r="AI658" s="304"/>
      <c r="AJ658" s="303" t="s">
        <v>5</v>
      </c>
      <c r="AK658" s="304"/>
      <c r="AL658" s="303" t="s">
        <v>6</v>
      </c>
      <c r="AM658" s="304"/>
      <c r="AN658" s="303" t="s">
        <v>7</v>
      </c>
      <c r="AO658" s="304"/>
      <c r="AP658" s="303" t="s">
        <v>8</v>
      </c>
      <c r="AQ658" s="304"/>
      <c r="AR658" s="303" t="s">
        <v>9</v>
      </c>
      <c r="AS658" s="304"/>
      <c r="AT658" s="303" t="s">
        <v>10</v>
      </c>
      <c r="AU658" s="304"/>
      <c r="AV658" s="303" t="s">
        <v>11</v>
      </c>
      <c r="AW658" s="304"/>
      <c r="AX658" s="303" t="s">
        <v>12</v>
      </c>
      <c r="AY658" s="304"/>
      <c r="AZ658" s="303" t="s">
        <v>13</v>
      </c>
      <c r="BA658" s="304"/>
      <c r="BB658" s="303" t="s">
        <v>14</v>
      </c>
      <c r="BC658" s="304"/>
      <c r="BD658" s="305" t="s">
        <v>15</v>
      </c>
      <c r="BE658" s="306"/>
      <c r="BF658" s="307" t="s">
        <v>16</v>
      </c>
      <c r="BG658" s="308"/>
      <c r="BH658" s="281"/>
      <c r="BI658" s="296" t="s">
        <v>2</v>
      </c>
      <c r="BJ658" s="292" t="s">
        <v>3</v>
      </c>
      <c r="BK658" s="293"/>
      <c r="BL658" s="292" t="s">
        <v>4</v>
      </c>
      <c r="BM658" s="293"/>
      <c r="BN658" s="292" t="s">
        <v>5</v>
      </c>
      <c r="BO658" s="293"/>
      <c r="BP658" s="292" t="s">
        <v>6</v>
      </c>
      <c r="BQ658" s="293"/>
      <c r="BR658" s="292" t="s">
        <v>7</v>
      </c>
      <c r="BS658" s="293"/>
      <c r="BT658" s="292" t="s">
        <v>8</v>
      </c>
      <c r="BU658" s="293"/>
      <c r="BV658" s="292" t="s">
        <v>9</v>
      </c>
      <c r="BW658" s="293"/>
      <c r="BX658" s="292" t="s">
        <v>10</v>
      </c>
      <c r="BY658" s="293"/>
      <c r="BZ658" s="292" t="s">
        <v>11</v>
      </c>
      <c r="CA658" s="293"/>
      <c r="CB658" s="292" t="s">
        <v>12</v>
      </c>
      <c r="CC658" s="293"/>
      <c r="CD658" s="292" t="s">
        <v>13</v>
      </c>
      <c r="CE658" s="293"/>
      <c r="CF658" s="292" t="s">
        <v>14</v>
      </c>
      <c r="CG658" s="293"/>
      <c r="CH658" s="294" t="s">
        <v>15</v>
      </c>
      <c r="CI658" s="295"/>
      <c r="CJ658" s="292" t="s">
        <v>16</v>
      </c>
      <c r="CK658" s="293"/>
    </row>
    <row r="659" spans="1:89" ht="15" thickTop="1" thickBot="1">
      <c r="A659" s="297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5" t="s">
        <v>17</v>
      </c>
      <c r="AA659" s="118" t="s">
        <v>18</v>
      </c>
      <c r="AB659" s="172" t="s">
        <v>17</v>
      </c>
      <c r="AC659" s="173" t="s">
        <v>18</v>
      </c>
      <c r="AE659" s="310"/>
      <c r="AF659" s="242" t="s">
        <v>17</v>
      </c>
      <c r="AG659" s="243" t="s">
        <v>18</v>
      </c>
      <c r="AH659" s="244" t="s">
        <v>17</v>
      </c>
      <c r="AI659" s="245" t="s">
        <v>18</v>
      </c>
      <c r="AJ659" s="242" t="s">
        <v>17</v>
      </c>
      <c r="AK659" s="243" t="s">
        <v>18</v>
      </c>
      <c r="AL659" s="244" t="s">
        <v>17</v>
      </c>
      <c r="AM659" s="245" t="s">
        <v>18</v>
      </c>
      <c r="AN659" s="242" t="s">
        <v>17</v>
      </c>
      <c r="AO659" s="243" t="s">
        <v>18</v>
      </c>
      <c r="AP659" s="244" t="s">
        <v>17</v>
      </c>
      <c r="AQ659" s="242" t="s">
        <v>18</v>
      </c>
      <c r="AR659" s="246" t="s">
        <v>17</v>
      </c>
      <c r="AS659" s="247" t="s">
        <v>18</v>
      </c>
      <c r="AT659" s="242" t="s">
        <v>17</v>
      </c>
      <c r="AU659" s="243" t="s">
        <v>18</v>
      </c>
      <c r="AV659" s="244" t="s">
        <v>17</v>
      </c>
      <c r="AW659" s="245" t="s">
        <v>18</v>
      </c>
      <c r="AX659" s="242" t="s">
        <v>17</v>
      </c>
      <c r="AY659" s="243" t="s">
        <v>18</v>
      </c>
      <c r="AZ659" s="244" t="s">
        <v>17</v>
      </c>
      <c r="BA659" s="245" t="s">
        <v>18</v>
      </c>
      <c r="BB659" s="242" t="s">
        <v>17</v>
      </c>
      <c r="BC659" s="243" t="s">
        <v>18</v>
      </c>
      <c r="BD659" s="248" t="s">
        <v>17</v>
      </c>
      <c r="BE659" s="249" t="s">
        <v>18</v>
      </c>
      <c r="BF659" s="250" t="s">
        <v>17</v>
      </c>
      <c r="BG659" s="251" t="s">
        <v>18</v>
      </c>
      <c r="BH659" s="282"/>
      <c r="BI659" s="297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5" t="s">
        <v>17</v>
      </c>
      <c r="CI659" s="118" t="s">
        <v>18</v>
      </c>
      <c r="CJ659" s="116" t="s">
        <v>17</v>
      </c>
      <c r="CK659" s="117" t="s">
        <v>18</v>
      </c>
    </row>
    <row r="660" spans="1:89" ht="14.1" thickTop="1">
      <c r="A660" s="121" t="s">
        <v>19</v>
      </c>
      <c r="B660" s="122"/>
      <c r="C660" s="185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2"/>
      <c r="AA660" s="183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52" t="str">
        <f>$AE$9</f>
        <v>07:00 - 07:59</v>
      </c>
      <c r="AF660" s="253">
        <f>SUMIF($A$9:$A$32,$AE660,B$660:B$683)</f>
        <v>4682</v>
      </c>
      <c r="AG660" s="254">
        <f t="shared" ref="AG660:AV662" si="12367">SUMIF($A$9:$A$32,$AE660,C$660:C$683)</f>
        <v>1095</v>
      </c>
      <c r="AH660" s="255">
        <f t="shared" si="12367"/>
        <v>1817</v>
      </c>
      <c r="AI660" s="256">
        <f t="shared" si="12367"/>
        <v>1344</v>
      </c>
      <c r="AJ660" s="253">
        <f t="shared" si="12367"/>
        <v>732</v>
      </c>
      <c r="AK660" s="257">
        <f t="shared" si="12367"/>
        <v>742</v>
      </c>
      <c r="AL660" s="255">
        <f t="shared" si="12367"/>
        <v>1216</v>
      </c>
      <c r="AM660" s="256">
        <f t="shared" si="12367"/>
        <v>1682</v>
      </c>
      <c r="AN660" s="253">
        <f t="shared" si="12367"/>
        <v>337</v>
      </c>
      <c r="AO660" s="257">
        <f t="shared" si="12367"/>
        <v>895</v>
      </c>
      <c r="AP660" s="255">
        <f t="shared" si="12367"/>
        <v>511</v>
      </c>
      <c r="AQ660" s="253">
        <f t="shared" si="12367"/>
        <v>1858</v>
      </c>
      <c r="AR660" s="258">
        <f t="shared" si="12367"/>
        <v>1693</v>
      </c>
      <c r="AS660" s="259">
        <f t="shared" si="12367"/>
        <v>2877</v>
      </c>
      <c r="AT660" s="253">
        <f t="shared" si="12367"/>
        <v>1363</v>
      </c>
      <c r="AU660" s="257">
        <f t="shared" si="12367"/>
        <v>1360</v>
      </c>
      <c r="AV660" s="255">
        <f t="shared" si="12367"/>
        <v>1698</v>
      </c>
      <c r="AW660" s="256">
        <f t="shared" ref="AW660:BE662" si="12368">SUMIF($A$9:$A$32,$AE660,S$660:S$683)</f>
        <v>1422</v>
      </c>
      <c r="AX660" s="253">
        <f t="shared" si="12368"/>
        <v>311</v>
      </c>
      <c r="AY660" s="257">
        <f t="shared" si="12368"/>
        <v>1717</v>
      </c>
      <c r="AZ660" s="255">
        <f t="shared" si="12368"/>
        <v>1007</v>
      </c>
      <c r="BA660" s="256">
        <f t="shared" si="12368"/>
        <v>2662</v>
      </c>
      <c r="BB660" s="253">
        <f t="shared" si="12368"/>
        <v>1334</v>
      </c>
      <c r="BC660" s="257">
        <f t="shared" si="12368"/>
        <v>1550</v>
      </c>
      <c r="BD660" s="20">
        <f t="shared" si="12368"/>
        <v>4848</v>
      </c>
      <c r="BE660" s="260">
        <f t="shared" si="12368"/>
        <v>2127</v>
      </c>
      <c r="BF660" s="261">
        <f>AF660+AH660+AJ660+AL660+AN660+AP660+AR660+AT660+AV660+AX660+AZ660+BB660+BD660</f>
        <v>21549</v>
      </c>
      <c r="BG660" s="262">
        <f>AG660+AI660+AK660+AM660+AO660+AQ660+AS660+AU660+AW660+AY660+BA660+BC660+BE660</f>
        <v>21331</v>
      </c>
      <c r="BH660" s="283"/>
      <c r="BI660" s="121" t="s">
        <v>19</v>
      </c>
      <c r="BJ660" s="125">
        <f>B660/B684</f>
        <v>0</v>
      </c>
      <c r="BK660" s="126">
        <f t="shared" ref="BK660" si="12369">C660/C684</f>
        <v>0</v>
      </c>
      <c r="BL660" s="127">
        <f t="shared" ref="BL660" si="12370">D660/D684</f>
        <v>0</v>
      </c>
      <c r="BM660" s="128">
        <f t="shared" ref="BM660" si="12371">E660/E684</f>
        <v>0</v>
      </c>
      <c r="BN660" s="125">
        <f t="shared" ref="BN660" si="12372">F660/F684</f>
        <v>0</v>
      </c>
      <c r="BO660" s="126">
        <f t="shared" ref="BO660" si="12373">G660/G684</f>
        <v>0</v>
      </c>
      <c r="BP660" s="127">
        <f t="shared" ref="BP660" si="12374">H660/H684</f>
        <v>0</v>
      </c>
      <c r="BQ660" s="128">
        <f t="shared" ref="BQ660" si="12375">I660/I684</f>
        <v>0</v>
      </c>
      <c r="BR660" s="125">
        <f t="shared" ref="BR660" si="12376">J660/J684</f>
        <v>0</v>
      </c>
      <c r="BS660" s="126">
        <f t="shared" ref="BS660" si="12377">K660/K684</f>
        <v>0</v>
      </c>
      <c r="BT660" s="127">
        <f t="shared" ref="BT660" si="12378">L660/L684</f>
        <v>0</v>
      </c>
      <c r="BU660" s="125">
        <f t="shared" ref="BU660" si="12379">M660/M684</f>
        <v>0</v>
      </c>
      <c r="BV660" s="129">
        <f t="shared" ref="BV660" si="12380">N660/N684</f>
        <v>0</v>
      </c>
      <c r="BW660" s="130">
        <f t="shared" ref="BW660" si="12381">O660/O684</f>
        <v>0</v>
      </c>
      <c r="BX660" s="125">
        <f t="shared" ref="BX660" si="12382">P660/P684</f>
        <v>0</v>
      </c>
      <c r="BY660" s="126">
        <f t="shared" ref="BY660" si="12383">Q660/Q684</f>
        <v>0</v>
      </c>
      <c r="BZ660" s="127">
        <f t="shared" ref="BZ660" si="12384">R660/R684</f>
        <v>0</v>
      </c>
      <c r="CA660" s="128">
        <f t="shared" ref="CA660" si="12385">S660/S684</f>
        <v>0</v>
      </c>
      <c r="CB660" s="125">
        <f t="shared" ref="CB660" si="12386">T660/T684</f>
        <v>0</v>
      </c>
      <c r="CC660" s="126">
        <f t="shared" ref="CC660" si="12387">U660/U684</f>
        <v>0</v>
      </c>
      <c r="CD660" s="127">
        <f t="shared" ref="CD660" si="12388">V660/V684</f>
        <v>0</v>
      </c>
      <c r="CE660" s="128">
        <f t="shared" ref="CE660" si="12389">W660/W684</f>
        <v>0</v>
      </c>
      <c r="CF660" s="125">
        <f t="shared" ref="CF660" si="12390">X660/X684</f>
        <v>0</v>
      </c>
      <c r="CG660" s="126">
        <f t="shared" ref="CG660" si="12391">Y660/Y684</f>
        <v>0</v>
      </c>
      <c r="CH660" s="127">
        <f t="shared" ref="CH660" si="12392">Z660/Z684</f>
        <v>0</v>
      </c>
      <c r="CI660" s="125">
        <f t="shared" ref="CI660" si="12393">AA660/AA684</f>
        <v>0</v>
      </c>
      <c r="CJ660" s="131">
        <f t="shared" ref="CJ660" si="12394">AB660/AB684</f>
        <v>0</v>
      </c>
      <c r="CK660" s="132">
        <f t="shared" ref="CK660" si="12395">AC660/AC684</f>
        <v>0</v>
      </c>
    </row>
    <row r="661" spans="1:89">
      <c r="A661" s="133" t="s">
        <v>21</v>
      </c>
      <c r="B661" s="188">
        <v>522</v>
      </c>
      <c r="C661" s="189">
        <v>0</v>
      </c>
      <c r="D661" s="190">
        <v>165</v>
      </c>
      <c r="E661" s="191">
        <v>1</v>
      </c>
      <c r="F661" s="188">
        <v>38</v>
      </c>
      <c r="G661" s="192">
        <v>1</v>
      </c>
      <c r="H661" s="190">
        <v>244</v>
      </c>
      <c r="I661" s="191">
        <v>11</v>
      </c>
      <c r="J661" s="188">
        <v>7</v>
      </c>
      <c r="K661" s="192">
        <v>1</v>
      </c>
      <c r="L661" s="190">
        <v>6</v>
      </c>
      <c r="M661" s="188">
        <v>17</v>
      </c>
      <c r="N661" s="193">
        <v>43</v>
      </c>
      <c r="O661" s="194">
        <v>15</v>
      </c>
      <c r="P661" s="188">
        <v>8</v>
      </c>
      <c r="Q661" s="192">
        <v>0</v>
      </c>
      <c r="R661" s="190">
        <v>10</v>
      </c>
      <c r="S661" s="191">
        <v>0</v>
      </c>
      <c r="T661" s="188">
        <v>0</v>
      </c>
      <c r="U661" s="192">
        <v>0</v>
      </c>
      <c r="V661" s="190">
        <v>0</v>
      </c>
      <c r="W661" s="191">
        <v>0</v>
      </c>
      <c r="X661" s="188">
        <v>0</v>
      </c>
      <c r="Y661" s="192">
        <v>0</v>
      </c>
      <c r="Z661" s="190">
        <v>0</v>
      </c>
      <c r="AA661" s="188">
        <v>0</v>
      </c>
      <c r="AB661" s="168">
        <f t="shared" ref="AB661:AB662" si="12396">B661+D661+F661+H661+J661+L661+N661+P661+R661+T661+V661+X661+Z661</f>
        <v>1043</v>
      </c>
      <c r="AC661" s="169">
        <f t="shared" ref="AC661:AC680" si="12397">C661+E661+G661+I661+K661+M661+O661+Q661+S661+U661+W661+Y661+AA661</f>
        <v>46</v>
      </c>
      <c r="AE661" s="263" t="str">
        <f>$AE$10</f>
        <v>08:00 - 08:59</v>
      </c>
      <c r="AF661" s="253">
        <f>SUMIF($A$9:$A$32,$AE661,B$660:B$683)</f>
        <v>5774</v>
      </c>
      <c r="AG661" s="264">
        <f t="shared" si="12367"/>
        <v>1082</v>
      </c>
      <c r="AH661" s="265">
        <f t="shared" si="12367"/>
        <v>1686</v>
      </c>
      <c r="AI661" s="266">
        <f t="shared" si="12367"/>
        <v>1222</v>
      </c>
      <c r="AJ661" s="267">
        <f t="shared" si="12367"/>
        <v>693</v>
      </c>
      <c r="AK661" s="268">
        <f t="shared" si="12367"/>
        <v>471</v>
      </c>
      <c r="AL661" s="265">
        <f t="shared" si="12367"/>
        <v>1424</v>
      </c>
      <c r="AM661" s="266">
        <f t="shared" si="12367"/>
        <v>1584</v>
      </c>
      <c r="AN661" s="267">
        <f t="shared" si="12367"/>
        <v>335</v>
      </c>
      <c r="AO661" s="268">
        <f t="shared" si="12367"/>
        <v>949</v>
      </c>
      <c r="AP661" s="265">
        <f t="shared" si="12367"/>
        <v>390</v>
      </c>
      <c r="AQ661" s="267">
        <f t="shared" si="12367"/>
        <v>2779</v>
      </c>
      <c r="AR661" s="269">
        <f t="shared" si="12367"/>
        <v>1427</v>
      </c>
      <c r="AS661" s="270">
        <f t="shared" si="12367"/>
        <v>3257</v>
      </c>
      <c r="AT661" s="267">
        <f t="shared" si="12367"/>
        <v>1205</v>
      </c>
      <c r="AU661" s="268">
        <f t="shared" si="12367"/>
        <v>1654</v>
      </c>
      <c r="AV661" s="265">
        <f t="shared" si="12367"/>
        <v>1641</v>
      </c>
      <c r="AW661" s="266">
        <f t="shared" si="12368"/>
        <v>1481</v>
      </c>
      <c r="AX661" s="267">
        <f t="shared" si="12368"/>
        <v>294</v>
      </c>
      <c r="AY661" s="268">
        <f t="shared" si="12368"/>
        <v>1550</v>
      </c>
      <c r="AZ661" s="265">
        <f t="shared" si="12368"/>
        <v>757</v>
      </c>
      <c r="BA661" s="266">
        <f t="shared" si="12368"/>
        <v>2583</v>
      </c>
      <c r="BB661" s="267">
        <f t="shared" si="12368"/>
        <v>1255</v>
      </c>
      <c r="BC661" s="268">
        <f t="shared" si="12368"/>
        <v>1799</v>
      </c>
      <c r="BD661" s="265">
        <f t="shared" si="12368"/>
        <v>4573</v>
      </c>
      <c r="BE661" s="267">
        <f t="shared" si="12368"/>
        <v>2539</v>
      </c>
      <c r="BF661" s="271">
        <f>SUM(AF661,AH661,AJ661,AL661,AN661,AP661,AR661,AT661,AV661,AX661,AZ661,BB661,BD661)</f>
        <v>21454</v>
      </c>
      <c r="BG661" s="16">
        <f>SUM(AG661,AI661,AK661,AM661,AO661,AQ661,AS661,AU661,AW661,AY661,BA661,BC661,BE661)</f>
        <v>22950</v>
      </c>
      <c r="BH661" s="284"/>
      <c r="BI661" s="133" t="s">
        <v>21</v>
      </c>
      <c r="BJ661" s="125">
        <f>B661/B684</f>
        <v>9.7729017280437352E-3</v>
      </c>
      <c r="BK661" s="126">
        <f t="shared" ref="BK661" si="12398">C661/C684</f>
        <v>0</v>
      </c>
      <c r="BL661" s="127">
        <f t="shared" ref="BL661" si="12399">D661/D684</f>
        <v>7.4986366115251772E-3</v>
      </c>
      <c r="BM661" s="128">
        <f t="shared" ref="BM661" si="12400">E661/E684</f>
        <v>5.1012600112227719E-5</v>
      </c>
      <c r="BN661" s="125">
        <f t="shared" ref="BN661" si="12401">F661/F684</f>
        <v>3.7564254646105179E-3</v>
      </c>
      <c r="BO661" s="126">
        <f t="shared" ref="BO661" si="12402">G661/G684</f>
        <v>1.3197835554968986E-4</v>
      </c>
      <c r="BP661" s="127">
        <f t="shared" ref="BP661" si="12403">H661/H684</f>
        <v>8.392089423903697E-3</v>
      </c>
      <c r="BQ661" s="128">
        <f t="shared" ref="BQ661" si="12404">I661/I684</f>
        <v>2.6860714983395197E-4</v>
      </c>
      <c r="BR661" s="125">
        <f t="shared" ref="BR661" si="12405">J661/J684</f>
        <v>1.1343380327337547E-3</v>
      </c>
      <c r="BS661" s="126">
        <f t="shared" ref="BS661" si="12406">K661/K684</f>
        <v>1.381788033715628E-4</v>
      </c>
      <c r="BT661" s="127">
        <f t="shared" ref="BT661" si="12407">L661/L684</f>
        <v>4.8979591836734691E-4</v>
      </c>
      <c r="BU661" s="125">
        <f t="shared" ref="BU661" si="12408">M661/M684</f>
        <v>8.2640610568275727E-4</v>
      </c>
      <c r="BV661" s="129">
        <f t="shared" ref="BV661" si="12409">N661/N684</f>
        <v>1.6521939598862676E-3</v>
      </c>
      <c r="BW661" s="130">
        <f t="shared" ref="BW661" si="12410">O661/O684</f>
        <v>4.3232649296748906E-4</v>
      </c>
      <c r="BX661" s="125">
        <f t="shared" ref="BX661" si="12411">P661/P684</f>
        <v>4.9179320095899676E-4</v>
      </c>
      <c r="BY661" s="126">
        <f t="shared" ref="BY661" si="12412">Q661/Q684</f>
        <v>0</v>
      </c>
      <c r="BZ661" s="127">
        <f t="shared" ref="BZ661" si="12413">R661/R684</f>
        <v>4.8510720869312119E-4</v>
      </c>
      <c r="CA661" s="128">
        <f t="shared" ref="CA661" si="12414">S661/S684</f>
        <v>0</v>
      </c>
      <c r="CB661" s="125">
        <f t="shared" ref="CB661" si="12415">T661/T684</f>
        <v>0</v>
      </c>
      <c r="CC661" s="126">
        <f t="shared" ref="CC661" si="12416">U661/U684</f>
        <v>0</v>
      </c>
      <c r="CD661" s="127">
        <f t="shared" ref="CD661" si="12417">V661/V684</f>
        <v>0</v>
      </c>
      <c r="CE661" s="128">
        <f t="shared" ref="CE661" si="12418">W661/W684</f>
        <v>0</v>
      </c>
      <c r="CF661" s="125">
        <f t="shared" ref="CF661" si="12419">X661/X684</f>
        <v>0</v>
      </c>
      <c r="CG661" s="126">
        <f t="shared" ref="CG661" si="12420">Y661/Y684</f>
        <v>0</v>
      </c>
      <c r="CH661" s="127">
        <f t="shared" ref="CH661" si="12421">Z661/Z684</f>
        <v>0</v>
      </c>
      <c r="CI661" s="125">
        <f t="shared" ref="CI661" si="12422">AA661/AA684</f>
        <v>0</v>
      </c>
      <c r="CJ661" s="131">
        <f t="shared" ref="CJ661" si="12423">AB661/AB684</f>
        <v>3.34363459171112E-3</v>
      </c>
      <c r="CK661" s="132">
        <f t="shared" ref="CK661" si="12424">AC661/AC684</f>
        <v>1.4766923375718682E-4</v>
      </c>
    </row>
    <row r="662" spans="1:89" ht="14.1" thickBot="1">
      <c r="A662" s="142" t="s">
        <v>23</v>
      </c>
      <c r="B662" s="195">
        <v>2714</v>
      </c>
      <c r="C662" s="196">
        <v>0</v>
      </c>
      <c r="D662" s="197">
        <v>1111</v>
      </c>
      <c r="E662" s="198">
        <v>2</v>
      </c>
      <c r="F662" s="195">
        <v>309</v>
      </c>
      <c r="G662" s="199">
        <v>30</v>
      </c>
      <c r="H662" s="197">
        <v>1325</v>
      </c>
      <c r="I662" s="198">
        <v>238</v>
      </c>
      <c r="J662" s="195">
        <v>87</v>
      </c>
      <c r="K662" s="199">
        <v>67</v>
      </c>
      <c r="L662" s="197">
        <v>80</v>
      </c>
      <c r="M662" s="195">
        <v>398</v>
      </c>
      <c r="N662" s="200">
        <v>525</v>
      </c>
      <c r="O662" s="201">
        <v>533</v>
      </c>
      <c r="P662" s="195">
        <v>341</v>
      </c>
      <c r="Q662" s="199">
        <v>368</v>
      </c>
      <c r="R662" s="197">
        <v>459</v>
      </c>
      <c r="S662" s="198">
        <v>432</v>
      </c>
      <c r="T662" s="195">
        <v>108</v>
      </c>
      <c r="U662" s="199">
        <v>346</v>
      </c>
      <c r="V662" s="197">
        <v>341</v>
      </c>
      <c r="W662" s="198">
        <v>620</v>
      </c>
      <c r="X662" s="195">
        <v>440</v>
      </c>
      <c r="Y662" s="199">
        <v>471</v>
      </c>
      <c r="Z662" s="197">
        <v>1373</v>
      </c>
      <c r="AA662" s="195">
        <v>657</v>
      </c>
      <c r="AB662" s="168">
        <f t="shared" si="12396"/>
        <v>9213</v>
      </c>
      <c r="AC662" s="169">
        <f t="shared" si="12397"/>
        <v>4162</v>
      </c>
      <c r="AE662" s="252" t="str">
        <f>$AE$11</f>
        <v>09:00 - 09:59</v>
      </c>
      <c r="AF662" s="253">
        <f>SUMIF($A$9:$A$32,$AE662,B$660:B$683)</f>
        <v>4239</v>
      </c>
      <c r="AG662" s="272">
        <f t="shared" si="12367"/>
        <v>1082</v>
      </c>
      <c r="AH662" s="273">
        <f t="shared" si="12367"/>
        <v>1499</v>
      </c>
      <c r="AI662" s="274">
        <f t="shared" si="12367"/>
        <v>1013</v>
      </c>
      <c r="AJ662" s="275">
        <f t="shared" si="12367"/>
        <v>615</v>
      </c>
      <c r="AK662" s="276">
        <f t="shared" si="12367"/>
        <v>576</v>
      </c>
      <c r="AL662" s="273">
        <f t="shared" si="12367"/>
        <v>1587</v>
      </c>
      <c r="AM662" s="274">
        <f t="shared" si="12367"/>
        <v>2024</v>
      </c>
      <c r="AN662" s="275">
        <f t="shared" si="12367"/>
        <v>319</v>
      </c>
      <c r="AO662" s="276">
        <f t="shared" si="12367"/>
        <v>817</v>
      </c>
      <c r="AP662" s="273">
        <f t="shared" si="12367"/>
        <v>375</v>
      </c>
      <c r="AQ662" s="275">
        <f t="shared" si="12367"/>
        <v>2028</v>
      </c>
      <c r="AR662" s="277">
        <f t="shared" si="12367"/>
        <v>1341</v>
      </c>
      <c r="AS662" s="278">
        <f t="shared" si="12367"/>
        <v>2505</v>
      </c>
      <c r="AT662" s="275">
        <f t="shared" si="12367"/>
        <v>959</v>
      </c>
      <c r="AU662" s="276">
        <f t="shared" si="12367"/>
        <v>1298</v>
      </c>
      <c r="AV662" s="273">
        <f t="shared" si="12367"/>
        <v>1394</v>
      </c>
      <c r="AW662" s="274">
        <f t="shared" si="12368"/>
        <v>1233</v>
      </c>
      <c r="AX662" s="275">
        <f t="shared" si="12368"/>
        <v>316</v>
      </c>
      <c r="AY662" s="276">
        <f t="shared" si="12368"/>
        <v>934</v>
      </c>
      <c r="AZ662" s="273">
        <f t="shared" si="12368"/>
        <v>785</v>
      </c>
      <c r="BA662" s="274">
        <f t="shared" si="12368"/>
        <v>2470</v>
      </c>
      <c r="BB662" s="275">
        <f t="shared" si="12368"/>
        <v>1198</v>
      </c>
      <c r="BC662" s="276">
        <f t="shared" si="12368"/>
        <v>1272</v>
      </c>
      <c r="BD662" s="273">
        <f t="shared" si="12368"/>
        <v>3759</v>
      </c>
      <c r="BE662" s="275">
        <f t="shared" si="12368"/>
        <v>2222</v>
      </c>
      <c r="BF662" s="271">
        <f>SUM(AF662,AH662,AJ662,AL662,AN662,AP662,AR662,AT662,AV662,AX662,AZ662,BB662,BD662)</f>
        <v>18386</v>
      </c>
      <c r="BG662" s="16">
        <f>SUM(AG662,AI662,AK662,AM662,AO662,AQ662,AS662,AU662,AW662,AY662,BA662,BC662,BE662)</f>
        <v>19474</v>
      </c>
      <c r="BH662" s="285"/>
      <c r="BI662" s="142" t="s">
        <v>23</v>
      </c>
      <c r="BJ662" s="125">
        <f>B662/B684</f>
        <v>5.0811600172242712E-2</v>
      </c>
      <c r="BK662" s="126">
        <f t="shared" ref="BK662" si="12425">C662/C684</f>
        <v>0</v>
      </c>
      <c r="BL662" s="127">
        <f t="shared" ref="BL662" si="12426">D662/D684</f>
        <v>5.0490819850936196E-2</v>
      </c>
      <c r="BM662" s="128">
        <f t="shared" ref="BM662" si="12427">E662/E684</f>
        <v>1.0202520022445544E-4</v>
      </c>
      <c r="BN662" s="125">
        <f t="shared" ref="BN662" si="12428">F662/F684</f>
        <v>3.0545670225385527E-2</v>
      </c>
      <c r="BO662" s="126">
        <f t="shared" ref="BO662" si="12429">G662/G684</f>
        <v>3.9593506664906955E-3</v>
      </c>
      <c r="BP662" s="127">
        <f t="shared" ref="BP662" si="12430">H662/H684</f>
        <v>4.5571797076526227E-2</v>
      </c>
      <c r="BQ662" s="128">
        <f t="shared" ref="BQ662" si="12431">I662/I684</f>
        <v>5.8116819691345963E-3</v>
      </c>
      <c r="BR662" s="125">
        <f t="shared" ref="BR662" si="12432">J662/J684</f>
        <v>1.4098201263976665E-2</v>
      </c>
      <c r="BS662" s="126">
        <f t="shared" ref="BS662" si="12433">K662/K684</f>
        <v>9.257979825894708E-3</v>
      </c>
      <c r="BT662" s="127">
        <f t="shared" ref="BT662" si="12434">L662/L684</f>
        <v>6.5306122448979594E-3</v>
      </c>
      <c r="BU662" s="125">
        <f t="shared" ref="BU662" si="12435">M662/M684</f>
        <v>1.934762529774926E-2</v>
      </c>
      <c r="BV662" s="129">
        <f t="shared" ref="BV662" si="12436">N662/N684</f>
        <v>2.0172135556750941E-2</v>
      </c>
      <c r="BW662" s="130">
        <f t="shared" ref="BW662" si="12437">O662/O684</f>
        <v>1.5362001383444778E-2</v>
      </c>
      <c r="BX662" s="125">
        <f t="shared" ref="BX662" si="12438">P662/P684</f>
        <v>2.0962685190877236E-2</v>
      </c>
      <c r="BY662" s="126">
        <f t="shared" ref="BY662" si="12439">Q662/Q684</f>
        <v>1.8331257783312578E-2</v>
      </c>
      <c r="BZ662" s="127">
        <f t="shared" ref="BZ662" si="12440">R662/R684</f>
        <v>2.2266420879014263E-2</v>
      </c>
      <c r="CA662" s="128">
        <f t="shared" ref="CA662" si="12441">S662/S684</f>
        <v>1.8811234487263226E-2</v>
      </c>
      <c r="CB662" s="125">
        <f t="shared" ref="CB662" si="12442">T662/T684</f>
        <v>1.1668107173725151E-2</v>
      </c>
      <c r="CC662" s="126">
        <f t="shared" ref="CC662" si="12443">U662/U684</f>
        <v>3.1363306744017404E-2</v>
      </c>
      <c r="CD662" s="127">
        <f t="shared" ref="CD662" si="12444">V662/V684</f>
        <v>1.3130029648454045E-2</v>
      </c>
      <c r="CE662" s="128">
        <f t="shared" ref="CE662" si="12445">W662/W684</f>
        <v>2.1468144044321329E-2</v>
      </c>
      <c r="CF662" s="125">
        <f t="shared" ref="CF662" si="12446">X662/X684</f>
        <v>1.7763423496164714E-2</v>
      </c>
      <c r="CG662" s="126">
        <f t="shared" ref="CG662" si="12447">Y662/Y684</f>
        <v>3.0668055736424015E-2</v>
      </c>
      <c r="CH662" s="127">
        <f t="shared" ref="CH662" si="12448">Z662/Z684</f>
        <v>2.4516543756584467E-2</v>
      </c>
      <c r="CI662" s="125">
        <f t="shared" ref="CI662" si="12449">AA662/AA684</f>
        <v>1.3755993383723122E-2</v>
      </c>
      <c r="CJ662" s="131">
        <f t="shared" ref="CJ662" si="12450">AB662/AB684</f>
        <v>2.9534904595814527E-2</v>
      </c>
      <c r="CK662" s="132">
        <f t="shared" ref="CK662" si="12451">AC662/AC684</f>
        <v>1.3360855454291557E-2</v>
      </c>
    </row>
    <row r="663" spans="1:89" ht="15" thickTop="1" thickBot="1">
      <c r="A663" s="133" t="s">
        <v>25</v>
      </c>
      <c r="B663" s="188">
        <v>5745</v>
      </c>
      <c r="C663" s="189">
        <v>654</v>
      </c>
      <c r="D663" s="190">
        <v>2017</v>
      </c>
      <c r="E663" s="191">
        <v>723</v>
      </c>
      <c r="F663" s="188">
        <v>723</v>
      </c>
      <c r="G663" s="192">
        <v>283</v>
      </c>
      <c r="H663" s="190">
        <v>1488</v>
      </c>
      <c r="I663" s="191">
        <v>1110</v>
      </c>
      <c r="J663" s="188">
        <v>220</v>
      </c>
      <c r="K663" s="192">
        <v>415</v>
      </c>
      <c r="L663" s="190">
        <v>321</v>
      </c>
      <c r="M663" s="188">
        <v>1021</v>
      </c>
      <c r="N663" s="193">
        <v>1314</v>
      </c>
      <c r="O663" s="194">
        <v>1842</v>
      </c>
      <c r="P663" s="188">
        <v>987</v>
      </c>
      <c r="Q663" s="192">
        <v>882</v>
      </c>
      <c r="R663" s="190">
        <v>1267</v>
      </c>
      <c r="S663" s="191">
        <v>1174</v>
      </c>
      <c r="T663" s="188">
        <v>275</v>
      </c>
      <c r="U663" s="192">
        <v>880</v>
      </c>
      <c r="V663" s="190">
        <v>797</v>
      </c>
      <c r="W663" s="191">
        <v>1774</v>
      </c>
      <c r="X663" s="188">
        <v>1209</v>
      </c>
      <c r="Y663" s="192">
        <v>1221</v>
      </c>
      <c r="Z663" s="190">
        <v>3296</v>
      </c>
      <c r="AA663" s="188">
        <v>2032</v>
      </c>
      <c r="AB663" s="168">
        <f>B663+D663+F663+H663+J663+L663+N663+P663+R663+T663+V663+X663+Z663</f>
        <v>19659</v>
      </c>
      <c r="AC663" s="169">
        <f t="shared" si="12397"/>
        <v>14011</v>
      </c>
      <c r="AE663" s="288" t="s">
        <v>26</v>
      </c>
      <c r="AF663" s="12">
        <f t="shared" ref="AF663:BG663" si="12452">SUM(AF660:AF662)</f>
        <v>14695</v>
      </c>
      <c r="AG663" s="1">
        <f t="shared" si="12452"/>
        <v>3259</v>
      </c>
      <c r="AH663" s="12">
        <f t="shared" si="12452"/>
        <v>5002</v>
      </c>
      <c r="AI663" s="1">
        <f t="shared" si="12452"/>
        <v>3579</v>
      </c>
      <c r="AJ663" s="12">
        <f t="shared" si="12452"/>
        <v>2040</v>
      </c>
      <c r="AK663" s="1">
        <f t="shared" si="12452"/>
        <v>1789</v>
      </c>
      <c r="AL663" s="12">
        <f t="shared" si="12452"/>
        <v>4227</v>
      </c>
      <c r="AM663" s="1">
        <f t="shared" si="12452"/>
        <v>5290</v>
      </c>
      <c r="AN663" s="12">
        <f t="shared" si="12452"/>
        <v>991</v>
      </c>
      <c r="AO663" s="1">
        <f t="shared" si="12452"/>
        <v>2661</v>
      </c>
      <c r="AP663" s="12">
        <f t="shared" si="12452"/>
        <v>1276</v>
      </c>
      <c r="AQ663" s="1">
        <f t="shared" si="12452"/>
        <v>6665</v>
      </c>
      <c r="AR663" s="12">
        <f t="shared" si="12452"/>
        <v>4461</v>
      </c>
      <c r="AS663" s="1">
        <f t="shared" si="12452"/>
        <v>8639</v>
      </c>
      <c r="AT663" s="12">
        <f t="shared" si="12452"/>
        <v>3527</v>
      </c>
      <c r="AU663" s="1">
        <f t="shared" si="12452"/>
        <v>4312</v>
      </c>
      <c r="AV663" s="12">
        <f t="shared" si="12452"/>
        <v>4733</v>
      </c>
      <c r="AW663" s="1">
        <f t="shared" si="12452"/>
        <v>4136</v>
      </c>
      <c r="AX663" s="12">
        <f t="shared" si="12452"/>
        <v>921</v>
      </c>
      <c r="AY663" s="1">
        <f t="shared" si="12452"/>
        <v>4201</v>
      </c>
      <c r="AZ663" s="12">
        <f t="shared" si="12452"/>
        <v>2549</v>
      </c>
      <c r="BA663" s="1">
        <f t="shared" si="12452"/>
        <v>7715</v>
      </c>
      <c r="BB663" s="12">
        <f t="shared" si="12452"/>
        <v>3787</v>
      </c>
      <c r="BC663" s="1">
        <f t="shared" si="12452"/>
        <v>4621</v>
      </c>
      <c r="BD663" s="12">
        <f t="shared" si="12452"/>
        <v>13180</v>
      </c>
      <c r="BE663" s="1">
        <f t="shared" si="12452"/>
        <v>6888</v>
      </c>
      <c r="BF663" s="51">
        <f t="shared" si="12452"/>
        <v>61389</v>
      </c>
      <c r="BG663" s="47">
        <f t="shared" si="12452"/>
        <v>63755</v>
      </c>
      <c r="BH663" s="284"/>
      <c r="BI663" s="133" t="s">
        <v>25</v>
      </c>
      <c r="BJ663" s="125">
        <f>B663/B684</f>
        <v>0.10755808511036639</v>
      </c>
      <c r="BK663" s="126">
        <f t="shared" ref="BK663" si="12453">C663/C684</f>
        <v>1.8793103448275863E-2</v>
      </c>
      <c r="BL663" s="127">
        <f t="shared" ref="BL663" si="12454">D663/D684</f>
        <v>9.1665151790583529E-2</v>
      </c>
      <c r="BM663" s="128">
        <f t="shared" ref="BM663" si="12455">E663/E684</f>
        <v>3.6882109881140643E-2</v>
      </c>
      <c r="BN663" s="125">
        <f t="shared" ref="BN663" si="12456">F663/F684</f>
        <v>7.1470937129300124E-2</v>
      </c>
      <c r="BO663" s="126">
        <f t="shared" ref="BO663" si="12457">G663/G684</f>
        <v>3.7349874620562225E-2</v>
      </c>
      <c r="BP663" s="127">
        <f t="shared" ref="BP663" si="12458">H663/H684</f>
        <v>5.1177987962166813E-2</v>
      </c>
      <c r="BQ663" s="128">
        <f t="shared" ref="BQ663" si="12459">I663/I684</f>
        <v>2.7104903301426061E-2</v>
      </c>
      <c r="BR663" s="125">
        <f t="shared" ref="BR663" si="12460">J663/J684</f>
        <v>3.5650623885918005E-2</v>
      </c>
      <c r="BS663" s="126">
        <f t="shared" ref="BS663" si="12461">K663/K684</f>
        <v>5.7344203399198566E-2</v>
      </c>
      <c r="BT663" s="127">
        <f t="shared" ref="BT663" si="12462">L663/L684</f>
        <v>2.6204081632653062E-2</v>
      </c>
      <c r="BU663" s="125">
        <f t="shared" ref="BU663" si="12463">M663/M684</f>
        <v>4.9632978464829128E-2</v>
      </c>
      <c r="BV663" s="129">
        <f t="shared" ref="BV663" si="12464">N663/N684</f>
        <v>5.0487973564896642E-2</v>
      </c>
      <c r="BW663" s="130">
        <f t="shared" ref="BW663" si="12465">O663/O684</f>
        <v>5.3089693336407652E-2</v>
      </c>
      <c r="BX663" s="125">
        <f t="shared" ref="BX663" si="12466">P663/P684</f>
        <v>6.0674986168316222E-2</v>
      </c>
      <c r="BY663" s="126">
        <f t="shared" ref="BY663" si="12467">Q663/Q684</f>
        <v>4.3935242839352427E-2</v>
      </c>
      <c r="BZ663" s="127">
        <f t="shared" ref="BZ663" si="12468">R663/R684</f>
        <v>6.1463083341418451E-2</v>
      </c>
      <c r="CA663" s="128">
        <f t="shared" ref="CA663" si="12469">S663/S684</f>
        <v>5.112127150010886E-2</v>
      </c>
      <c r="CB663" s="125">
        <f t="shared" ref="CB663" si="12470">T663/T684</f>
        <v>2.9710458081244596E-2</v>
      </c>
      <c r="CC663" s="126">
        <f t="shared" ref="CC663" si="12471">U663/U684</f>
        <v>7.9767947788252358E-2</v>
      </c>
      <c r="CD663" s="127">
        <f t="shared" ref="CD663" si="12472">V663/V684</f>
        <v>3.0688075160756226E-2</v>
      </c>
      <c r="CE663" s="128">
        <f t="shared" ref="CE663" si="12473">W663/W684</f>
        <v>6.1426592797783931E-2</v>
      </c>
      <c r="CF663" s="125">
        <f t="shared" ref="CF663" si="12474">X663/X684</f>
        <v>4.8809043197416233E-2</v>
      </c>
      <c r="CG663" s="126">
        <f t="shared" ref="CG663" si="12475">Y663/Y684</f>
        <v>7.9502539393150148E-2</v>
      </c>
      <c r="CH663" s="127">
        <f t="shared" ref="CH663" si="12476">Z663/Z684</f>
        <v>5.8853989964823314E-2</v>
      </c>
      <c r="CI663" s="125">
        <f t="shared" ref="CI663" si="12477">AA663/AA684</f>
        <v>4.254517283976466E-2</v>
      </c>
      <c r="CJ663" s="131">
        <f t="shared" ref="CJ663" si="12478">AB663/AB684</f>
        <v>6.3022543085761176E-2</v>
      </c>
      <c r="CK663" s="132">
        <f t="shared" ref="CK663" si="12479">AC663/AC684</f>
        <v>4.4978122481998797E-2</v>
      </c>
    </row>
    <row r="664" spans="1:89" ht="14.1" thickTop="1">
      <c r="A664" s="142" t="s">
        <v>20</v>
      </c>
      <c r="B664" s="195">
        <v>4682</v>
      </c>
      <c r="C664" s="196">
        <v>1095</v>
      </c>
      <c r="D664" s="197">
        <v>1817</v>
      </c>
      <c r="E664" s="198">
        <v>1344</v>
      </c>
      <c r="F664" s="195">
        <v>732</v>
      </c>
      <c r="G664" s="199">
        <v>742</v>
      </c>
      <c r="H664" s="197">
        <v>1216</v>
      </c>
      <c r="I664" s="198">
        <v>1682</v>
      </c>
      <c r="J664" s="195">
        <v>337</v>
      </c>
      <c r="K664" s="199">
        <v>895</v>
      </c>
      <c r="L664" s="197">
        <v>511</v>
      </c>
      <c r="M664" s="195">
        <v>1858</v>
      </c>
      <c r="N664" s="200">
        <v>1693</v>
      </c>
      <c r="O664" s="201">
        <v>2877</v>
      </c>
      <c r="P664" s="195">
        <v>1363</v>
      </c>
      <c r="Q664" s="199">
        <v>1360</v>
      </c>
      <c r="R664" s="197">
        <v>1698</v>
      </c>
      <c r="S664" s="198">
        <v>1422</v>
      </c>
      <c r="T664" s="195">
        <v>311</v>
      </c>
      <c r="U664" s="199">
        <v>1717</v>
      </c>
      <c r="V664" s="197">
        <v>1007</v>
      </c>
      <c r="W664" s="198">
        <v>2662</v>
      </c>
      <c r="X664" s="195">
        <v>1334</v>
      </c>
      <c r="Y664" s="199">
        <v>1550</v>
      </c>
      <c r="Z664" s="197">
        <v>4848</v>
      </c>
      <c r="AA664" s="195">
        <v>2127</v>
      </c>
      <c r="AB664" s="168">
        <f t="shared" ref="AB664:AB680" si="12480">B664+D664+F664+H664+J664+L664+N664+P664+R664+T664+V664+X664+Z664</f>
        <v>21549</v>
      </c>
      <c r="AC664" s="169">
        <f t="shared" si="12397"/>
        <v>21331</v>
      </c>
      <c r="BI664" s="142" t="s">
        <v>20</v>
      </c>
      <c r="BJ664" s="125">
        <f>B664/B684</f>
        <v>8.7656563009005303E-2</v>
      </c>
      <c r="BK664" s="126">
        <f t="shared" ref="BK664" si="12481">C664/C684</f>
        <v>3.1465517241379311E-2</v>
      </c>
      <c r="BL664" s="127">
        <f t="shared" ref="BL664" si="12482">D664/D684</f>
        <v>8.2575895291765136E-2</v>
      </c>
      <c r="BM664" s="128">
        <f t="shared" ref="BM664" si="12483">E664/E684</f>
        <v>6.8560934550834063E-2</v>
      </c>
      <c r="BN664" s="125">
        <f t="shared" ref="BN664" si="12484">F664/F684</f>
        <v>7.2360616844602613E-2</v>
      </c>
      <c r="BO664" s="126">
        <f t="shared" ref="BO664" si="12485">G664/G684</f>
        <v>9.7927939817869875E-2</v>
      </c>
      <c r="BP664" s="127">
        <f t="shared" ref="BP664" si="12486">H664/H684</f>
        <v>4.1822871883061052E-2</v>
      </c>
      <c r="BQ664" s="128">
        <f t="shared" ref="BQ664" si="12487">I664/I684</f>
        <v>4.1072475092791563E-2</v>
      </c>
      <c r="BR664" s="125">
        <f t="shared" ref="BR664" si="12488">J664/J684</f>
        <v>5.4610273861610763E-2</v>
      </c>
      <c r="BS664" s="126">
        <f t="shared" ref="BS664" si="12489">K664/K684</f>
        <v>0.12367002901754871</v>
      </c>
      <c r="BT664" s="127">
        <f t="shared" ref="BT664" si="12490">L664/L684</f>
        <v>4.1714285714285718E-2</v>
      </c>
      <c r="BU664" s="125">
        <f t="shared" ref="BU664" si="12491">M664/M684</f>
        <v>9.0321326138739E-2</v>
      </c>
      <c r="BV664" s="129">
        <f t="shared" ref="BV664" si="12492">N664/N684</f>
        <v>6.5050334281103517E-2</v>
      </c>
      <c r="BW664" s="130">
        <f t="shared" ref="BW664" si="12493">O664/O684</f>
        <v>8.2920221351164405E-2</v>
      </c>
      <c r="BX664" s="125">
        <f t="shared" ref="BX664" si="12494">P664/P684</f>
        <v>8.3789266613389077E-2</v>
      </c>
      <c r="BY664" s="126">
        <f t="shared" ref="BY664" si="12495">Q664/Q684</f>
        <v>6.7745952677459531E-2</v>
      </c>
      <c r="BZ664" s="127">
        <f t="shared" ref="BZ664" si="12496">R664/R684</f>
        <v>8.237120403609198E-2</v>
      </c>
      <c r="CA664" s="128">
        <f t="shared" ref="CA664" si="12497">S664/S684</f>
        <v>6.1920313520574789E-2</v>
      </c>
      <c r="CB664" s="125">
        <f t="shared" ref="CB664" si="12498">T664/T684</f>
        <v>3.359982713915298E-2</v>
      </c>
      <c r="CC664" s="126">
        <f t="shared" ref="CC664" si="12499">U664/U684</f>
        <v>0.15563814358230602</v>
      </c>
      <c r="CD664" s="127">
        <f t="shared" ref="CD664" si="12500">V664/V684</f>
        <v>3.8774017173000656E-2</v>
      </c>
      <c r="CE664" s="128">
        <f t="shared" ref="CE664" si="12501">W664/W684</f>
        <v>9.2174515235457069E-2</v>
      </c>
      <c r="CF664" s="125">
        <f t="shared" ref="CF664" si="12502">X664/X684</f>
        <v>5.3855470327008478E-2</v>
      </c>
      <c r="CG664" s="126">
        <f t="shared" ref="CG664" si="12503">Y664/Y684</f>
        <v>0.10092459955723401</v>
      </c>
      <c r="CH664" s="127">
        <f t="shared" ref="CH664" si="12504">Z664/Z684</f>
        <v>8.6566791064764392E-2</v>
      </c>
      <c r="CI664" s="125">
        <f t="shared" ref="CI664" si="12505">AA664/AA684</f>
        <v>4.4534243420363898E-2</v>
      </c>
      <c r="CJ664" s="131">
        <f t="shared" ref="CJ664" si="12506">AB664/AB684</f>
        <v>6.9081478251949116E-2</v>
      </c>
      <c r="CK664" s="132">
        <f t="shared" ref="CK664" si="12507">AC664/AC684</f>
        <v>6.8476791853794614E-2</v>
      </c>
    </row>
    <row r="665" spans="1:89" ht="14.1" thickBot="1">
      <c r="A665" s="133" t="s">
        <v>22</v>
      </c>
      <c r="B665" s="188">
        <v>5774</v>
      </c>
      <c r="C665" s="189">
        <v>1082</v>
      </c>
      <c r="D665" s="190">
        <v>1686</v>
      </c>
      <c r="E665" s="191">
        <v>1222</v>
      </c>
      <c r="F665" s="188">
        <v>693</v>
      </c>
      <c r="G665" s="192">
        <v>471</v>
      </c>
      <c r="H665" s="190">
        <v>1424</v>
      </c>
      <c r="I665" s="191">
        <v>1584</v>
      </c>
      <c r="J665" s="188">
        <v>335</v>
      </c>
      <c r="K665" s="192">
        <v>949</v>
      </c>
      <c r="L665" s="190">
        <v>390</v>
      </c>
      <c r="M665" s="188">
        <v>2779</v>
      </c>
      <c r="N665" s="193">
        <v>1427</v>
      </c>
      <c r="O665" s="194">
        <v>3257</v>
      </c>
      <c r="P665" s="188">
        <v>1205</v>
      </c>
      <c r="Q665" s="192">
        <v>1654</v>
      </c>
      <c r="R665" s="190">
        <v>1641</v>
      </c>
      <c r="S665" s="191">
        <v>1481</v>
      </c>
      <c r="T665" s="188">
        <v>294</v>
      </c>
      <c r="U665" s="192">
        <v>1550</v>
      </c>
      <c r="V665" s="190">
        <v>757</v>
      </c>
      <c r="W665" s="191">
        <v>2583</v>
      </c>
      <c r="X665" s="188">
        <v>1255</v>
      </c>
      <c r="Y665" s="192">
        <v>1799</v>
      </c>
      <c r="Z665" s="190">
        <v>4573</v>
      </c>
      <c r="AA665" s="188">
        <v>2539</v>
      </c>
      <c r="AB665" s="168">
        <f t="shared" si="12480"/>
        <v>21454</v>
      </c>
      <c r="AC665" s="169">
        <f t="shared" si="12397"/>
        <v>22950</v>
      </c>
      <c r="AE665" t="s">
        <v>27</v>
      </c>
      <c r="BI665" s="133" t="s">
        <v>22</v>
      </c>
      <c r="BJ665" s="125">
        <f>B665/B684</f>
        <v>0.10810102409525771</v>
      </c>
      <c r="BK665" s="126">
        <f t="shared" ref="BK665" si="12508">C665/C684</f>
        <v>3.1091954022988505E-2</v>
      </c>
      <c r="BL665" s="127">
        <f t="shared" ref="BL665" si="12509">D665/D684</f>
        <v>7.662243228503908E-2</v>
      </c>
      <c r="BM665" s="128">
        <f t="shared" ref="BM665" si="12510">E665/E684</f>
        <v>6.2337397337142275E-2</v>
      </c>
      <c r="BN665" s="125">
        <f t="shared" ref="BN665" si="12511">F665/F684</f>
        <v>6.8505338078291816E-2</v>
      </c>
      <c r="BO665" s="126">
        <f t="shared" ref="BO665" si="12512">G665/G684</f>
        <v>6.2161805463903923E-2</v>
      </c>
      <c r="BP665" s="127">
        <f t="shared" ref="BP665" si="12513">H665/H684</f>
        <v>4.8976784178847807E-2</v>
      </c>
      <c r="BQ665" s="128">
        <f t="shared" ref="BQ665" si="12514">I665/I684</f>
        <v>3.8679429576089081E-2</v>
      </c>
      <c r="BR665" s="125">
        <f t="shared" ref="BR665" si="12515">J665/J684</f>
        <v>5.4286177280829684E-2</v>
      </c>
      <c r="BS665" s="126">
        <f t="shared" ref="BS665" si="12516">K665/K684</f>
        <v>0.13113168439961309</v>
      </c>
      <c r="BT665" s="127">
        <f t="shared" ref="BT665" si="12517">L665/L684</f>
        <v>3.1836734693877551E-2</v>
      </c>
      <c r="BU665" s="125">
        <f t="shared" ref="BU665" si="12518">M665/M684</f>
        <v>0.13509309221719898</v>
      </c>
      <c r="BV665" s="129">
        <f t="shared" ref="BV665" si="12519">N665/N684</f>
        <v>5.482978559901637E-2</v>
      </c>
      <c r="BW665" s="130">
        <f t="shared" ref="BW665" si="12520">O665/O684</f>
        <v>9.3872492506340791E-2</v>
      </c>
      <c r="BX665" s="125">
        <f t="shared" ref="BX665" si="12521">P665/P684</f>
        <v>7.4076350894448889E-2</v>
      </c>
      <c r="BY665" s="126">
        <f t="shared" ref="BY665" si="12522">Q665/Q684</f>
        <v>8.2391033623910342E-2</v>
      </c>
      <c r="BZ665" s="127">
        <f t="shared" ref="BZ665" si="12523">R665/R684</f>
        <v>7.9606092946541182E-2</v>
      </c>
      <c r="CA665" s="128">
        <f t="shared" ref="CA665" si="12524">S665/S684</f>
        <v>6.4489440452863048E-2</v>
      </c>
      <c r="CB665" s="125">
        <f t="shared" ref="CB665" si="12525">T665/T684</f>
        <v>3.1763180639585137E-2</v>
      </c>
      <c r="CC665" s="126">
        <f t="shared" ref="CC665" si="12526">U665/U684</f>
        <v>0.14050036258158086</v>
      </c>
      <c r="CD665" s="127">
        <f t="shared" ref="CD665" si="12527">V665/V684</f>
        <v>2.9147895729852529E-2</v>
      </c>
      <c r="CE665" s="128">
        <f t="shared" ref="CE665" si="12528">W665/W684</f>
        <v>8.9439058171745148E-2</v>
      </c>
      <c r="CF665" s="125">
        <f t="shared" ref="CF665" si="12529">X665/X684</f>
        <v>5.0666128381106179E-2</v>
      </c>
      <c r="CG665" s="126">
        <f t="shared" ref="CG665" si="12530">Y665/Y684</f>
        <v>0.11713764813126709</v>
      </c>
      <c r="CH665" s="127">
        <f t="shared" ref="CH665" si="12531">Z665/Z684</f>
        <v>8.1656339838937206E-2</v>
      </c>
      <c r="CI665" s="125">
        <f t="shared" ref="CI665" si="12532">AA665/AA684</f>
        <v>5.3160528464646889E-2</v>
      </c>
      <c r="CJ665" s="131">
        <f t="shared" ref="CJ665" si="12533">AB665/AB684</f>
        <v>6.8776928600738613E-2</v>
      </c>
      <c r="CK665" s="132">
        <f t="shared" ref="CK665" si="12534">AC665/AC684</f>
        <v>7.367410684190083E-2</v>
      </c>
    </row>
    <row r="666" spans="1:89" ht="15" thickTop="1" thickBot="1">
      <c r="A666" s="142" t="s">
        <v>24</v>
      </c>
      <c r="B666" s="195">
        <v>4239</v>
      </c>
      <c r="C666" s="196">
        <v>1082</v>
      </c>
      <c r="D666" s="197">
        <v>1499</v>
      </c>
      <c r="E666" s="198">
        <v>1013</v>
      </c>
      <c r="F666" s="195">
        <v>615</v>
      </c>
      <c r="G666" s="199">
        <v>576</v>
      </c>
      <c r="H666" s="197">
        <v>1587</v>
      </c>
      <c r="I666" s="198">
        <v>2024</v>
      </c>
      <c r="J666" s="195">
        <v>319</v>
      </c>
      <c r="K666" s="199">
        <v>817</v>
      </c>
      <c r="L666" s="197">
        <v>375</v>
      </c>
      <c r="M666" s="195">
        <v>2028</v>
      </c>
      <c r="N666" s="200">
        <v>1341</v>
      </c>
      <c r="O666" s="201">
        <v>2505</v>
      </c>
      <c r="P666" s="195">
        <v>959</v>
      </c>
      <c r="Q666" s="199">
        <v>1298</v>
      </c>
      <c r="R666" s="197">
        <v>1394</v>
      </c>
      <c r="S666" s="198">
        <v>1233</v>
      </c>
      <c r="T666" s="195">
        <v>316</v>
      </c>
      <c r="U666" s="199">
        <v>934</v>
      </c>
      <c r="V666" s="197">
        <v>785</v>
      </c>
      <c r="W666" s="198">
        <v>2470</v>
      </c>
      <c r="X666" s="195">
        <v>1198</v>
      </c>
      <c r="Y666" s="199">
        <v>1272</v>
      </c>
      <c r="Z666" s="197">
        <v>3759</v>
      </c>
      <c r="AA666" s="195">
        <v>2222</v>
      </c>
      <c r="AB666" s="168">
        <f t="shared" si="12480"/>
        <v>18386</v>
      </c>
      <c r="AC666" s="169">
        <f t="shared" si="12397"/>
        <v>19474</v>
      </c>
      <c r="AE666" s="309" t="s">
        <v>2</v>
      </c>
      <c r="AF666" s="303" t="s">
        <v>3</v>
      </c>
      <c r="AG666" s="304"/>
      <c r="AH666" s="303" t="s">
        <v>4</v>
      </c>
      <c r="AI666" s="304"/>
      <c r="AJ666" s="303" t="s">
        <v>5</v>
      </c>
      <c r="AK666" s="304"/>
      <c r="AL666" s="303" t="s">
        <v>6</v>
      </c>
      <c r="AM666" s="304"/>
      <c r="AN666" s="303" t="s">
        <v>7</v>
      </c>
      <c r="AO666" s="304"/>
      <c r="AP666" s="303" t="s">
        <v>8</v>
      </c>
      <c r="AQ666" s="304"/>
      <c r="AR666" s="303" t="s">
        <v>9</v>
      </c>
      <c r="AS666" s="304"/>
      <c r="AT666" s="303" t="s">
        <v>10</v>
      </c>
      <c r="AU666" s="304"/>
      <c r="AV666" s="303" t="s">
        <v>11</v>
      </c>
      <c r="AW666" s="304"/>
      <c r="AX666" s="303" t="s">
        <v>12</v>
      </c>
      <c r="AY666" s="304"/>
      <c r="AZ666" s="303" t="s">
        <v>13</v>
      </c>
      <c r="BA666" s="304"/>
      <c r="BB666" s="303" t="s">
        <v>14</v>
      </c>
      <c r="BC666" s="304"/>
      <c r="BD666" s="305" t="s">
        <v>15</v>
      </c>
      <c r="BE666" s="306"/>
      <c r="BF666" s="307" t="s">
        <v>16</v>
      </c>
      <c r="BG666" s="308"/>
      <c r="BH666" s="286"/>
      <c r="BI666" s="142" t="s">
        <v>24</v>
      </c>
      <c r="BJ666" s="125">
        <f>B666/B684</f>
        <v>7.9362701963941365E-2</v>
      </c>
      <c r="BK666" s="126">
        <f t="shared" ref="BK666" si="12535">C666/C684</f>
        <v>3.1091954022988505E-2</v>
      </c>
      <c r="BL666" s="127">
        <f t="shared" ref="BL666" si="12536">D666/D684</f>
        <v>6.8123977458643889E-2</v>
      </c>
      <c r="BM666" s="128">
        <f t="shared" ref="BM666" si="12537">E666/E684</f>
        <v>5.1675763913686681E-2</v>
      </c>
      <c r="BN666" s="125">
        <f t="shared" ref="BN666" si="12538">F666/F684</f>
        <v>6.0794780545670224E-2</v>
      </c>
      <c r="BO666" s="126">
        <f t="shared" ref="BO666" si="12539">G666/G684</f>
        <v>7.6019532796621353E-2</v>
      </c>
      <c r="BP666" s="127">
        <f t="shared" ref="BP666" si="12540">H666/H684</f>
        <v>5.4582975064488393E-2</v>
      </c>
      <c r="BQ666" s="128">
        <f t="shared" ref="BQ666" si="12541">I666/I684</f>
        <v>4.9423715569447156E-2</v>
      </c>
      <c r="BR666" s="125">
        <f t="shared" ref="BR666" si="12542">J666/J684</f>
        <v>5.1693404634581108E-2</v>
      </c>
      <c r="BS666" s="126">
        <f t="shared" ref="BS666" si="12543">K666/K684</f>
        <v>0.11289208235456681</v>
      </c>
      <c r="BT666" s="127">
        <f t="shared" ref="BT666" si="12544">L666/L684</f>
        <v>3.0612244897959183E-2</v>
      </c>
      <c r="BU666" s="125">
        <f t="shared" ref="BU666" si="12545">M666/M684</f>
        <v>9.8585387195566573E-2</v>
      </c>
      <c r="BV666" s="129">
        <f t="shared" ref="BV666" si="12546">N666/N684</f>
        <v>5.1525397679243835E-2</v>
      </c>
      <c r="BW666" s="130">
        <f t="shared" ref="BW666" si="12547">O666/O684</f>
        <v>7.2198524325570668E-2</v>
      </c>
      <c r="BX666" s="125">
        <f t="shared" ref="BX666" si="12548">P666/P684</f>
        <v>5.8953709964959737E-2</v>
      </c>
      <c r="BY666" s="126">
        <f t="shared" ref="BY666" si="12549">Q666/Q684</f>
        <v>6.4657534246575346E-2</v>
      </c>
      <c r="BZ666" s="127">
        <f t="shared" ref="BZ666" si="12550">R666/R684</f>
        <v>6.7623944891821094E-2</v>
      </c>
      <c r="CA666" s="128">
        <f t="shared" ref="CA666" si="12551">S666/S684</f>
        <v>5.3690398432397125E-2</v>
      </c>
      <c r="CB666" s="125">
        <f t="shared" ref="CB666" si="12552">T666/T684</f>
        <v>3.4140017286084699E-2</v>
      </c>
      <c r="CC666" s="126">
        <f t="shared" ref="CC666" si="12553">U666/U684</f>
        <v>8.4662799129804206E-2</v>
      </c>
      <c r="CD666" s="127">
        <f t="shared" ref="CD666" si="12554">V666/V684</f>
        <v>3.0226021331485119E-2</v>
      </c>
      <c r="CE666" s="128">
        <f t="shared" ref="CE666" si="12555">W666/W684</f>
        <v>8.5526315789473686E-2</v>
      </c>
      <c r="CF666" s="125">
        <f t="shared" ref="CF666" si="12556">X666/X684</f>
        <v>4.836495761001211E-2</v>
      </c>
      <c r="CG666" s="126">
        <f t="shared" ref="CG666" si="12557">Y666/Y684</f>
        <v>8.2823284281807533E-2</v>
      </c>
      <c r="CH666" s="127">
        <f t="shared" ref="CH666" si="12558">Z666/Z684</f>
        <v>6.7121404210488719E-2</v>
      </c>
      <c r="CI666" s="125">
        <f t="shared" ref="CI666" si="12559">AA666/AA684</f>
        <v>4.6523314000963129E-2</v>
      </c>
      <c r="CJ666" s="131">
        <f t="shared" ref="CJ666" si="12560">AB666/AB684</f>
        <v>5.8941577759540419E-2</v>
      </c>
      <c r="CK666" s="132">
        <f t="shared" ref="CK666" si="12561">AC666/AC684</f>
        <v>6.2515449091031669E-2</v>
      </c>
    </row>
    <row r="667" spans="1:89" ht="15" thickTop="1" thickBot="1">
      <c r="A667" s="133" t="s">
        <v>28</v>
      </c>
      <c r="B667" s="188">
        <v>3364</v>
      </c>
      <c r="C667" s="189">
        <v>1187</v>
      </c>
      <c r="D667" s="190">
        <v>1340</v>
      </c>
      <c r="E667" s="191">
        <v>913</v>
      </c>
      <c r="F667" s="188">
        <v>551</v>
      </c>
      <c r="G667" s="192">
        <v>455</v>
      </c>
      <c r="H667" s="190">
        <v>1786</v>
      </c>
      <c r="I667" s="191">
        <v>1871</v>
      </c>
      <c r="J667" s="188">
        <v>286</v>
      </c>
      <c r="K667" s="192">
        <v>701</v>
      </c>
      <c r="L667" s="190">
        <v>481</v>
      </c>
      <c r="M667" s="188">
        <v>1525</v>
      </c>
      <c r="N667" s="193">
        <v>1322</v>
      </c>
      <c r="O667" s="194">
        <v>2452</v>
      </c>
      <c r="P667" s="188">
        <v>880</v>
      </c>
      <c r="Q667" s="192">
        <v>1125</v>
      </c>
      <c r="R667" s="190">
        <v>1343</v>
      </c>
      <c r="S667" s="191">
        <v>1288</v>
      </c>
      <c r="T667" s="188">
        <v>399</v>
      </c>
      <c r="U667" s="192">
        <v>755</v>
      </c>
      <c r="V667" s="190">
        <v>707</v>
      </c>
      <c r="W667" s="191">
        <v>2352</v>
      </c>
      <c r="X667" s="188">
        <v>1034</v>
      </c>
      <c r="Y667" s="192">
        <v>1048</v>
      </c>
      <c r="Z667" s="190">
        <v>3134</v>
      </c>
      <c r="AA667" s="188">
        <v>2403</v>
      </c>
      <c r="AB667" s="168">
        <f t="shared" si="12480"/>
        <v>16627</v>
      </c>
      <c r="AC667" s="169">
        <f t="shared" si="12397"/>
        <v>18075</v>
      </c>
      <c r="AE667" s="310"/>
      <c r="AF667" s="242" t="s">
        <v>17</v>
      </c>
      <c r="AG667" s="243" t="s">
        <v>18</v>
      </c>
      <c r="AH667" s="244" t="s">
        <v>17</v>
      </c>
      <c r="AI667" s="245" t="s">
        <v>18</v>
      </c>
      <c r="AJ667" s="242" t="s">
        <v>17</v>
      </c>
      <c r="AK667" s="243" t="s">
        <v>18</v>
      </c>
      <c r="AL667" s="244" t="s">
        <v>17</v>
      </c>
      <c r="AM667" s="245" t="s">
        <v>18</v>
      </c>
      <c r="AN667" s="242" t="s">
        <v>17</v>
      </c>
      <c r="AO667" s="243" t="s">
        <v>18</v>
      </c>
      <c r="AP667" s="244" t="s">
        <v>17</v>
      </c>
      <c r="AQ667" s="242" t="s">
        <v>18</v>
      </c>
      <c r="AR667" s="246" t="s">
        <v>17</v>
      </c>
      <c r="AS667" s="247" t="s">
        <v>18</v>
      </c>
      <c r="AT667" s="242" t="s">
        <v>17</v>
      </c>
      <c r="AU667" s="243" t="s">
        <v>18</v>
      </c>
      <c r="AV667" s="244" t="s">
        <v>17</v>
      </c>
      <c r="AW667" s="245" t="s">
        <v>18</v>
      </c>
      <c r="AX667" s="242" t="s">
        <v>17</v>
      </c>
      <c r="AY667" s="243" t="s">
        <v>18</v>
      </c>
      <c r="AZ667" s="244" t="s">
        <v>17</v>
      </c>
      <c r="BA667" s="245" t="s">
        <v>18</v>
      </c>
      <c r="BB667" s="242" t="s">
        <v>17</v>
      </c>
      <c r="BC667" s="243" t="s">
        <v>18</v>
      </c>
      <c r="BD667" s="248" t="s">
        <v>17</v>
      </c>
      <c r="BE667" s="249" t="s">
        <v>18</v>
      </c>
      <c r="BF667" s="250" t="s">
        <v>17</v>
      </c>
      <c r="BG667" s="251" t="s">
        <v>18</v>
      </c>
      <c r="BH667" s="287"/>
      <c r="BI667" s="133" t="s">
        <v>28</v>
      </c>
      <c r="BJ667" s="125">
        <f>B667/B684</f>
        <v>6.2980922247392962E-2</v>
      </c>
      <c r="BK667" s="126">
        <f t="shared" ref="BK667" si="12562">C667/C684</f>
        <v>3.4109195402298849E-2</v>
      </c>
      <c r="BL667" s="127">
        <f t="shared" ref="BL667" si="12563">D667/D684</f>
        <v>6.0898018542083258E-2</v>
      </c>
      <c r="BM667" s="128">
        <f t="shared" ref="BM667" si="12564">E667/E684</f>
        <v>4.6574503902463905E-2</v>
      </c>
      <c r="BN667" s="125">
        <f t="shared" ref="BN667" si="12565">F667/F684</f>
        <v>5.4468169236852514E-2</v>
      </c>
      <c r="BO667" s="126">
        <f t="shared" ref="BO667" si="12566">G667/G684</f>
        <v>6.0050151775108883E-2</v>
      </c>
      <c r="BP667" s="127">
        <f t="shared" ref="BP667" si="12567">H667/H684</f>
        <v>6.1427343078245919E-2</v>
      </c>
      <c r="BQ667" s="128">
        <f t="shared" ref="BQ667" si="12568">I667/I684</f>
        <v>4.568763430357492E-2</v>
      </c>
      <c r="BR667" s="125">
        <f t="shared" ref="BR667" si="12569">J667/J684</f>
        <v>4.6345811051693407E-2</v>
      </c>
      <c r="BS667" s="126">
        <f t="shared" ref="BS667" si="12570">K667/K684</f>
        <v>9.6863341163465524E-2</v>
      </c>
      <c r="BT667" s="127">
        <f t="shared" ref="BT667" si="12571">L667/L684</f>
        <v>3.9265306122448981E-2</v>
      </c>
      <c r="BU667" s="125">
        <f t="shared" ref="BU667" si="12572">M667/M684</f>
        <v>7.4133488892129701E-2</v>
      </c>
      <c r="BV667" s="129">
        <f t="shared" ref="BV667" si="12573">N667/N684</f>
        <v>5.0795358487666177E-2</v>
      </c>
      <c r="BW667" s="130">
        <f t="shared" ref="BW667" si="12574">O667/O684</f>
        <v>7.0670970717085543E-2</v>
      </c>
      <c r="BX667" s="125">
        <f t="shared" ref="BX667" si="12575">P667/P684</f>
        <v>5.4097252105489643E-2</v>
      </c>
      <c r="BY667" s="126">
        <f t="shared" ref="BY667" si="12576">Q667/Q684</f>
        <v>5.6039850560398508E-2</v>
      </c>
      <c r="BZ667" s="127">
        <f t="shared" ref="BZ667" si="12577">R667/R684</f>
        <v>6.5149898127486172E-2</v>
      </c>
      <c r="CA667" s="128">
        <f t="shared" ref="CA667" si="12578">S667/S684</f>
        <v>5.6085347267581104E-2</v>
      </c>
      <c r="CB667" s="125">
        <f t="shared" ref="CB667" si="12579">T667/T684</f>
        <v>4.310717372515125E-2</v>
      </c>
      <c r="CC667" s="126">
        <f t="shared" ref="CC667" si="12580">U667/U684</f>
        <v>6.8437273386511968E-2</v>
      </c>
      <c r="CD667" s="127">
        <f t="shared" ref="CD667" si="12581">V667/V684</f>
        <v>2.7222671441222902E-2</v>
      </c>
      <c r="CE667" s="128">
        <f t="shared" ref="CE667" si="12582">W667/W684</f>
        <v>8.1440443213296396E-2</v>
      </c>
      <c r="CF667" s="125">
        <f t="shared" ref="CF667" si="12583">X667/X684</f>
        <v>4.1744045215987083E-2</v>
      </c>
      <c r="CG667" s="126">
        <f t="shared" ref="CG667" si="12584">Y667/Y684</f>
        <v>6.8238051829665317E-2</v>
      </c>
      <c r="CH667" s="127">
        <f t="shared" ref="CH667" si="12585">Z667/Z684</f>
        <v>5.5961287788154207E-2</v>
      </c>
      <c r="CI667" s="125">
        <f t="shared" ref="CI667" si="12586">AA667/AA684</f>
        <v>5.0313016896631139E-2</v>
      </c>
      <c r="CJ667" s="131">
        <f t="shared" ref="CJ667" si="12587">AB667/AB684</f>
        <v>5.3302600533442761E-2</v>
      </c>
      <c r="CK667" s="132">
        <f t="shared" ref="CK667" si="12588">AC667/AC684</f>
        <v>5.8024378264372872E-2</v>
      </c>
    </row>
    <row r="668" spans="1:89" ht="14.1" thickTop="1">
      <c r="A668" s="142" t="s">
        <v>29</v>
      </c>
      <c r="B668" s="202">
        <v>3060</v>
      </c>
      <c r="C668" s="196">
        <v>1323</v>
      </c>
      <c r="D668" s="197">
        <v>1175</v>
      </c>
      <c r="E668" s="198">
        <v>712</v>
      </c>
      <c r="F668" s="195">
        <v>558</v>
      </c>
      <c r="G668" s="199">
        <v>340</v>
      </c>
      <c r="H668" s="197">
        <v>1767</v>
      </c>
      <c r="I668" s="198">
        <v>2008</v>
      </c>
      <c r="J668" s="195">
        <v>350</v>
      </c>
      <c r="K668" s="199">
        <v>455</v>
      </c>
      <c r="L668" s="197">
        <v>457</v>
      </c>
      <c r="M668" s="195">
        <v>1084</v>
      </c>
      <c r="N668" s="200">
        <v>1214</v>
      </c>
      <c r="O668" s="203">
        <v>1951</v>
      </c>
      <c r="P668" s="195">
        <v>838</v>
      </c>
      <c r="Q668" s="199">
        <v>876</v>
      </c>
      <c r="R668" s="197">
        <v>1269</v>
      </c>
      <c r="S668" s="198">
        <v>1007</v>
      </c>
      <c r="T668" s="195">
        <v>405</v>
      </c>
      <c r="U668" s="199">
        <v>445</v>
      </c>
      <c r="V668" s="197">
        <v>850</v>
      </c>
      <c r="W668" s="204">
        <v>1690</v>
      </c>
      <c r="X668" s="195">
        <v>888</v>
      </c>
      <c r="Y668" s="199">
        <v>682</v>
      </c>
      <c r="Z668" s="197">
        <v>2889</v>
      </c>
      <c r="AA668" s="195">
        <v>2512</v>
      </c>
      <c r="AB668" s="168">
        <f t="shared" si="12480"/>
        <v>15720</v>
      </c>
      <c r="AC668" s="169">
        <f t="shared" si="12397"/>
        <v>15085</v>
      </c>
      <c r="AE668" s="252" t="str">
        <f>$AE$17</f>
        <v>17:00 - 17:59</v>
      </c>
      <c r="AF668" s="253">
        <f t="shared" ref="AF668:AU670" si="12589">SUMIF($A$9:$A$32,$AE668,B$660:B$683)</f>
        <v>2226</v>
      </c>
      <c r="AG668" s="254">
        <f t="shared" si="12589"/>
        <v>4225</v>
      </c>
      <c r="AH668" s="255">
        <f t="shared" si="12589"/>
        <v>1584</v>
      </c>
      <c r="AI668" s="256">
        <f t="shared" si="12589"/>
        <v>2038</v>
      </c>
      <c r="AJ668" s="253">
        <f t="shared" si="12589"/>
        <v>892</v>
      </c>
      <c r="AK668" s="257">
        <f t="shared" si="12589"/>
        <v>559</v>
      </c>
      <c r="AL668" s="255">
        <f t="shared" si="12589"/>
        <v>2301</v>
      </c>
      <c r="AM668" s="256">
        <f t="shared" si="12589"/>
        <v>4305</v>
      </c>
      <c r="AN668" s="253">
        <f t="shared" si="12589"/>
        <v>788</v>
      </c>
      <c r="AO668" s="257">
        <f t="shared" si="12589"/>
        <v>309</v>
      </c>
      <c r="AP668" s="255">
        <f t="shared" si="12589"/>
        <v>1706</v>
      </c>
      <c r="AQ668" s="253">
        <f t="shared" si="12589"/>
        <v>1064</v>
      </c>
      <c r="AR668" s="258">
        <f t="shared" si="12589"/>
        <v>2367</v>
      </c>
      <c r="AS668" s="259">
        <f t="shared" si="12589"/>
        <v>2177</v>
      </c>
      <c r="AT668" s="253">
        <f t="shared" si="12589"/>
        <v>1382</v>
      </c>
      <c r="AU668" s="257">
        <f t="shared" si="12589"/>
        <v>1411</v>
      </c>
      <c r="AV668" s="255">
        <f t="shared" ref="AP668:BE670" si="12590">SUMIF($A$9:$A$32,$AE668,R$660:R$683)</f>
        <v>1385</v>
      </c>
      <c r="AW668" s="256">
        <f t="shared" si="12590"/>
        <v>1939</v>
      </c>
      <c r="AX668" s="253">
        <f t="shared" si="12590"/>
        <v>1268</v>
      </c>
      <c r="AY668" s="257">
        <f t="shared" si="12590"/>
        <v>383</v>
      </c>
      <c r="AZ668" s="255">
        <f t="shared" si="12590"/>
        <v>2682</v>
      </c>
      <c r="BA668" s="256">
        <f t="shared" si="12590"/>
        <v>1418</v>
      </c>
      <c r="BB668" s="253">
        <f t="shared" si="12590"/>
        <v>3122</v>
      </c>
      <c r="BC668" s="257">
        <f t="shared" si="12590"/>
        <v>674</v>
      </c>
      <c r="BD668" s="20">
        <f t="shared" si="12590"/>
        <v>4425</v>
      </c>
      <c r="BE668" s="260">
        <f t="shared" si="12590"/>
        <v>4572</v>
      </c>
      <c r="BF668" s="261">
        <f>AF668+AH668+AJ668+AL668+AN668+AP668+AR668+AT668+AV668+AX668+AZ668+BB668+BD668</f>
        <v>26128</v>
      </c>
      <c r="BG668" s="262">
        <f>AG668+AI668+AK668+AM668+AO668+AQ668+AS668+AU668+AW668+AY668+BA668+BC668+BE668</f>
        <v>25074</v>
      </c>
      <c r="BH668" s="283"/>
      <c r="BI668" s="142" t="s">
        <v>29</v>
      </c>
      <c r="BJ668" s="125">
        <f>B668/B684</f>
        <v>5.7289423923014997E-2</v>
      </c>
      <c r="BK668" s="126">
        <f t="shared" ref="BK668" si="12591">C668/C684</f>
        <v>3.8017241379310347E-2</v>
      </c>
      <c r="BL668" s="127">
        <f t="shared" ref="BL668" si="12592">D668/D684</f>
        <v>5.3399381930558078E-2</v>
      </c>
      <c r="BM668" s="128">
        <f t="shared" ref="BM668" si="12593">E668/E684</f>
        <v>3.6320971279906133E-2</v>
      </c>
      <c r="BN668" s="125">
        <f t="shared" ref="BN668" si="12594">F668/F684</f>
        <v>5.5160142348754451E-2</v>
      </c>
      <c r="BO668" s="126">
        <f t="shared" ref="BO668" si="12595">G668/G684</f>
        <v>4.4872640886894549E-2</v>
      </c>
      <c r="BP668" s="127">
        <f t="shared" ref="BP668" si="12596">H668/H684</f>
        <v>6.0773860705073089E-2</v>
      </c>
      <c r="BQ668" s="128">
        <f t="shared" ref="BQ668" si="12597">I668/I684</f>
        <v>4.9033014260597772E-2</v>
      </c>
      <c r="BR668" s="125">
        <f t="shared" ref="BR668" si="12598">J668/J684</f>
        <v>5.671690163668773E-2</v>
      </c>
      <c r="BS668" s="126">
        <f t="shared" ref="BS668" si="12599">K668/K684</f>
        <v>6.2871355534061077E-2</v>
      </c>
      <c r="BT668" s="127">
        <f t="shared" ref="BT668" si="12600">L668/L684</f>
        <v>3.7306122448979594E-2</v>
      </c>
      <c r="BU668" s="125">
        <f t="shared" ref="BU668" si="12601">M668/M684</f>
        <v>5.2695542268241698E-2</v>
      </c>
      <c r="BV668" s="129">
        <f t="shared" ref="BV668" si="12602">N668/N684</f>
        <v>4.6645662030277417E-2</v>
      </c>
      <c r="BW668" s="130">
        <f t="shared" ref="BW668" si="12603">O668/O684</f>
        <v>5.6231265851971406E-2</v>
      </c>
      <c r="BX668" s="125">
        <f t="shared" ref="BX668" si="12604">P668/P684</f>
        <v>5.1515337800454912E-2</v>
      </c>
      <c r="BY668" s="126">
        <f t="shared" ref="BY668" si="12605">Q668/Q684</f>
        <v>4.363636363636364E-2</v>
      </c>
      <c r="BZ668" s="127">
        <f t="shared" ref="BZ668" si="12606">R668/R684</f>
        <v>6.1560104783157078E-2</v>
      </c>
      <c r="CA668" s="128">
        <f t="shared" ref="CA668" si="12607">S668/S684</f>
        <v>4.3849335946004792E-2</v>
      </c>
      <c r="CB668" s="125">
        <f t="shared" ref="CB668" si="12608">T668/T684</f>
        <v>4.3755401901469315E-2</v>
      </c>
      <c r="CC668" s="126">
        <f t="shared" ref="CC668" si="12609">U668/U684</f>
        <v>4.0337200870195794E-2</v>
      </c>
      <c r="CD668" s="127">
        <f t="shared" ref="CD668" si="12610">V668/V684</f>
        <v>3.2728812906703632E-2</v>
      </c>
      <c r="CE668" s="128">
        <f t="shared" ref="CE668" si="12611">W668/W684</f>
        <v>5.8518005540166208E-2</v>
      </c>
      <c r="CF668" s="125">
        <f t="shared" ref="CF668" si="12612">X668/X684</f>
        <v>3.5849818328623335E-2</v>
      </c>
      <c r="CG668" s="126">
        <f t="shared" ref="CG668" si="12613">Y668/Y684</f>
        <v>4.4406823805182967E-2</v>
      </c>
      <c r="CH668" s="127">
        <f t="shared" ref="CH668" si="12614">Z668/Z684</f>
        <v>5.1586522150599078E-2</v>
      </c>
      <c r="CI668" s="125">
        <f t="shared" ref="CI668" si="12615">AA668/AA684</f>
        <v>5.2595213668055529E-2</v>
      </c>
      <c r="CJ668" s="131">
        <f t="shared" ref="CJ668" si="12616">AB668/AB684</f>
        <v>5.0394952810832991E-2</v>
      </c>
      <c r="CK668" s="132">
        <f t="shared" ref="CK668" si="12617">AC668/AC684</f>
        <v>4.8425878070155727E-2</v>
      </c>
    </row>
    <row r="669" spans="1:89">
      <c r="A669" s="133" t="s">
        <v>31</v>
      </c>
      <c r="B669" s="205">
        <v>3502</v>
      </c>
      <c r="C669" s="189">
        <v>1403</v>
      </c>
      <c r="D669" s="190">
        <v>1326</v>
      </c>
      <c r="E669" s="191">
        <v>908</v>
      </c>
      <c r="F669" s="188">
        <v>555</v>
      </c>
      <c r="G669" s="192">
        <v>438</v>
      </c>
      <c r="H669" s="190">
        <v>2053</v>
      </c>
      <c r="I669" s="191">
        <v>1816</v>
      </c>
      <c r="J669" s="188">
        <v>367</v>
      </c>
      <c r="K669" s="189">
        <v>422</v>
      </c>
      <c r="L669" s="190">
        <v>564</v>
      </c>
      <c r="M669" s="188">
        <v>1611</v>
      </c>
      <c r="N669" s="193">
        <v>1408</v>
      </c>
      <c r="O669" s="206">
        <v>2240</v>
      </c>
      <c r="P669" s="188">
        <v>860</v>
      </c>
      <c r="Q669" s="189">
        <v>1002</v>
      </c>
      <c r="R669" s="190">
        <v>1129</v>
      </c>
      <c r="S669" s="191">
        <v>1326</v>
      </c>
      <c r="T669" s="197">
        <v>431</v>
      </c>
      <c r="U669" s="188">
        <v>693</v>
      </c>
      <c r="V669" s="190">
        <v>945</v>
      </c>
      <c r="W669" s="207">
        <v>2077</v>
      </c>
      <c r="X669" s="188">
        <v>999</v>
      </c>
      <c r="Y669" s="192">
        <v>805</v>
      </c>
      <c r="Z669" s="190">
        <v>3070</v>
      </c>
      <c r="AA669" s="188">
        <v>2635</v>
      </c>
      <c r="AB669" s="168">
        <f t="shared" si="12480"/>
        <v>17209</v>
      </c>
      <c r="AC669" s="169">
        <f t="shared" si="12397"/>
        <v>17376</v>
      </c>
      <c r="AE669" s="263" t="str">
        <f>$AE$18</f>
        <v>18:00 - 18:59</v>
      </c>
      <c r="AF669" s="253">
        <f t="shared" si="12589"/>
        <v>2557</v>
      </c>
      <c r="AG669" s="264">
        <f t="shared" si="12589"/>
        <v>4447</v>
      </c>
      <c r="AH669" s="265">
        <f t="shared" si="12589"/>
        <v>1707</v>
      </c>
      <c r="AI669" s="266">
        <f t="shared" si="12589"/>
        <v>1685</v>
      </c>
      <c r="AJ669" s="267">
        <f t="shared" si="12589"/>
        <v>873</v>
      </c>
      <c r="AK669" s="268">
        <f t="shared" si="12589"/>
        <v>520</v>
      </c>
      <c r="AL669" s="265">
        <f t="shared" si="12589"/>
        <v>2287</v>
      </c>
      <c r="AM669" s="266">
        <f t="shared" si="12589"/>
        <v>3806</v>
      </c>
      <c r="AN669" s="267">
        <f t="shared" si="12589"/>
        <v>706</v>
      </c>
      <c r="AO669" s="268">
        <f t="shared" si="12589"/>
        <v>242</v>
      </c>
      <c r="AP669" s="265">
        <f t="shared" si="12590"/>
        <v>1812</v>
      </c>
      <c r="AQ669" s="267">
        <f t="shared" si="12590"/>
        <v>825</v>
      </c>
      <c r="AR669" s="269">
        <f t="shared" si="12590"/>
        <v>2413</v>
      </c>
      <c r="AS669" s="270">
        <f t="shared" si="12590"/>
        <v>2053</v>
      </c>
      <c r="AT669" s="267">
        <f t="shared" si="12590"/>
        <v>1254</v>
      </c>
      <c r="AU669" s="268">
        <f t="shared" si="12590"/>
        <v>1602</v>
      </c>
      <c r="AV669" s="265">
        <f t="shared" si="12590"/>
        <v>1485</v>
      </c>
      <c r="AW669" s="266">
        <f t="shared" si="12590"/>
        <v>1946</v>
      </c>
      <c r="AX669" s="267">
        <f t="shared" si="12590"/>
        <v>1014</v>
      </c>
      <c r="AY669" s="268">
        <f t="shared" si="12590"/>
        <v>392</v>
      </c>
      <c r="AZ669" s="265">
        <f t="shared" si="12590"/>
        <v>2767</v>
      </c>
      <c r="BA669" s="266">
        <f t="shared" si="12590"/>
        <v>1574</v>
      </c>
      <c r="BB669" s="267">
        <f t="shared" si="12590"/>
        <v>2607</v>
      </c>
      <c r="BC669" s="268">
        <f t="shared" si="12590"/>
        <v>793</v>
      </c>
      <c r="BD669" s="265">
        <f t="shared" si="12590"/>
        <v>3970</v>
      </c>
      <c r="BE669" s="267">
        <f t="shared" si="12590"/>
        <v>4684</v>
      </c>
      <c r="BF669" s="271">
        <f>SUM(AF669,AH669,AJ669,AL669,AN669,AP669,AR669,AT669,AV669,AX669,AZ669,BB669,BD669)</f>
        <v>25452</v>
      </c>
      <c r="BG669" s="16">
        <f>SUM(AG669,AI669,AK669,AM669,AO669,AQ669,AS669,AU669,AW669,AY669,BA669,BC669,BE669)</f>
        <v>24569</v>
      </c>
      <c r="BH669" s="284"/>
      <c r="BI669" s="133" t="s">
        <v>31</v>
      </c>
      <c r="BJ669" s="125">
        <f>B669/B684</f>
        <v>6.5564562934117165E-2</v>
      </c>
      <c r="BK669" s="126">
        <f t="shared" ref="BK669" si="12618">C669/C684</f>
        <v>4.0316091954022991E-2</v>
      </c>
      <c r="BL669" s="127">
        <f t="shared" ref="BL669" si="12619">D669/D684</f>
        <v>6.0261770587165968E-2</v>
      </c>
      <c r="BM669" s="128">
        <f t="shared" ref="BM669" si="12620">E669/E684</f>
        <v>4.6319440901902771E-2</v>
      </c>
      <c r="BN669" s="125">
        <f t="shared" ref="BN669" si="12621">F669/F684</f>
        <v>5.4863582443653615E-2</v>
      </c>
      <c r="BO669" s="126">
        <f t="shared" ref="BO669" si="12622">G669/G684</f>
        <v>5.7806519730764151E-2</v>
      </c>
      <c r="BP669" s="127">
        <f t="shared" ref="BP669" si="12623">H669/H684</f>
        <v>7.0610490111779875E-2</v>
      </c>
      <c r="BQ669" s="128">
        <f t="shared" ref="BQ669" si="12624">I669/I684</f>
        <v>4.434459855440516E-2</v>
      </c>
      <c r="BR669" s="125">
        <f t="shared" ref="BR669" si="12625">J669/J684</f>
        <v>5.9471722573326849E-2</v>
      </c>
      <c r="BS669" s="126">
        <f t="shared" ref="BS669" si="12626">K669/K684</f>
        <v>5.8311455022799503E-2</v>
      </c>
      <c r="BT669" s="127">
        <f t="shared" ref="BT669" si="12627">L669/L684</f>
        <v>4.6040816326530613E-2</v>
      </c>
      <c r="BU669" s="125">
        <f t="shared" ref="BU669" si="12628">M669/M684</f>
        <v>7.8314131544407181E-2</v>
      </c>
      <c r="BV669" s="129">
        <f t="shared" ref="BV669" si="12629">N669/N684</f>
        <v>5.4099746407438712E-2</v>
      </c>
      <c r="BW669" s="130">
        <f t="shared" ref="BW669" si="12630">O669/O684</f>
        <v>6.4560756283145032E-2</v>
      </c>
      <c r="BX669" s="125">
        <f t="shared" ref="BX669" si="12631">P669/P684</f>
        <v>5.2867769103092148E-2</v>
      </c>
      <c r="BY669" s="126">
        <f t="shared" ref="BY669" si="12632">Q669/Q684</f>
        <v>4.9912826899128272E-2</v>
      </c>
      <c r="BZ669" s="127">
        <f t="shared" ref="BZ669" si="12633">R669/R684</f>
        <v>5.476860386145338E-2</v>
      </c>
      <c r="CA669" s="128">
        <f t="shared" ref="CA669" si="12634">S669/S684</f>
        <v>5.7740039190071847E-2</v>
      </c>
      <c r="CB669" s="125">
        <f t="shared" ref="CB669" si="12635">T669/T684</f>
        <v>4.6564390665514259E-2</v>
      </c>
      <c r="CC669" s="126">
        <f t="shared" ref="CC669" si="12636">U669/U684</f>
        <v>6.2817258883248725E-2</v>
      </c>
      <c r="CD669" s="127">
        <f t="shared" ref="CD669" si="12637">V669/V684</f>
        <v>3.6386739055099919E-2</v>
      </c>
      <c r="CE669" s="128">
        <f t="shared" ref="CE669" si="12638">W669/W684</f>
        <v>7.1918282548476459E-2</v>
      </c>
      <c r="CF669" s="125">
        <f t="shared" ref="CF669" si="12639">X669/X684</f>
        <v>4.0331045619701252E-2</v>
      </c>
      <c r="CG669" s="126">
        <f t="shared" ref="CG669" si="12640">Y669/Y684</f>
        <v>5.2415679124886053E-2</v>
      </c>
      <c r="CH669" s="127">
        <f t="shared" ref="CH669" si="12641">Z669/Z684</f>
        <v>5.4818491866507155E-2</v>
      </c>
      <c r="CI669" s="125">
        <f t="shared" ref="CI669" si="12642">AA669/AA684</f>
        <v>5.5170536630305057E-2</v>
      </c>
      <c r="CJ669" s="131">
        <f t="shared" ref="CJ669" si="12643">AB669/AB684</f>
        <v>5.5168367870332378E-2</v>
      </c>
      <c r="CK669" s="132">
        <f t="shared" ref="CK669" si="12644">AC669/AC684</f>
        <v>5.5780447951410399E-2</v>
      </c>
    </row>
    <row r="670" spans="1:89" ht="14.1" thickBot="1">
      <c r="A670" s="142" t="s">
        <v>33</v>
      </c>
      <c r="B670" s="202">
        <v>2936</v>
      </c>
      <c r="C670" s="196">
        <v>1397</v>
      </c>
      <c r="D670" s="197">
        <v>1102</v>
      </c>
      <c r="E670" s="198">
        <v>901</v>
      </c>
      <c r="F670" s="195">
        <v>484</v>
      </c>
      <c r="G670" s="199">
        <v>417</v>
      </c>
      <c r="H670" s="197">
        <v>1941</v>
      </c>
      <c r="I670" s="198">
        <v>2145</v>
      </c>
      <c r="J670" s="195">
        <v>304</v>
      </c>
      <c r="K670" s="196">
        <v>427</v>
      </c>
      <c r="L670" s="197">
        <v>513</v>
      </c>
      <c r="M670" s="195">
        <v>1287</v>
      </c>
      <c r="N670" s="200">
        <v>1402</v>
      </c>
      <c r="O670" s="203">
        <v>1869</v>
      </c>
      <c r="P670" s="195">
        <v>870</v>
      </c>
      <c r="Q670" s="196">
        <v>1024</v>
      </c>
      <c r="R670" s="197">
        <v>1084</v>
      </c>
      <c r="S670" s="198">
        <v>1166</v>
      </c>
      <c r="T670" s="195">
        <v>364</v>
      </c>
      <c r="U670" s="199">
        <v>515</v>
      </c>
      <c r="V670" s="197">
        <v>1005</v>
      </c>
      <c r="W670" s="204">
        <v>1619</v>
      </c>
      <c r="X670" s="195">
        <v>916</v>
      </c>
      <c r="Y670" s="199">
        <v>828</v>
      </c>
      <c r="Z670" s="197">
        <v>2930</v>
      </c>
      <c r="AA670" s="195">
        <v>2633</v>
      </c>
      <c r="AB670" s="168">
        <f t="shared" si="12480"/>
        <v>15851</v>
      </c>
      <c r="AC670" s="169">
        <f t="shared" si="12397"/>
        <v>16228</v>
      </c>
      <c r="AE670" s="252" t="str">
        <f>$AE$19</f>
        <v>19:00 - 19:59</v>
      </c>
      <c r="AF670" s="253">
        <f t="shared" si="12589"/>
        <v>2782</v>
      </c>
      <c r="AG670" s="272">
        <f t="shared" si="12589"/>
        <v>4651</v>
      </c>
      <c r="AH670" s="273">
        <f t="shared" si="12589"/>
        <v>1144</v>
      </c>
      <c r="AI670" s="274">
        <f t="shared" si="12589"/>
        <v>2061</v>
      </c>
      <c r="AJ670" s="275">
        <f t="shared" si="12589"/>
        <v>579</v>
      </c>
      <c r="AK670" s="276">
        <f t="shared" si="12589"/>
        <v>590</v>
      </c>
      <c r="AL670" s="273">
        <f t="shared" si="12589"/>
        <v>2030</v>
      </c>
      <c r="AM670" s="274">
        <f t="shared" si="12589"/>
        <v>3841</v>
      </c>
      <c r="AN670" s="275">
        <f t="shared" si="12589"/>
        <v>386</v>
      </c>
      <c r="AO670" s="276">
        <f t="shared" si="12589"/>
        <v>225</v>
      </c>
      <c r="AP670" s="273">
        <f t="shared" si="12590"/>
        <v>1218</v>
      </c>
      <c r="AQ670" s="275">
        <f t="shared" si="12590"/>
        <v>910</v>
      </c>
      <c r="AR670" s="277">
        <f t="shared" si="12590"/>
        <v>1941</v>
      </c>
      <c r="AS670" s="278">
        <f t="shared" si="12590"/>
        <v>2212</v>
      </c>
      <c r="AT670" s="275">
        <f t="shared" si="12590"/>
        <v>1017</v>
      </c>
      <c r="AU670" s="276">
        <f t="shared" si="12590"/>
        <v>1829</v>
      </c>
      <c r="AV670" s="273">
        <f t="shared" si="12590"/>
        <v>1100</v>
      </c>
      <c r="AW670" s="274">
        <f t="shared" si="12590"/>
        <v>1883</v>
      </c>
      <c r="AX670" s="275">
        <f t="shared" si="12590"/>
        <v>805</v>
      </c>
      <c r="AY670" s="276">
        <f t="shared" si="12590"/>
        <v>483</v>
      </c>
      <c r="AZ670" s="273">
        <f t="shared" si="12590"/>
        <v>2610</v>
      </c>
      <c r="BA670" s="274">
        <f t="shared" si="12590"/>
        <v>1404</v>
      </c>
      <c r="BB670" s="275">
        <f t="shared" si="12590"/>
        <v>2313</v>
      </c>
      <c r="BC670" s="276">
        <f t="shared" si="12590"/>
        <v>851</v>
      </c>
      <c r="BD670" s="273">
        <f t="shared" si="12590"/>
        <v>3171</v>
      </c>
      <c r="BE670" s="275">
        <f t="shared" si="12590"/>
        <v>3980</v>
      </c>
      <c r="BF670" s="271">
        <f>SUM(AF670,AH670,AJ670,AL670,AN670,AP670,AR670,AT670,AV670,AX670,AZ670,BB670,BD670)</f>
        <v>21096</v>
      </c>
      <c r="BG670" s="16">
        <f>SUM(AG670,AI670,AK670,AM670,AO670,AQ670,AS670,AU670,AW670,AY670,BA670,BC670,BE670)</f>
        <v>24920</v>
      </c>
      <c r="BH670" s="285"/>
      <c r="BI670" s="142" t="s">
        <v>33</v>
      </c>
      <c r="BJ670" s="125">
        <f>B670/B684</f>
        <v>5.4967891711755562E-2</v>
      </c>
      <c r="BK670" s="126">
        <f t="shared" ref="BK670" si="12645">C670/C684</f>
        <v>4.0143678160919544E-2</v>
      </c>
      <c r="BL670" s="127">
        <f t="shared" ref="BL670" si="12646">D670/D684</f>
        <v>5.0081803308489367E-2</v>
      </c>
      <c r="BM670" s="128">
        <f t="shared" ref="BM670" si="12647">E670/E684</f>
        <v>4.5962352701117176E-2</v>
      </c>
      <c r="BN670" s="125">
        <f t="shared" ref="BN670" si="12648">F670/F684</f>
        <v>4.7844998022933967E-2</v>
      </c>
      <c r="BO670" s="126">
        <f t="shared" ref="BO670" si="12649">G670/G684</f>
        <v>5.5034974264220667E-2</v>
      </c>
      <c r="BP670" s="127">
        <f t="shared" ref="BP670" si="12650">H670/H684</f>
        <v>6.6758383490971629E-2</v>
      </c>
      <c r="BQ670" s="128">
        <f t="shared" ref="BQ670" si="12651">I670/I684</f>
        <v>5.2378394217620632E-2</v>
      </c>
      <c r="BR670" s="125">
        <f t="shared" ref="BR670" si="12652">J670/J684</f>
        <v>4.9262680278723062E-2</v>
      </c>
      <c r="BS670" s="126">
        <f t="shared" ref="BS670" si="12653">K670/K684</f>
        <v>5.9002349039657315E-2</v>
      </c>
      <c r="BT670" s="127">
        <f t="shared" ref="BT670" si="12654">L670/L684</f>
        <v>4.187755102040816E-2</v>
      </c>
      <c r="BU670" s="125">
        <f t="shared" ref="BU670" si="12655">M670/M684</f>
        <v>6.256380341257109E-2</v>
      </c>
      <c r="BV670" s="129">
        <f t="shared" ref="BV670" si="12656">N670/N684</f>
        <v>5.3869207715361564E-2</v>
      </c>
      <c r="BW670" s="130">
        <f t="shared" ref="BW670" si="12657">O670/O684</f>
        <v>5.3867881023749134E-2</v>
      </c>
      <c r="BX670" s="125">
        <f t="shared" ref="BX670" si="12658">P670/P684</f>
        <v>5.3482510604290899E-2</v>
      </c>
      <c r="BY670" s="126">
        <f t="shared" ref="BY670" si="12659">Q670/Q684</f>
        <v>5.1008717310087173E-2</v>
      </c>
      <c r="BZ670" s="127">
        <f t="shared" ref="BZ670" si="12660">R670/R684</f>
        <v>5.2585621422334333E-2</v>
      </c>
      <c r="CA670" s="128">
        <f t="shared" ref="CA670" si="12661">S670/S684</f>
        <v>5.0772915305900286E-2</v>
      </c>
      <c r="CB670" s="125">
        <f t="shared" ref="CB670" si="12662">T670/T684</f>
        <v>3.9325842696629212E-2</v>
      </c>
      <c r="CC670" s="126">
        <f t="shared" ref="CC670" si="12663">U670/U684</f>
        <v>4.6682378535170412E-2</v>
      </c>
      <c r="CD670" s="127">
        <f t="shared" ref="CD670" si="12664">V670/V684</f>
        <v>3.8697008201455468E-2</v>
      </c>
      <c r="CE670" s="128">
        <f t="shared" ref="CE670" si="12665">W670/W684</f>
        <v>5.6059556786703602E-2</v>
      </c>
      <c r="CF670" s="125">
        <f t="shared" ref="CF670" si="12666">X670/X684</f>
        <v>3.6980218005651995E-2</v>
      </c>
      <c r="CG670" s="126">
        <f t="shared" ref="CG670" si="12667">Y670/Y684</f>
        <v>5.3913269957025653E-2</v>
      </c>
      <c r="CH670" s="127">
        <f t="shared" ref="CH670" si="12668">Z670/Z684</f>
        <v>5.2318625787904222E-2</v>
      </c>
      <c r="CI670" s="125">
        <f t="shared" ref="CI670" si="12669">AA670/AA684</f>
        <v>5.5128661460187182E-2</v>
      </c>
      <c r="CJ670" s="131">
        <f t="shared" ref="CJ670" si="12670">AB670/AB684</f>
        <v>5.0814910750923266E-2</v>
      </c>
      <c r="CK670" s="132">
        <f t="shared" ref="CK670" si="12671">AC670/AC684</f>
        <v>5.2095137508948432E-2</v>
      </c>
    </row>
    <row r="671" spans="1:89" ht="15" thickTop="1" thickBot="1">
      <c r="A671" s="133" t="s">
        <v>35</v>
      </c>
      <c r="B671" s="205">
        <v>2397</v>
      </c>
      <c r="C671" s="189">
        <v>1367</v>
      </c>
      <c r="D671" s="190">
        <v>934</v>
      </c>
      <c r="E671" s="191">
        <v>813</v>
      </c>
      <c r="F671" s="188">
        <v>495</v>
      </c>
      <c r="G671" s="192">
        <v>373</v>
      </c>
      <c r="H671" s="190">
        <v>1710</v>
      </c>
      <c r="I671" s="191">
        <v>2331</v>
      </c>
      <c r="J671" s="188">
        <v>314</v>
      </c>
      <c r="K671" s="189">
        <v>308</v>
      </c>
      <c r="L671" s="190">
        <v>622</v>
      </c>
      <c r="M671" s="188">
        <v>939</v>
      </c>
      <c r="N671" s="193">
        <v>1390</v>
      </c>
      <c r="O671" s="206">
        <v>1856</v>
      </c>
      <c r="P671" s="188">
        <v>904</v>
      </c>
      <c r="Q671" s="189">
        <v>958</v>
      </c>
      <c r="R671" s="190">
        <v>1064</v>
      </c>
      <c r="S671" s="191">
        <v>1316</v>
      </c>
      <c r="T671" s="188">
        <v>476</v>
      </c>
      <c r="U671" s="192">
        <v>527</v>
      </c>
      <c r="V671" s="190">
        <v>1291</v>
      </c>
      <c r="W671" s="207">
        <v>1568</v>
      </c>
      <c r="X671" s="188">
        <v>1188</v>
      </c>
      <c r="Y671" s="192">
        <v>589</v>
      </c>
      <c r="Z671" s="190">
        <v>3159</v>
      </c>
      <c r="AA671" s="188">
        <v>2565</v>
      </c>
      <c r="AB671" s="168">
        <f t="shared" si="12480"/>
        <v>15944</v>
      </c>
      <c r="AC671" s="169">
        <f t="shared" si="12397"/>
        <v>15510</v>
      </c>
      <c r="AE671" s="288" t="s">
        <v>26</v>
      </c>
      <c r="AF671" s="12">
        <f t="shared" ref="AF671:BG671" si="12672">SUM(AF668:AF670)</f>
        <v>7565</v>
      </c>
      <c r="AG671" s="1">
        <f t="shared" si="12672"/>
        <v>13323</v>
      </c>
      <c r="AH671" s="12">
        <f t="shared" si="12672"/>
        <v>4435</v>
      </c>
      <c r="AI671" s="1">
        <f t="shared" si="12672"/>
        <v>5784</v>
      </c>
      <c r="AJ671" s="12">
        <f t="shared" si="12672"/>
        <v>2344</v>
      </c>
      <c r="AK671" s="1">
        <f t="shared" si="12672"/>
        <v>1669</v>
      </c>
      <c r="AL671" s="12">
        <f t="shared" si="12672"/>
        <v>6618</v>
      </c>
      <c r="AM671" s="1">
        <f t="shared" si="12672"/>
        <v>11952</v>
      </c>
      <c r="AN671" s="12">
        <f t="shared" si="12672"/>
        <v>1880</v>
      </c>
      <c r="AO671" s="1">
        <f t="shared" si="12672"/>
        <v>776</v>
      </c>
      <c r="AP671" s="12">
        <f t="shared" si="12672"/>
        <v>4736</v>
      </c>
      <c r="AQ671" s="1">
        <f t="shared" si="12672"/>
        <v>2799</v>
      </c>
      <c r="AR671" s="12">
        <f t="shared" si="12672"/>
        <v>6721</v>
      </c>
      <c r="AS671" s="1">
        <f t="shared" si="12672"/>
        <v>6442</v>
      </c>
      <c r="AT671" s="12">
        <f t="shared" si="12672"/>
        <v>3653</v>
      </c>
      <c r="AU671" s="1">
        <f t="shared" si="12672"/>
        <v>4842</v>
      </c>
      <c r="AV671" s="12">
        <f t="shared" si="12672"/>
        <v>3970</v>
      </c>
      <c r="AW671" s="1">
        <f t="shared" si="12672"/>
        <v>5768</v>
      </c>
      <c r="AX671" s="12">
        <f t="shared" si="12672"/>
        <v>3087</v>
      </c>
      <c r="AY671" s="1">
        <f t="shared" si="12672"/>
        <v>1258</v>
      </c>
      <c r="AZ671" s="12">
        <f t="shared" si="12672"/>
        <v>8059</v>
      </c>
      <c r="BA671" s="1">
        <f t="shared" si="12672"/>
        <v>4396</v>
      </c>
      <c r="BB671" s="12">
        <f t="shared" si="12672"/>
        <v>8042</v>
      </c>
      <c r="BC671" s="1">
        <f t="shared" si="12672"/>
        <v>2318</v>
      </c>
      <c r="BD671" s="12">
        <f t="shared" si="12672"/>
        <v>11566</v>
      </c>
      <c r="BE671" s="1">
        <f t="shared" si="12672"/>
        <v>13236</v>
      </c>
      <c r="BF671" s="51">
        <f t="shared" si="12672"/>
        <v>72676</v>
      </c>
      <c r="BG671" s="47">
        <f t="shared" si="12672"/>
        <v>74563</v>
      </c>
      <c r="BH671" s="284"/>
      <c r="BI671" s="133" t="s">
        <v>35</v>
      </c>
      <c r="BJ671" s="125">
        <f>B671/B684</f>
        <v>4.4876715406361747E-2</v>
      </c>
      <c r="BK671" s="126">
        <f t="shared" ref="BK671" si="12673">C671/C684</f>
        <v>3.9281609195402301E-2</v>
      </c>
      <c r="BL671" s="127">
        <f t="shared" ref="BL671" si="12674">D671/D684</f>
        <v>4.2446827849481915E-2</v>
      </c>
      <c r="BM671" s="128">
        <f t="shared" ref="BM671" si="12675">E671/E684</f>
        <v>4.1473243891241136E-2</v>
      </c>
      <c r="BN671" s="125">
        <f t="shared" ref="BN671" si="12676">F671/F684</f>
        <v>4.8932384341637013E-2</v>
      </c>
      <c r="BO671" s="126">
        <f t="shared" ref="BO671" si="12677">G671/G684</f>
        <v>4.9227926620034314E-2</v>
      </c>
      <c r="BP671" s="127">
        <f t="shared" ref="BP671" si="12678">H671/H684</f>
        <v>5.88134135855546E-2</v>
      </c>
      <c r="BQ671" s="128">
        <f t="shared" ref="BQ671" si="12679">I671/I684</f>
        <v>5.6920296932994725E-2</v>
      </c>
      <c r="BR671" s="125">
        <f t="shared" ref="BR671" si="12680">J671/J684</f>
        <v>5.0883163182628421E-2</v>
      </c>
      <c r="BS671" s="126">
        <f t="shared" ref="BS671" si="12681">K671/K684</f>
        <v>4.2559071438441343E-2</v>
      </c>
      <c r="BT671" s="127">
        <f t="shared" ref="BT671" si="12682">L671/L684</f>
        <v>5.0775510204081629E-2</v>
      </c>
      <c r="BU671" s="125">
        <f t="shared" ref="BU671" si="12683">M671/M684</f>
        <v>4.5646784308006415E-2</v>
      </c>
      <c r="BV671" s="129">
        <f t="shared" ref="BV671" si="12684">N671/N684</f>
        <v>5.3408130331207254E-2</v>
      </c>
      <c r="BW671" s="130">
        <f t="shared" ref="BW671" si="12685">O671/O684</f>
        <v>5.3493198063177309E-2</v>
      </c>
      <c r="BX671" s="125">
        <f t="shared" ref="BX671" si="12686">P671/P684</f>
        <v>5.5572631708366634E-2</v>
      </c>
      <c r="BY671" s="126">
        <f t="shared" ref="BY671" si="12687">Q671/Q684</f>
        <v>4.7721046077210463E-2</v>
      </c>
      <c r="BZ671" s="127">
        <f t="shared" ref="BZ671" si="12688">R671/R684</f>
        <v>5.1615407004948093E-2</v>
      </c>
      <c r="CA671" s="128">
        <f t="shared" ref="CA671" si="12689">S671/S684</f>
        <v>5.7304593947311126E-2</v>
      </c>
      <c r="CB671" s="125">
        <f t="shared" ref="CB671" si="12690">T671/T684</f>
        <v>5.1426101987899743E-2</v>
      </c>
      <c r="CC671" s="126">
        <f t="shared" ref="CC671" si="12691">U671/U684</f>
        <v>4.777012327773749E-2</v>
      </c>
      <c r="CD671" s="127">
        <f t="shared" ref="CD671" si="12692">V671/V684</f>
        <v>4.9709291132416927E-2</v>
      </c>
      <c r="CE671" s="128">
        <f t="shared" ref="CE671" si="12693">W671/W684</f>
        <v>5.4293628808864264E-2</v>
      </c>
      <c r="CF671" s="125">
        <f t="shared" ref="CF671" si="12694">X671/X684</f>
        <v>4.7961243439644731E-2</v>
      </c>
      <c r="CG671" s="126">
        <f t="shared" ref="CG671" si="12695">Y671/Y684</f>
        <v>3.8351347831748928E-2</v>
      </c>
      <c r="CH671" s="127">
        <f t="shared" ref="CH671" si="12696">Z671/Z684</f>
        <v>5.6407692445047584E-2</v>
      </c>
      <c r="CI671" s="125">
        <f t="shared" ref="CI671" si="12697">AA671/AA684</f>
        <v>5.3704905676179311E-2</v>
      </c>
      <c r="CJ671" s="131">
        <f t="shared" ref="CJ671" si="12698">AB671/AB684</f>
        <v>5.1113048830529341E-2</v>
      </c>
      <c r="CK671" s="132">
        <f t="shared" ref="CK671" si="12699">AC671/AC684</f>
        <v>4.9790213382042779E-2</v>
      </c>
    </row>
    <row r="672" spans="1:89" ht="14.1" thickTop="1">
      <c r="A672" s="142" t="s">
        <v>36</v>
      </c>
      <c r="B672" s="202">
        <v>2017</v>
      </c>
      <c r="C672" s="196">
        <v>2186</v>
      </c>
      <c r="D672" s="197">
        <v>1142</v>
      </c>
      <c r="E672" s="198">
        <v>981</v>
      </c>
      <c r="F672" s="195">
        <v>623</v>
      </c>
      <c r="G672" s="199">
        <v>418</v>
      </c>
      <c r="H672" s="197">
        <v>2057</v>
      </c>
      <c r="I672" s="198">
        <v>2789</v>
      </c>
      <c r="J672" s="195">
        <v>437</v>
      </c>
      <c r="K672" s="196">
        <v>322</v>
      </c>
      <c r="L672" s="197">
        <v>872</v>
      </c>
      <c r="M672" s="195">
        <v>946</v>
      </c>
      <c r="N672" s="200">
        <v>1875</v>
      </c>
      <c r="O672" s="203">
        <v>1748</v>
      </c>
      <c r="P672" s="195">
        <v>1022</v>
      </c>
      <c r="Q672" s="196">
        <v>1051</v>
      </c>
      <c r="R672" s="197">
        <v>1226</v>
      </c>
      <c r="S672" s="198">
        <v>1418</v>
      </c>
      <c r="T672" s="195">
        <v>714</v>
      </c>
      <c r="U672" s="199">
        <v>392</v>
      </c>
      <c r="V672" s="197">
        <v>1951</v>
      </c>
      <c r="W672" s="204">
        <v>1590</v>
      </c>
      <c r="X672" s="195">
        <v>1553</v>
      </c>
      <c r="Y672" s="199">
        <v>629</v>
      </c>
      <c r="Z672" s="197">
        <v>3204</v>
      </c>
      <c r="AA672" s="195">
        <v>3212</v>
      </c>
      <c r="AB672" s="168">
        <f t="shared" si="12480"/>
        <v>18693</v>
      </c>
      <c r="AC672" s="169">
        <f t="shared" si="12397"/>
        <v>17682</v>
      </c>
      <c r="BI672" s="142" t="s">
        <v>36</v>
      </c>
      <c r="BJ672" s="125">
        <f>B672/B684</f>
        <v>3.77623425008893E-2</v>
      </c>
      <c r="BK672" s="126">
        <f t="shared" ref="BK672" si="12700">C672/C684</f>
        <v>6.281609195402299E-2</v>
      </c>
      <c r="BL672" s="127">
        <f t="shared" ref="BL672" si="12701">D672/D684</f>
        <v>5.1899654608253042E-2</v>
      </c>
      <c r="BM672" s="128">
        <f t="shared" ref="BM672" si="12702">E672/E684</f>
        <v>5.0043360710095394E-2</v>
      </c>
      <c r="BN672" s="125">
        <f t="shared" ref="BN672" si="12703">F672/F684</f>
        <v>6.158560695927244E-2</v>
      </c>
      <c r="BO672" s="126">
        <f t="shared" ref="BO672" si="12704">G672/G684</f>
        <v>5.5166952619770358E-2</v>
      </c>
      <c r="BP672" s="127">
        <f t="shared" ref="BP672" si="12705">H672/H684</f>
        <v>7.0748065348237313E-2</v>
      </c>
      <c r="BQ672" s="128">
        <f t="shared" ref="BQ672" si="12706">I672/I684</f>
        <v>6.8104121898808365E-2</v>
      </c>
      <c r="BR672" s="125">
        <f t="shared" ref="BR672" si="12707">J672/J684</f>
        <v>7.0815102900664395E-2</v>
      </c>
      <c r="BS672" s="126">
        <f t="shared" ref="BS672" si="12708">K672/K684</f>
        <v>4.4493574685643224E-2</v>
      </c>
      <c r="BT672" s="127">
        <f t="shared" ref="BT672" si="12709">L672/L684</f>
        <v>7.1183673469387754E-2</v>
      </c>
      <c r="BU672" s="125">
        <f t="shared" ref="BU672" si="12710">M672/M684</f>
        <v>4.5987069175052256E-2</v>
      </c>
      <c r="BV672" s="129">
        <f t="shared" ref="BV672" si="12711">N672/N684</f>
        <v>7.2043341274110509E-2</v>
      </c>
      <c r="BW672" s="130">
        <f t="shared" ref="BW672" si="12712">O672/O684</f>
        <v>5.0380447313811388E-2</v>
      </c>
      <c r="BX672" s="125">
        <f t="shared" ref="BX672" si="12713">P672/P684</f>
        <v>6.2826581422511837E-2</v>
      </c>
      <c r="BY672" s="126">
        <f t="shared" ref="BY672" si="12714">Q672/Q684</f>
        <v>5.2353673723536734E-2</v>
      </c>
      <c r="BZ672" s="127">
        <f t="shared" ref="BZ672" si="12715">R672/R684</f>
        <v>5.9474143785776659E-2</v>
      </c>
      <c r="CA672" s="128">
        <f t="shared" ref="CA672" si="12716">S672/S684</f>
        <v>6.1746135423470495E-2</v>
      </c>
      <c r="CB672" s="125">
        <f t="shared" ref="CB672" si="12717">T672/T684</f>
        <v>7.7139152981849618E-2</v>
      </c>
      <c r="CC672" s="126">
        <f t="shared" ref="CC672" si="12718">U672/U684</f>
        <v>3.553299492385787E-2</v>
      </c>
      <c r="CD672" s="127">
        <f t="shared" ref="CD672" si="12719">V672/V684</f>
        <v>7.5122251742327978E-2</v>
      </c>
      <c r="CE672" s="128">
        <f t="shared" ref="CE672" si="12720">W672/W684</f>
        <v>5.5055401662049863E-2</v>
      </c>
      <c r="CF672" s="125">
        <f t="shared" ref="CF672" si="12721">X672/X684</f>
        <v>6.2696810658054103E-2</v>
      </c>
      <c r="CG672" s="126">
        <f t="shared" ref="CG672" si="12722">Y672/Y684</f>
        <v>4.095585362677432E-2</v>
      </c>
      <c r="CH672" s="127">
        <f t="shared" ref="CH672" si="12723">Z672/Z684</f>
        <v>5.7211220827455674E-2</v>
      </c>
      <c r="CI672" s="125">
        <f t="shared" ref="CI672" si="12724">AA672/AA684</f>
        <v>6.7251523209313033E-2</v>
      </c>
      <c r="CJ672" s="131">
        <f t="shared" ref="CJ672" si="12725">AB672/AB684</f>
        <v>5.9925754000820682E-2</v>
      </c>
      <c r="CK672" s="132">
        <f t="shared" ref="CK672" si="12726">AC672/AC684</f>
        <v>5.676276937596908E-2</v>
      </c>
    </row>
    <row r="673" spans="1:89">
      <c r="A673" s="133" t="s">
        <v>37</v>
      </c>
      <c r="B673" s="205">
        <v>2221</v>
      </c>
      <c r="C673" s="189">
        <v>3064</v>
      </c>
      <c r="D673" s="190">
        <v>1319</v>
      </c>
      <c r="E673" s="191">
        <v>1364</v>
      </c>
      <c r="F673" s="188">
        <v>941</v>
      </c>
      <c r="G673" s="192">
        <v>387</v>
      </c>
      <c r="H673" s="190">
        <v>1964</v>
      </c>
      <c r="I673" s="191">
        <v>3037</v>
      </c>
      <c r="J673" s="188">
        <v>551</v>
      </c>
      <c r="K673" s="189">
        <v>265</v>
      </c>
      <c r="L673" s="190">
        <v>1167</v>
      </c>
      <c r="M673" s="188">
        <v>937</v>
      </c>
      <c r="N673" s="193">
        <v>2010</v>
      </c>
      <c r="O673" s="206">
        <v>1859</v>
      </c>
      <c r="P673" s="188">
        <v>997</v>
      </c>
      <c r="Q673" s="189">
        <v>1039</v>
      </c>
      <c r="R673" s="190">
        <v>1416</v>
      </c>
      <c r="S673" s="191">
        <v>1552</v>
      </c>
      <c r="T673" s="188">
        <v>909</v>
      </c>
      <c r="U673" s="192">
        <v>314</v>
      </c>
      <c r="V673" s="190">
        <v>2426</v>
      </c>
      <c r="W673" s="207">
        <v>1273</v>
      </c>
      <c r="X673" s="188">
        <v>2130</v>
      </c>
      <c r="Y673" s="192">
        <v>656</v>
      </c>
      <c r="Z673" s="190">
        <v>4134</v>
      </c>
      <c r="AA673" s="188">
        <v>3146</v>
      </c>
      <c r="AB673" s="168">
        <f t="shared" si="12480"/>
        <v>22185</v>
      </c>
      <c r="AC673" s="169">
        <f t="shared" si="12397"/>
        <v>18893</v>
      </c>
      <c r="BI673" s="133" t="s">
        <v>37</v>
      </c>
      <c r="BJ673" s="125">
        <f>B673/B684</f>
        <v>4.1581637429090296E-2</v>
      </c>
      <c r="BK673" s="126">
        <f t="shared" ref="BK673" si="12727">C673/C684</f>
        <v>8.8045977011494247E-2</v>
      </c>
      <c r="BL673" s="127">
        <f t="shared" ref="BL673" si="12728">D673/D684</f>
        <v>5.9943646609707323E-2</v>
      </c>
      <c r="BM673" s="128">
        <f t="shared" ref="BM673" si="12729">E673/E684</f>
        <v>6.9581186553078614E-2</v>
      </c>
      <c r="BN673" s="125">
        <f t="shared" ref="BN673" si="12730">F673/F684</f>
        <v>9.3020956899960455E-2</v>
      </c>
      <c r="BO673" s="126">
        <f t="shared" ref="BO673" si="12731">G673/G684</f>
        <v>5.107562359772997E-2</v>
      </c>
      <c r="BP673" s="127">
        <f t="shared" ref="BP673" si="12732">H673/H684</f>
        <v>6.754944110060189E-2</v>
      </c>
      <c r="BQ673" s="128">
        <f t="shared" ref="BQ673" si="12733">I673/I684</f>
        <v>7.4159992185973828E-2</v>
      </c>
      <c r="BR673" s="125">
        <f t="shared" ref="BR673" si="12734">J673/J684</f>
        <v>8.9288608005185552E-2</v>
      </c>
      <c r="BS673" s="126">
        <f t="shared" ref="BS673" si="12735">K673/K684</f>
        <v>3.661738289346414E-2</v>
      </c>
      <c r="BT673" s="127">
        <f t="shared" ref="BT673" si="12736">L673/L684</f>
        <v>9.5265306122448976E-2</v>
      </c>
      <c r="BU673" s="125">
        <f t="shared" ref="BU673" si="12737">M673/M684</f>
        <v>4.5549560060279035E-2</v>
      </c>
      <c r="BV673" s="129">
        <f t="shared" ref="BV673" si="12738">N673/N684</f>
        <v>7.7230461845846463E-2</v>
      </c>
      <c r="BW673" s="130">
        <f t="shared" ref="BW673" si="12739">O673/O684</f>
        <v>5.3579663361770807E-2</v>
      </c>
      <c r="BX673" s="125">
        <f t="shared" ref="BX673" si="12740">P673/P684</f>
        <v>6.1289727669514966E-2</v>
      </c>
      <c r="BY673" s="126">
        <f t="shared" ref="BY673" si="12741">Q673/Q684</f>
        <v>5.1755915317559152E-2</v>
      </c>
      <c r="BZ673" s="127">
        <f t="shared" ref="BZ673" si="12742">R673/R684</f>
        <v>6.8691180750945963E-2</v>
      </c>
      <c r="CA673" s="128">
        <f t="shared" ref="CA673" si="12743">S673/S684</f>
        <v>6.7581101676464181E-2</v>
      </c>
      <c r="CB673" s="125">
        <f t="shared" ref="CB673" si="12744">T673/T684</f>
        <v>9.8206568712186693E-2</v>
      </c>
      <c r="CC673" s="126">
        <f t="shared" ref="CC673" si="12745">U673/U684</f>
        <v>2.8462654097171865E-2</v>
      </c>
      <c r="CD673" s="127">
        <f t="shared" ref="CD673" si="12746">V673/V684</f>
        <v>9.3411882484309428E-2</v>
      </c>
      <c r="CE673" s="128">
        <f t="shared" ref="CE673" si="12747">W673/W684</f>
        <v>4.4078947368421051E-2</v>
      </c>
      <c r="CF673" s="125">
        <f t="shared" ref="CF673" si="12748">X673/X684</f>
        <v>8.5991118288251914E-2</v>
      </c>
      <c r="CG673" s="126">
        <f t="shared" ref="CG673" si="12749">Y673/Y684</f>
        <v>4.2713895038416459E-2</v>
      </c>
      <c r="CH673" s="127">
        <f t="shared" ref="CH673" si="12750">Z673/Z684</f>
        <v>7.3817474063889429E-2</v>
      </c>
      <c r="CI673" s="125">
        <f t="shared" ref="CI673" si="12751">AA673/AA684</f>
        <v>6.586964259542305E-2</v>
      </c>
      <c r="CJ673" s="131">
        <f t="shared" ref="CJ673" si="12752">AB673/AB684</f>
        <v>7.1120358022158395E-2</v>
      </c>
      <c r="CK673" s="132">
        <f t="shared" ref="CK673" si="12753">AC673/AC684</f>
        <v>6.0650322464663717E-2</v>
      </c>
    </row>
    <row r="674" spans="1:89">
      <c r="A674" s="142" t="s">
        <v>30</v>
      </c>
      <c r="B674" s="202">
        <v>2226</v>
      </c>
      <c r="C674" s="196">
        <v>4225</v>
      </c>
      <c r="D674" s="197">
        <v>1584</v>
      </c>
      <c r="E674" s="198">
        <v>2038</v>
      </c>
      <c r="F674" s="195">
        <v>892</v>
      </c>
      <c r="G674" s="199">
        <v>559</v>
      </c>
      <c r="H674" s="197">
        <v>2301</v>
      </c>
      <c r="I674" s="198">
        <v>4305</v>
      </c>
      <c r="J674" s="195">
        <v>788</v>
      </c>
      <c r="K674" s="196">
        <v>309</v>
      </c>
      <c r="L674" s="197">
        <v>1706</v>
      </c>
      <c r="M674" s="195">
        <v>1064</v>
      </c>
      <c r="N674" s="200">
        <v>2367</v>
      </c>
      <c r="O674" s="203">
        <v>2177</v>
      </c>
      <c r="P674" s="195">
        <v>1382</v>
      </c>
      <c r="Q674" s="196">
        <v>1411</v>
      </c>
      <c r="R674" s="197">
        <v>1385</v>
      </c>
      <c r="S674" s="198">
        <v>1939</v>
      </c>
      <c r="T674" s="195">
        <v>1268</v>
      </c>
      <c r="U674" s="199">
        <v>383</v>
      </c>
      <c r="V674" s="197">
        <v>2682</v>
      </c>
      <c r="W674" s="204">
        <v>1418</v>
      </c>
      <c r="X674" s="195">
        <v>3122</v>
      </c>
      <c r="Y674" s="199">
        <v>674</v>
      </c>
      <c r="Z674" s="197">
        <v>4425</v>
      </c>
      <c r="AA674" s="195">
        <v>4572</v>
      </c>
      <c r="AB674" s="168">
        <f t="shared" si="12480"/>
        <v>26128</v>
      </c>
      <c r="AC674" s="169">
        <f t="shared" si="12397"/>
        <v>25074</v>
      </c>
      <c r="BI674" s="142" t="s">
        <v>30</v>
      </c>
      <c r="BJ674" s="125">
        <f>B674/B684</f>
        <v>4.1675247598899144E-2</v>
      </c>
      <c r="BK674" s="126">
        <f t="shared" ref="BK674" si="12754">C674/C684</f>
        <v>0.12140804597701149</v>
      </c>
      <c r="BL674" s="127">
        <f t="shared" ref="BL674" si="12755">D674/D684</f>
        <v>7.1986911470641707E-2</v>
      </c>
      <c r="BM674" s="128">
        <f t="shared" ref="BM674" si="12756">E674/E684</f>
        <v>0.1039636790287201</v>
      </c>
      <c r="BN674" s="125">
        <f t="shared" ref="BN674" si="12757">F674/F684</f>
        <v>8.8177145116646899E-2</v>
      </c>
      <c r="BO674" s="126">
        <f t="shared" ref="BO674" si="12758">G674/G684</f>
        <v>7.3775900752276621E-2</v>
      </c>
      <c r="BP674" s="127">
        <f t="shared" ref="BP674" si="12759">H674/H684</f>
        <v>7.9140154772141008E-2</v>
      </c>
      <c r="BQ674" s="128">
        <f t="shared" ref="BQ674" si="12760">I674/I684</f>
        <v>0.10512307091228755</v>
      </c>
      <c r="BR674" s="125">
        <f t="shared" ref="BR674" si="12761">J674/J684</f>
        <v>0.12769405282774265</v>
      </c>
      <c r="BS674" s="126">
        <f t="shared" ref="BS674" si="12762">K674/K684</f>
        <v>4.2697250241812909E-2</v>
      </c>
      <c r="BT674" s="127">
        <f t="shared" ref="BT674" si="12763">L674/L684</f>
        <v>0.13926530612244897</v>
      </c>
      <c r="BU674" s="125">
        <f t="shared" ref="BU674" si="12764">M674/M684</f>
        <v>5.1723299790967868E-2</v>
      </c>
      <c r="BV674" s="129">
        <f t="shared" ref="BV674" si="12765">N674/N684</f>
        <v>9.0947514024437098E-2</v>
      </c>
      <c r="BW674" s="130">
        <f t="shared" ref="BW674" si="12766">O674/O684</f>
        <v>6.2744985012681581E-2</v>
      </c>
      <c r="BX674" s="125">
        <f t="shared" ref="BX674" si="12767">P674/P684</f>
        <v>8.4957275465666685E-2</v>
      </c>
      <c r="BY674" s="126">
        <f t="shared" ref="BY674" si="12768">Q674/Q684</f>
        <v>7.0286425902864255E-2</v>
      </c>
      <c r="BZ674" s="127">
        <f t="shared" ref="BZ674" si="12769">R674/R684</f>
        <v>6.7187348403997288E-2</v>
      </c>
      <c r="CA674" s="128">
        <f t="shared" ref="CA674" si="12770">S674/S684</f>
        <v>8.4432832571304156E-2</v>
      </c>
      <c r="CB674" s="125">
        <f t="shared" ref="CB674" si="12771">T674/T684</f>
        <v>0.13699222126188418</v>
      </c>
      <c r="CC674" s="126">
        <f t="shared" ref="CC674" si="12772">U674/U684</f>
        <v>3.4717186366932558E-2</v>
      </c>
      <c r="CD674" s="127">
        <f t="shared" ref="CD674" si="12773">V674/V684</f>
        <v>0.1032690308420931</v>
      </c>
      <c r="CE674" s="128">
        <f t="shared" ref="CE674" si="12774">W674/W684</f>
        <v>4.909972299168975E-2</v>
      </c>
      <c r="CF674" s="125">
        <f t="shared" ref="CF674" si="12775">X674/X684</f>
        <v>0.12603956398869601</v>
      </c>
      <c r="CG674" s="126">
        <f t="shared" ref="CG674" si="12776">Y674/Y684</f>
        <v>4.388592264617789E-2</v>
      </c>
      <c r="CH674" s="127">
        <f t="shared" ref="CH674" si="12777">Z674/Z684</f>
        <v>7.9013624270128383E-2</v>
      </c>
      <c r="CI674" s="125">
        <f t="shared" ref="CI674" si="12778">AA674/AA684</f>
        <v>9.5726638889470486E-2</v>
      </c>
      <c r="CJ674" s="131">
        <f t="shared" ref="CJ674" si="12779">AB674/AB684</f>
        <v>8.3760771440295451E-2</v>
      </c>
      <c r="CK674" s="132">
        <f t="shared" ref="CK674" si="12780">AC674/AC684</f>
        <v>8.0492573200602227E-2</v>
      </c>
    </row>
    <row r="675" spans="1:89">
      <c r="A675" s="133" t="s">
        <v>32</v>
      </c>
      <c r="B675" s="205">
        <v>2557</v>
      </c>
      <c r="C675" s="189">
        <v>4447</v>
      </c>
      <c r="D675" s="190">
        <v>1707</v>
      </c>
      <c r="E675" s="191">
        <v>1685</v>
      </c>
      <c r="F675" s="188">
        <v>873</v>
      </c>
      <c r="G675" s="192">
        <v>520</v>
      </c>
      <c r="H675" s="190">
        <v>2287</v>
      </c>
      <c r="I675" s="191">
        <v>3806</v>
      </c>
      <c r="J675" s="188">
        <v>706</v>
      </c>
      <c r="K675" s="189">
        <v>242</v>
      </c>
      <c r="L675" s="190">
        <v>1812</v>
      </c>
      <c r="M675" s="188">
        <v>825</v>
      </c>
      <c r="N675" s="193">
        <v>2413</v>
      </c>
      <c r="O675" s="206">
        <v>2053</v>
      </c>
      <c r="P675" s="188">
        <v>1254</v>
      </c>
      <c r="Q675" s="189">
        <v>1602</v>
      </c>
      <c r="R675" s="190">
        <v>1485</v>
      </c>
      <c r="S675" s="191">
        <v>1946</v>
      </c>
      <c r="T675" s="188">
        <v>1014</v>
      </c>
      <c r="U675" s="192">
        <v>392</v>
      </c>
      <c r="V675" s="190">
        <v>2767</v>
      </c>
      <c r="W675" s="207">
        <v>1574</v>
      </c>
      <c r="X675" s="188">
        <v>2607</v>
      </c>
      <c r="Y675" s="192">
        <v>793</v>
      </c>
      <c r="Z675" s="190">
        <v>3970</v>
      </c>
      <c r="AA675" s="188">
        <v>4684</v>
      </c>
      <c r="AB675" s="168">
        <f t="shared" si="12480"/>
        <v>25452</v>
      </c>
      <c r="AC675" s="169">
        <f t="shared" si="12397"/>
        <v>24569</v>
      </c>
      <c r="BI675" s="133" t="s">
        <v>32</v>
      </c>
      <c r="BJ675" s="125">
        <f>B675/B684</f>
        <v>4.7872240840244884E-2</v>
      </c>
      <c r="BK675" s="126">
        <f t="shared" ref="BK675" si="12781">C675/C684</f>
        <v>0.12778735632183907</v>
      </c>
      <c r="BL675" s="127">
        <f t="shared" ref="BL675" si="12782">D675/D684</f>
        <v>7.7576804217415016E-2</v>
      </c>
      <c r="BM675" s="128">
        <f t="shared" ref="BM675" si="12783">E675/E684</f>
        <v>8.5956231189103713E-2</v>
      </c>
      <c r="BN675" s="125">
        <f t="shared" ref="BN675" si="12784">F675/F684</f>
        <v>8.6298932384341637E-2</v>
      </c>
      <c r="BO675" s="126">
        <f t="shared" ref="BO675" si="12785">G675/G684</f>
        <v>6.8628744885838727E-2</v>
      </c>
      <c r="BP675" s="127">
        <f t="shared" ref="BP675" si="12786">H675/H684</f>
        <v>7.865864144453999E-2</v>
      </c>
      <c r="BQ675" s="128">
        <f t="shared" ref="BQ675" si="12787">I675/I684</f>
        <v>9.2938073842547375E-2</v>
      </c>
      <c r="BR675" s="125">
        <f t="shared" ref="BR675" si="12788">J675/J684</f>
        <v>0.11440609301571869</v>
      </c>
      <c r="BS675" s="126">
        <f t="shared" ref="BS675" si="12789">K675/K684</f>
        <v>3.3439270415918196E-2</v>
      </c>
      <c r="BT675" s="127">
        <f t="shared" ref="BT675" si="12790">L675/L684</f>
        <v>0.14791836734693878</v>
      </c>
      <c r="BU675" s="125">
        <f t="shared" ref="BU675" si="12791">M675/M684</f>
        <v>4.0105002187545577E-2</v>
      </c>
      <c r="BV675" s="129">
        <f t="shared" ref="BV675" si="12792">N675/N684</f>
        <v>9.271497733036195E-2</v>
      </c>
      <c r="BW675" s="130">
        <f t="shared" ref="BW675" si="12793">O675/O684</f>
        <v>5.9171086004150338E-2</v>
      </c>
      <c r="BX675" s="125">
        <f t="shared" ref="BX675" si="12794">P675/P684</f>
        <v>7.7088584250322736E-2</v>
      </c>
      <c r="BY675" s="126">
        <f t="shared" ref="BY675" si="12795">Q675/Q684</f>
        <v>7.9800747198007477E-2</v>
      </c>
      <c r="BZ675" s="127">
        <f t="shared" ref="BZ675" si="12796">R675/R684</f>
        <v>7.2038420490928498E-2</v>
      </c>
      <c r="CA675" s="128">
        <f t="shared" ref="CA675" si="12797">S675/S684</f>
        <v>8.473764424123667E-2</v>
      </c>
      <c r="CB675" s="125">
        <f t="shared" ref="CB675" si="12798">T675/T684</f>
        <v>0.10955056179775281</v>
      </c>
      <c r="CC675" s="126">
        <f t="shared" ref="CC675" si="12799">U675/U684</f>
        <v>3.553299492385787E-2</v>
      </c>
      <c r="CD675" s="127">
        <f t="shared" ref="CD675" si="12800">V675/V684</f>
        <v>0.10654191213276347</v>
      </c>
      <c r="CE675" s="128">
        <f t="shared" ref="CE675" si="12801">W675/W684</f>
        <v>5.4501385041551248E-2</v>
      </c>
      <c r="CF675" s="125">
        <f t="shared" ref="CF675" si="12802">X675/X684</f>
        <v>0.10524828421477594</v>
      </c>
      <c r="CG675" s="126">
        <f t="shared" ref="CG675" si="12803">Y675/Y684</f>
        <v>5.1634327386378437E-2</v>
      </c>
      <c r="CH675" s="127">
        <f t="shared" ref="CH675" si="12804">Z675/Z684</f>
        <v>7.0889059514668853E-2</v>
      </c>
      <c r="CI675" s="125">
        <f t="shared" ref="CI675" si="12805">AA675/AA684</f>
        <v>9.8071648416071688E-2</v>
      </c>
      <c r="CJ675" s="131">
        <f t="shared" ref="CJ675" si="12806">AB675/AB684</f>
        <v>8.1593660237997537E-2</v>
      </c>
      <c r="CK675" s="132">
        <f t="shared" ref="CK675" si="12807">AC675/AC684</f>
        <v>7.8871421830007032E-2</v>
      </c>
    </row>
    <row r="676" spans="1:89">
      <c r="A676" s="142" t="s">
        <v>34</v>
      </c>
      <c r="B676" s="202">
        <v>2782</v>
      </c>
      <c r="C676" s="196">
        <v>4651</v>
      </c>
      <c r="D676" s="197">
        <v>1144</v>
      </c>
      <c r="E676" s="198">
        <v>2061</v>
      </c>
      <c r="F676" s="195">
        <v>579</v>
      </c>
      <c r="G676" s="199">
        <v>590</v>
      </c>
      <c r="H676" s="197">
        <v>2030</v>
      </c>
      <c r="I676" s="198">
        <v>3841</v>
      </c>
      <c r="J676" s="195">
        <v>386</v>
      </c>
      <c r="K676" s="196">
        <v>225</v>
      </c>
      <c r="L676" s="197">
        <v>1218</v>
      </c>
      <c r="M676" s="195">
        <v>910</v>
      </c>
      <c r="N676" s="200">
        <v>1941</v>
      </c>
      <c r="O676" s="203">
        <v>2212</v>
      </c>
      <c r="P676" s="195">
        <v>1017</v>
      </c>
      <c r="Q676" s="196">
        <v>1829</v>
      </c>
      <c r="R676" s="197">
        <v>1100</v>
      </c>
      <c r="S676" s="198">
        <v>1883</v>
      </c>
      <c r="T676" s="195">
        <v>805</v>
      </c>
      <c r="U676" s="199">
        <v>483</v>
      </c>
      <c r="V676" s="197">
        <v>2610</v>
      </c>
      <c r="W676" s="204">
        <v>1404</v>
      </c>
      <c r="X676" s="195">
        <v>2313</v>
      </c>
      <c r="Y676" s="199">
        <v>851</v>
      </c>
      <c r="Z676" s="197">
        <v>3171</v>
      </c>
      <c r="AA676" s="195">
        <v>3980</v>
      </c>
      <c r="AB676" s="168">
        <f t="shared" si="12480"/>
        <v>21096</v>
      </c>
      <c r="AC676" s="169">
        <f t="shared" si="12397"/>
        <v>24920</v>
      </c>
      <c r="BI676" s="142" t="s">
        <v>34</v>
      </c>
      <c r="BJ676" s="125">
        <f>B676/B684</f>
        <v>5.2084698481643044E-2</v>
      </c>
      <c r="BK676" s="126">
        <f t="shared" ref="BK676" si="12808">C676/C684</f>
        <v>0.13364942528735632</v>
      </c>
      <c r="BL676" s="127">
        <f t="shared" ref="BL676" si="12809">D676/D684</f>
        <v>5.1990547173241232E-2</v>
      </c>
      <c r="BM676" s="128">
        <f t="shared" ref="BM676" si="12810">E676/E684</f>
        <v>0.10513696883130133</v>
      </c>
      <c r="BN676" s="125">
        <f t="shared" ref="BN676" si="12811">F676/F684</f>
        <v>5.7236061684460264E-2</v>
      </c>
      <c r="BO676" s="126">
        <f t="shared" ref="BO676" si="12812">G676/G684</f>
        <v>7.7867229774317009E-2</v>
      </c>
      <c r="BP676" s="127">
        <f t="shared" ref="BP676" si="12813">H676/H684</f>
        <v>6.9819432502149614E-2</v>
      </c>
      <c r="BQ676" s="128">
        <f t="shared" ref="BQ676" si="12814">I676/I684</f>
        <v>9.3792732955655406E-2</v>
      </c>
      <c r="BR676" s="125">
        <f t="shared" ref="BR676" si="12815">J676/J684</f>
        <v>6.2550640090747039E-2</v>
      </c>
      <c r="BS676" s="126">
        <f t="shared" ref="BS676" si="12816">K676/K684</f>
        <v>3.1090230758601629E-2</v>
      </c>
      <c r="BT676" s="127">
        <f t="shared" ref="BT676" si="12817">L676/L684</f>
        <v>9.9428571428571422E-2</v>
      </c>
      <c r="BU676" s="125">
        <f t="shared" ref="BU676" si="12818">M676/M684</f>
        <v>4.4237032715959357E-2</v>
      </c>
      <c r="BV676" s="129">
        <f t="shared" ref="BV676" si="12819">N676/N684</f>
        <v>7.4579266886959192E-2</v>
      </c>
      <c r="BW676" s="130">
        <f t="shared" ref="BW676" si="12820">O676/O684</f>
        <v>6.3753746829605717E-2</v>
      </c>
      <c r="BX676" s="125">
        <f t="shared" ref="BX676" si="12821">P676/P684</f>
        <v>6.2519210671912462E-2</v>
      </c>
      <c r="BY676" s="126">
        <f t="shared" ref="BY676" si="12822">Q676/Q684</f>
        <v>9.1108343711083437E-2</v>
      </c>
      <c r="BZ676" s="127">
        <f t="shared" ref="BZ676" si="12823">R676/R684</f>
        <v>5.3361792956243333E-2</v>
      </c>
      <c r="CA676" s="128">
        <f t="shared" ref="CA676" si="12824">S676/S684</f>
        <v>8.1994339211844111E-2</v>
      </c>
      <c r="CB676" s="125">
        <f t="shared" ref="CB676" si="12825">T676/T684</f>
        <v>8.6970613656006918E-2</v>
      </c>
      <c r="CC676" s="126">
        <f t="shared" ref="CC676" si="12826">U676/U684</f>
        <v>4.3781725888324872E-2</v>
      </c>
      <c r="CD676" s="127">
        <f t="shared" ref="CD676" si="12827">V676/V684</f>
        <v>0.10049670786646644</v>
      </c>
      <c r="CE676" s="128">
        <f t="shared" ref="CE676" si="12828">W676/W684</f>
        <v>4.8614958448753465E-2</v>
      </c>
      <c r="CF676" s="125">
        <f t="shared" ref="CF676" si="12829">X676/X684</f>
        <v>9.3379087605974964E-2</v>
      </c>
      <c r="CG676" s="126">
        <f t="shared" ref="CG676" si="12830">Y676/Y684</f>
        <v>5.5410860789165253E-2</v>
      </c>
      <c r="CH676" s="127">
        <f t="shared" ref="CH676" si="12831">Z676/Z684</f>
        <v>5.6621966680356413E-2</v>
      </c>
      <c r="CI676" s="125">
        <f t="shared" ref="CI676" si="12832">AA676/AA684</f>
        <v>8.3331588534578421E-2</v>
      </c>
      <c r="CJ676" s="131">
        <f t="shared" ref="CJ676" si="12833">AB676/AB684</f>
        <v>6.7629257283545338E-2</v>
      </c>
      <c r="CK676" s="132">
        <f t="shared" ref="CK676" si="12834">AC676/AC684</f>
        <v>7.999820228758904E-2</v>
      </c>
    </row>
    <row r="677" spans="1:89">
      <c r="A677" s="133" t="s">
        <v>38</v>
      </c>
      <c r="B677" s="205">
        <v>2300</v>
      </c>
      <c r="C677" s="189">
        <v>2330</v>
      </c>
      <c r="D677" s="190">
        <v>781</v>
      </c>
      <c r="E677" s="191">
        <v>1508</v>
      </c>
      <c r="F677" s="188">
        <v>358</v>
      </c>
      <c r="G677" s="192">
        <v>465</v>
      </c>
      <c r="H677" s="190">
        <v>1471</v>
      </c>
      <c r="I677" s="191">
        <v>3431</v>
      </c>
      <c r="J677" s="188">
        <v>270</v>
      </c>
      <c r="K677" s="189">
        <v>232</v>
      </c>
      <c r="L677" s="190">
        <v>782</v>
      </c>
      <c r="M677" s="188">
        <v>784</v>
      </c>
      <c r="N677" s="193">
        <v>1400</v>
      </c>
      <c r="O677" s="206">
        <v>1838</v>
      </c>
      <c r="P677" s="188">
        <v>756</v>
      </c>
      <c r="Q677" s="189">
        <v>1463</v>
      </c>
      <c r="R677" s="190">
        <v>901</v>
      </c>
      <c r="S677" s="191">
        <v>1484</v>
      </c>
      <c r="T677" s="188">
        <v>658</v>
      </c>
      <c r="U677" s="192">
        <v>469</v>
      </c>
      <c r="V677" s="190">
        <v>2793</v>
      </c>
      <c r="W677" s="207">
        <v>1382</v>
      </c>
      <c r="X677" s="188">
        <v>1617</v>
      </c>
      <c r="Y677" s="192">
        <v>901</v>
      </c>
      <c r="Z677" s="190">
        <v>2472</v>
      </c>
      <c r="AA677" s="188">
        <v>3554</v>
      </c>
      <c r="AB677" s="168">
        <f t="shared" si="12480"/>
        <v>16559</v>
      </c>
      <c r="AC677" s="169">
        <f t="shared" si="12397"/>
        <v>19841</v>
      </c>
      <c r="BI677" s="133" t="s">
        <v>38</v>
      </c>
      <c r="BJ677" s="125">
        <f>B677/B684</f>
        <v>4.3060678112070094E-2</v>
      </c>
      <c r="BK677" s="126">
        <f t="shared" ref="BK677" si="12835">C677/C684</f>
        <v>6.6954022988505751E-2</v>
      </c>
      <c r="BL677" s="127">
        <f t="shared" ref="BL677" si="12836">D677/D684</f>
        <v>3.5493546627885841E-2</v>
      </c>
      <c r="BM677" s="128">
        <f t="shared" ref="BM677" si="12837">E677/E684</f>
        <v>7.6927000969239406E-2</v>
      </c>
      <c r="BN677" s="125">
        <f t="shared" ref="BN677" si="12838">F677/F684</f>
        <v>3.538948200869909E-2</v>
      </c>
      <c r="BO677" s="126">
        <f t="shared" ref="BO677" si="12839">G677/G684</f>
        <v>6.1369935330605779E-2</v>
      </c>
      <c r="BP677" s="127">
        <f t="shared" ref="BP677" si="12840">H677/H684</f>
        <v>5.0593293207222702E-2</v>
      </c>
      <c r="BQ677" s="128">
        <f t="shared" ref="BQ677" si="12841">I677/I684</f>
        <v>8.3781011916389925E-2</v>
      </c>
      <c r="BR677" s="125">
        <f t="shared" ref="BR677" si="12842">J677/J684</f>
        <v>4.3753038405444825E-2</v>
      </c>
      <c r="BS677" s="126">
        <f t="shared" ref="BS677" si="12843">K677/K684</f>
        <v>3.2057482382202573E-2</v>
      </c>
      <c r="BT677" s="127">
        <f t="shared" ref="BT677" si="12844">L677/L684</f>
        <v>6.3836734693877545E-2</v>
      </c>
      <c r="BU677" s="125">
        <f t="shared" ref="BU677" si="12845">M677/M684</f>
        <v>3.8111905109134217E-2</v>
      </c>
      <c r="BV677" s="129">
        <f t="shared" ref="BV677" si="12846">N677/N684</f>
        <v>5.3792361484669177E-2</v>
      </c>
      <c r="BW677" s="130">
        <f t="shared" ref="BW677" si="12847">O677/O684</f>
        <v>5.2974406271616321E-2</v>
      </c>
      <c r="BX677" s="125">
        <f t="shared" ref="BX677" si="12848">P677/P684</f>
        <v>4.647445749062519E-2</v>
      </c>
      <c r="BY677" s="126">
        <f t="shared" ref="BY677" si="12849">Q677/Q684</f>
        <v>7.2876712328767121E-2</v>
      </c>
      <c r="BZ677" s="127">
        <f t="shared" ref="BZ677" si="12850">R677/R684</f>
        <v>4.3708159503250216E-2</v>
      </c>
      <c r="CA677" s="128">
        <f t="shared" ref="CA677" si="12851">S677/S684</f>
        <v>6.4620074025691268E-2</v>
      </c>
      <c r="CB677" s="125">
        <f t="shared" ref="CB677" si="12852">T677/T684</f>
        <v>7.1089023336214349E-2</v>
      </c>
      <c r="CC677" s="126">
        <f t="shared" ref="CC677" si="12853">U677/U684</f>
        <v>4.2512690355329952E-2</v>
      </c>
      <c r="CD677" s="127">
        <f t="shared" ref="CD677" si="12854">V677/V684</f>
        <v>0.10754302876285088</v>
      </c>
      <c r="CE677" s="128">
        <f t="shared" ref="CE677" si="12855">W677/W684</f>
        <v>4.7853185595567865E-2</v>
      </c>
      <c r="CF677" s="125">
        <f t="shared" ref="CF677" si="12856">X677/X684</f>
        <v>6.5280581348405323E-2</v>
      </c>
      <c r="CG677" s="126">
        <f t="shared" ref="CG677" si="12857">Y677/Y684</f>
        <v>5.8666493032946999E-2</v>
      </c>
      <c r="CH677" s="127">
        <f t="shared" ref="CH677" si="12858">Z677/Z684</f>
        <v>4.4140492473617482E-2</v>
      </c>
      <c r="CI677" s="125">
        <f t="shared" ref="CI677" si="12859">AA677/AA684</f>
        <v>7.4412177299470278E-2</v>
      </c>
      <c r="CJ677" s="131">
        <f t="shared" ref="CJ677" si="12860">AB677/AB684</f>
        <v>5.3084607098892081E-2</v>
      </c>
      <c r="CK677" s="132">
        <f t="shared" ref="CK677" si="12861">AC677/AC684</f>
        <v>6.36935927603553E-2</v>
      </c>
    </row>
    <row r="678" spans="1:89">
      <c r="A678" s="142" t="s">
        <v>39</v>
      </c>
      <c r="B678" s="202">
        <v>375</v>
      </c>
      <c r="C678" s="196">
        <v>2323</v>
      </c>
      <c r="D678" s="197">
        <v>152</v>
      </c>
      <c r="E678" s="198">
        <v>1006</v>
      </c>
      <c r="F678" s="195">
        <v>91</v>
      </c>
      <c r="G678" s="199">
        <v>382</v>
      </c>
      <c r="H678" s="197">
        <v>412</v>
      </c>
      <c r="I678" s="198">
        <v>2027</v>
      </c>
      <c r="J678" s="195">
        <v>96</v>
      </c>
      <c r="K678" s="196">
        <v>142</v>
      </c>
      <c r="L678" s="197">
        <v>315</v>
      </c>
      <c r="M678" s="195">
        <v>466</v>
      </c>
      <c r="N678" s="200">
        <v>850</v>
      </c>
      <c r="O678" s="203">
        <v>1211</v>
      </c>
      <c r="P678" s="195">
        <v>524</v>
      </c>
      <c r="Q678" s="196">
        <v>1008</v>
      </c>
      <c r="R678" s="197">
        <v>682</v>
      </c>
      <c r="S678" s="198">
        <v>842</v>
      </c>
      <c r="T678" s="195">
        <v>488</v>
      </c>
      <c r="U678" s="199">
        <v>230</v>
      </c>
      <c r="V678" s="197">
        <v>2168</v>
      </c>
      <c r="W678" s="204">
        <v>807</v>
      </c>
      <c r="X678" s="195">
        <v>914</v>
      </c>
      <c r="Y678" s="199">
        <v>575</v>
      </c>
      <c r="Z678" s="197">
        <v>1596</v>
      </c>
      <c r="AA678" s="195">
        <v>2288</v>
      </c>
      <c r="AB678" s="168">
        <f t="shared" si="12480"/>
        <v>8663</v>
      </c>
      <c r="AC678" s="169">
        <f t="shared" si="12397"/>
        <v>13307</v>
      </c>
      <c r="BI678" s="142" t="s">
        <v>39</v>
      </c>
      <c r="BJ678" s="125">
        <f>B678/B684</f>
        <v>7.0207627356636028E-3</v>
      </c>
      <c r="BK678" s="126">
        <f t="shared" ref="BK678" si="12862">C678/C684</f>
        <v>6.6752873563218393E-2</v>
      </c>
      <c r="BL678" s="127">
        <f t="shared" ref="BL678" si="12863">D678/D684</f>
        <v>6.9078349391019818E-3</v>
      </c>
      <c r="BM678" s="128">
        <f t="shared" ref="BM678" si="12864">E678/E684</f>
        <v>5.1318675712901086E-2</v>
      </c>
      <c r="BN678" s="125">
        <f t="shared" ref="BN678" si="12865">F678/F684</f>
        <v>8.9956504547251872E-3</v>
      </c>
      <c r="BO678" s="126">
        <f t="shared" ref="BO678" si="12866">G678/G684</f>
        <v>5.0415731819981525E-2</v>
      </c>
      <c r="BP678" s="127">
        <f t="shared" ref="BP678" si="12867">H678/H684</f>
        <v>1.4170249355116078E-2</v>
      </c>
      <c r="BQ678" s="128">
        <f t="shared" ref="BQ678" si="12868">I678/I684</f>
        <v>4.9496972064856419E-2</v>
      </c>
      <c r="BR678" s="125">
        <f t="shared" ref="BR678" si="12869">J678/J684</f>
        <v>1.5556635877491492E-2</v>
      </c>
      <c r="BS678" s="126">
        <f t="shared" ref="BS678" si="12870">K678/K684</f>
        <v>1.962139007876192E-2</v>
      </c>
      <c r="BT678" s="127">
        <f t="shared" ref="BT678" si="12871">L678/L684</f>
        <v>2.5714285714285714E-2</v>
      </c>
      <c r="BU678" s="125">
        <f t="shared" ref="BU678" si="12872">M678/M684</f>
        <v>2.2653249720480287E-2</v>
      </c>
      <c r="BV678" s="129">
        <f t="shared" ref="BV678" si="12873">N678/N684</f>
        <v>3.2659648044263426E-2</v>
      </c>
      <c r="BW678" s="130">
        <f t="shared" ref="BW678" si="12874">O678/O684</f>
        <v>3.4903158865575282E-2</v>
      </c>
      <c r="BX678" s="125">
        <f t="shared" ref="BX678" si="12875">P678/P684</f>
        <v>3.2212454662814284E-2</v>
      </c>
      <c r="BY678" s="126">
        <f t="shared" ref="BY678" si="12876">Q678/Q684</f>
        <v>5.021170610211706E-2</v>
      </c>
      <c r="BZ678" s="127">
        <f t="shared" ref="BZ678" si="12877">R678/R684</f>
        <v>3.3084311632870865E-2</v>
      </c>
      <c r="CA678" s="128">
        <f t="shared" ref="CA678" si="12878">S678/S684</f>
        <v>3.6664489440452863E-2</v>
      </c>
      <c r="CB678" s="125">
        <f t="shared" ref="CB678" si="12879">T678/T684</f>
        <v>5.2722558340535866E-2</v>
      </c>
      <c r="CC678" s="126">
        <f t="shared" ref="CC678" si="12880">U678/U684</f>
        <v>2.084844089920232E-2</v>
      </c>
      <c r="CD678" s="127">
        <f t="shared" ref="CD678" si="12881">V678/V684</f>
        <v>8.3477725154980559E-2</v>
      </c>
      <c r="CE678" s="128">
        <f t="shared" ref="CE678" si="12882">W678/W684</f>
        <v>2.7943213296398893E-2</v>
      </c>
      <c r="CF678" s="125">
        <f t="shared" ref="CF678" si="12883">X678/X684</f>
        <v>3.6899475171578523E-2</v>
      </c>
      <c r="CG678" s="126">
        <f t="shared" ref="CG678" si="12884">Y678/Y684</f>
        <v>3.7439770803490036E-2</v>
      </c>
      <c r="CH678" s="127">
        <f t="shared" ref="CH678" si="12885">Z678/Z684</f>
        <v>2.8498473296073426E-2</v>
      </c>
      <c r="CI678" s="125">
        <f t="shared" ref="CI678" si="12886">AA678/AA684</f>
        <v>4.7905194614853125E-2</v>
      </c>
      <c r="CJ678" s="131">
        <f t="shared" ref="CJ678" si="12887">AB678/AB684</f>
        <v>2.7771722404595814E-2</v>
      </c>
      <c r="CK678" s="132">
        <f t="shared" ref="CK678" si="12888">AC678/AC684</f>
        <v>4.2718141165367068E-2</v>
      </c>
    </row>
    <row r="679" spans="1:89">
      <c r="A679" s="133" t="s">
        <v>40</v>
      </c>
      <c r="B679" s="205">
        <v>0</v>
      </c>
      <c r="C679" s="189">
        <v>984</v>
      </c>
      <c r="D679" s="190">
        <v>3</v>
      </c>
      <c r="E679" s="191">
        <v>408</v>
      </c>
      <c r="F679" s="188">
        <v>5</v>
      </c>
      <c r="G679" s="192">
        <v>129</v>
      </c>
      <c r="H679" s="190">
        <v>12</v>
      </c>
      <c r="I679" s="191">
        <v>896</v>
      </c>
      <c r="J679" s="188">
        <v>11</v>
      </c>
      <c r="K679" s="189">
        <v>43</v>
      </c>
      <c r="L679" s="190">
        <v>58</v>
      </c>
      <c r="M679" s="188">
        <v>91</v>
      </c>
      <c r="N679" s="193">
        <v>91</v>
      </c>
      <c r="O679" s="206">
        <v>201</v>
      </c>
      <c r="P679" s="188">
        <v>100</v>
      </c>
      <c r="Q679" s="189">
        <v>125</v>
      </c>
      <c r="R679" s="190">
        <v>61</v>
      </c>
      <c r="S679" s="191">
        <v>56</v>
      </c>
      <c r="T679" s="188">
        <v>21</v>
      </c>
      <c r="U679" s="192">
        <v>7</v>
      </c>
      <c r="V679" s="190">
        <v>89</v>
      </c>
      <c r="W679" s="207">
        <v>17</v>
      </c>
      <c r="X679" s="188">
        <v>53</v>
      </c>
      <c r="Y679" s="192">
        <v>14</v>
      </c>
      <c r="Z679" s="190">
        <v>0</v>
      </c>
      <c r="AA679" s="188">
        <v>0</v>
      </c>
      <c r="AB679" s="168">
        <f t="shared" si="12480"/>
        <v>504</v>
      </c>
      <c r="AC679" s="169">
        <f t="shared" si="12397"/>
        <v>2971</v>
      </c>
      <c r="BI679" s="133" t="s">
        <v>40</v>
      </c>
      <c r="BJ679" s="125">
        <f>B679/B684</f>
        <v>0</v>
      </c>
      <c r="BK679" s="126">
        <f t="shared" ref="BK679" si="12889">C679/C684</f>
        <v>2.8275862068965516E-2</v>
      </c>
      <c r="BL679" s="127">
        <f t="shared" ref="BL679" si="12890">D679/D684</f>
        <v>1.3633884748227596E-4</v>
      </c>
      <c r="BM679" s="128">
        <f t="shared" ref="BM679" si="12891">E679/E684</f>
        <v>2.0813140845788908E-2</v>
      </c>
      <c r="BN679" s="125">
        <f t="shared" ref="BN679" si="12892">F679/F684</f>
        <v>4.9426650850138395E-4</v>
      </c>
      <c r="BO679" s="126">
        <f t="shared" ref="BO679" si="12893">G679/G684</f>
        <v>1.702520786590999E-2</v>
      </c>
      <c r="BP679" s="127">
        <f t="shared" ref="BP679" si="12894">H679/H684</f>
        <v>4.1272570937231297E-4</v>
      </c>
      <c r="BQ679" s="128">
        <f t="shared" ref="BQ679" si="12895">I679/I684</f>
        <v>2.1879273295565538E-2</v>
      </c>
      <c r="BR679" s="125">
        <f t="shared" ref="BR679" si="12896">J679/J684</f>
        <v>1.7825311942959001E-3</v>
      </c>
      <c r="BS679" s="126">
        <f t="shared" ref="BS679" si="12897">K679/K684</f>
        <v>5.9416885449772002E-3</v>
      </c>
      <c r="BT679" s="127">
        <f t="shared" ref="BT679" si="12898">L679/L684</f>
        <v>4.7346938775510205E-3</v>
      </c>
      <c r="BU679" s="125">
        <f t="shared" ref="BU679" si="12899">M679/M684</f>
        <v>4.423703271595936E-3</v>
      </c>
      <c r="BV679" s="129">
        <f t="shared" ref="BV679" si="12900">N679/N684</f>
        <v>3.4965034965034965E-3</v>
      </c>
      <c r="BW679" s="130">
        <f t="shared" ref="BW679" si="12901">O679/O684</f>
        <v>5.7931750057643536E-3</v>
      </c>
      <c r="BX679" s="125">
        <f t="shared" ref="BX679" si="12902">P679/P684</f>
        <v>6.1474150119874595E-3</v>
      </c>
      <c r="BY679" s="126">
        <f t="shared" ref="BY679" si="12903">Q679/Q684</f>
        <v>6.2266500622665004E-3</v>
      </c>
      <c r="BZ679" s="127">
        <f t="shared" ref="BZ679" si="12904">R679/R684</f>
        <v>2.9591539730280392E-3</v>
      </c>
      <c r="CA679" s="128">
        <f t="shared" ref="CA679" si="12905">S679/S684</f>
        <v>2.438493359460048E-3</v>
      </c>
      <c r="CB679" s="125">
        <f t="shared" ref="CB679" si="12906">T679/T684</f>
        <v>2.2687986171132241E-3</v>
      </c>
      <c r="CC679" s="126">
        <f t="shared" ref="CC679" si="12907">U679/U684</f>
        <v>6.3451776649746188E-4</v>
      </c>
      <c r="CD679" s="127">
        <f t="shared" ref="CD679" si="12908">V679/V684</f>
        <v>3.4268992337607332E-3</v>
      </c>
      <c r="CE679" s="128">
        <f t="shared" ref="CE679" si="12909">W679/W684</f>
        <v>5.8864265927977835E-4</v>
      </c>
      <c r="CF679" s="125">
        <f t="shared" ref="CF679" si="12910">X679/X684</f>
        <v>2.1396851029471136E-3</v>
      </c>
      <c r="CG679" s="126">
        <f t="shared" ref="CG679" si="12911">Y679/Y684</f>
        <v>9.1157702825888785E-4</v>
      </c>
      <c r="CH679" s="127">
        <f t="shared" ref="CH679" si="12912">Z679/Z684</f>
        <v>0</v>
      </c>
      <c r="CI679" s="125">
        <f t="shared" ref="CI679" si="12913">AA679/AA684</f>
        <v>0</v>
      </c>
      <c r="CJ679" s="131">
        <f t="shared" ref="CJ679" si="12914">AB679/AB684</f>
        <v>1.615716044316783E-3</v>
      </c>
      <c r="CK679" s="132">
        <f t="shared" ref="CK679" si="12915">AC679/AC684</f>
        <v>9.5375063802739593E-3</v>
      </c>
    </row>
    <row r="680" spans="1:89">
      <c r="A680" s="142" t="s">
        <v>41</v>
      </c>
      <c r="B680" s="202">
        <v>0</v>
      </c>
      <c r="C680" s="196">
        <v>0</v>
      </c>
      <c r="D680" s="197">
        <v>0</v>
      </c>
      <c r="E680" s="198">
        <v>0</v>
      </c>
      <c r="F680" s="195">
        <v>1</v>
      </c>
      <c r="G680" s="199">
        <v>1</v>
      </c>
      <c r="H680" s="197">
        <v>0</v>
      </c>
      <c r="I680" s="198">
        <v>0</v>
      </c>
      <c r="J680" s="195">
        <v>0</v>
      </c>
      <c r="K680" s="199">
        <v>0</v>
      </c>
      <c r="L680" s="197">
        <v>0</v>
      </c>
      <c r="M680" s="195">
        <v>1</v>
      </c>
      <c r="N680" s="200">
        <v>0</v>
      </c>
      <c r="O680" s="203">
        <v>0</v>
      </c>
      <c r="P680" s="195">
        <v>0</v>
      </c>
      <c r="Q680" s="199">
        <v>0</v>
      </c>
      <c r="R680" s="197">
        <v>0</v>
      </c>
      <c r="S680" s="198">
        <v>0</v>
      </c>
      <c r="T680" s="195">
        <v>0</v>
      </c>
      <c r="U680" s="199">
        <v>0</v>
      </c>
      <c r="V680" s="197">
        <v>0</v>
      </c>
      <c r="W680" s="198">
        <v>0</v>
      </c>
      <c r="X680" s="195">
        <v>0</v>
      </c>
      <c r="Y680" s="199">
        <v>0</v>
      </c>
      <c r="Z680" s="197">
        <v>0</v>
      </c>
      <c r="AA680" s="195">
        <v>0</v>
      </c>
      <c r="AB680" s="168">
        <f t="shared" si="12480"/>
        <v>1</v>
      </c>
      <c r="AC680" s="169">
        <f t="shared" si="12397"/>
        <v>2</v>
      </c>
      <c r="BI680" s="142" t="s">
        <v>41</v>
      </c>
      <c r="BJ680" s="125">
        <f>B680/B684</f>
        <v>0</v>
      </c>
      <c r="BK680" s="126">
        <f t="shared" ref="BK680" si="12916">C680/C684</f>
        <v>0</v>
      </c>
      <c r="BL680" s="127">
        <f t="shared" ref="BL680" si="12917">D680/D684</f>
        <v>0</v>
      </c>
      <c r="BM680" s="128">
        <f t="shared" ref="BM680" si="12918">E680/E684</f>
        <v>0</v>
      </c>
      <c r="BN680" s="125">
        <f t="shared" ref="BN680" si="12919">F680/F684</f>
        <v>9.8853301700276792E-5</v>
      </c>
      <c r="BO680" s="126">
        <f t="shared" ref="BO680" si="12920">G680/G684</f>
        <v>1.3197835554968986E-4</v>
      </c>
      <c r="BP680" s="127">
        <f t="shared" ref="BP680" si="12921">H680/H684</f>
        <v>0</v>
      </c>
      <c r="BQ680" s="128">
        <f t="shared" ref="BQ680" si="12922">I680/I684</f>
        <v>0</v>
      </c>
      <c r="BR680" s="125">
        <f t="shared" ref="BR680" si="12923">J680/J684</f>
        <v>0</v>
      </c>
      <c r="BS680" s="126">
        <f t="shared" ref="BS680" si="12924">K680/K684</f>
        <v>0</v>
      </c>
      <c r="BT680" s="127">
        <f t="shared" ref="BT680" si="12925">L680/L684</f>
        <v>0</v>
      </c>
      <c r="BU680" s="125">
        <f t="shared" ref="BU680" si="12926">M680/M684</f>
        <v>4.8612123863691603E-5</v>
      </c>
      <c r="BV680" s="129">
        <f t="shared" ref="BV680" si="12927">N680/N684</f>
        <v>0</v>
      </c>
      <c r="BW680" s="130">
        <f t="shared" ref="BW680" si="12928">O680/O684</f>
        <v>0</v>
      </c>
      <c r="BX680" s="125">
        <f t="shared" ref="BX680" si="12929">P680/P684</f>
        <v>0</v>
      </c>
      <c r="BY680" s="126">
        <f t="shared" ref="BY680" si="12930">Q680/Q684</f>
        <v>0</v>
      </c>
      <c r="BZ680" s="127">
        <f t="shared" ref="BZ680" si="12931">R680/R684</f>
        <v>0</v>
      </c>
      <c r="CA680" s="128">
        <f t="shared" ref="CA680" si="12932">S680/S684</f>
        <v>0</v>
      </c>
      <c r="CB680" s="125">
        <f t="shared" ref="CB680" si="12933">T680/T684</f>
        <v>0</v>
      </c>
      <c r="CC680" s="126">
        <f t="shared" ref="CC680" si="12934">U680/U684</f>
        <v>0</v>
      </c>
      <c r="CD680" s="127">
        <f t="shared" ref="CD680" si="12935">V680/V684</f>
        <v>0</v>
      </c>
      <c r="CE680" s="128">
        <f t="shared" ref="CE680" si="12936">W680/W684</f>
        <v>0</v>
      </c>
      <c r="CF680" s="125">
        <f t="shared" ref="CF680" si="12937">X680/X684</f>
        <v>0</v>
      </c>
      <c r="CG680" s="126">
        <f t="shared" ref="CG680" si="12938">Y680/Y684</f>
        <v>0</v>
      </c>
      <c r="CH680" s="127">
        <f t="shared" ref="CH680" si="12939">Z680/Z684</f>
        <v>0</v>
      </c>
      <c r="CI680" s="125">
        <f t="shared" ref="CI680" si="12940">AA680/AA684</f>
        <v>0</v>
      </c>
      <c r="CJ680" s="131">
        <f t="shared" ref="CJ680" si="12941">AB680/AB684</f>
        <v>3.2057858022158391E-6</v>
      </c>
      <c r="CK680" s="132">
        <f t="shared" ref="CK680" si="12942">AC680/AC684</f>
        <v>6.4204014677037759E-6</v>
      </c>
    </row>
    <row r="681" spans="1:89">
      <c r="A681" s="133" t="s">
        <v>42</v>
      </c>
      <c r="B681" s="57"/>
      <c r="C681" s="58"/>
      <c r="D681" s="135"/>
      <c r="E681" s="136"/>
      <c r="F681" s="134"/>
      <c r="G681" s="137"/>
      <c r="H681" s="135"/>
      <c r="I681" s="136"/>
      <c r="J681" s="134"/>
      <c r="K681" s="137"/>
      <c r="L681" s="135"/>
      <c r="M681" s="134"/>
      <c r="N681" s="138"/>
      <c r="O681" s="139"/>
      <c r="P681" s="134"/>
      <c r="Q681" s="137"/>
      <c r="R681" s="135"/>
      <c r="S681" s="136"/>
      <c r="T681" s="134"/>
      <c r="U681" s="137"/>
      <c r="V681" s="135"/>
      <c r="W681" s="136"/>
      <c r="X681" s="134"/>
      <c r="Y681" s="137"/>
      <c r="Z681" s="140"/>
      <c r="AA681" s="141"/>
      <c r="AB681" s="168"/>
      <c r="AC681" s="169"/>
      <c r="BI681" s="133" t="s">
        <v>42</v>
      </c>
      <c r="BJ681" s="125">
        <f>B681/B684</f>
        <v>0</v>
      </c>
      <c r="BK681" s="126">
        <f t="shared" ref="BK681" si="12943">C681/C684</f>
        <v>0</v>
      </c>
      <c r="BL681" s="127">
        <f t="shared" ref="BL681" si="12944">D681/D684</f>
        <v>0</v>
      </c>
      <c r="BM681" s="128">
        <f t="shared" ref="BM681" si="12945">E681/E684</f>
        <v>0</v>
      </c>
      <c r="BN681" s="125">
        <f t="shared" ref="BN681" si="12946">F681/F684</f>
        <v>0</v>
      </c>
      <c r="BO681" s="126">
        <f t="shared" ref="BO681" si="12947">G681/G684</f>
        <v>0</v>
      </c>
      <c r="BP681" s="127">
        <f t="shared" ref="BP681" si="12948">H681/H684</f>
        <v>0</v>
      </c>
      <c r="BQ681" s="128">
        <f t="shared" ref="BQ681" si="12949">I681/I684</f>
        <v>0</v>
      </c>
      <c r="BR681" s="125">
        <f t="shared" ref="BR681" si="12950">J681/J684</f>
        <v>0</v>
      </c>
      <c r="BS681" s="126">
        <f t="shared" ref="BS681" si="12951">K681/K684</f>
        <v>0</v>
      </c>
      <c r="BT681" s="127">
        <f t="shared" ref="BT681" si="12952">L681/L684</f>
        <v>0</v>
      </c>
      <c r="BU681" s="125">
        <f t="shared" ref="BU681" si="12953">M681/M684</f>
        <v>0</v>
      </c>
      <c r="BV681" s="129">
        <f t="shared" ref="BV681" si="12954">N681/N684</f>
        <v>0</v>
      </c>
      <c r="BW681" s="130">
        <f t="shared" ref="BW681" si="12955">O681/O684</f>
        <v>0</v>
      </c>
      <c r="BX681" s="125">
        <f t="shared" ref="BX681" si="12956">P681/P684</f>
        <v>0</v>
      </c>
      <c r="BY681" s="126">
        <f t="shared" ref="BY681" si="12957">Q681/Q684</f>
        <v>0</v>
      </c>
      <c r="BZ681" s="127">
        <f t="shared" ref="BZ681" si="12958">R681/R684</f>
        <v>0</v>
      </c>
      <c r="CA681" s="128">
        <f t="shared" ref="CA681" si="12959">S681/S684</f>
        <v>0</v>
      </c>
      <c r="CB681" s="125">
        <f t="shared" ref="CB681" si="12960">T681/T684</f>
        <v>0</v>
      </c>
      <c r="CC681" s="126">
        <f t="shared" ref="CC681" si="12961">U681/U684</f>
        <v>0</v>
      </c>
      <c r="CD681" s="127">
        <f t="shared" ref="CD681" si="12962">V681/V684</f>
        <v>0</v>
      </c>
      <c r="CE681" s="128">
        <f t="shared" ref="CE681" si="12963">W681/W684</f>
        <v>0</v>
      </c>
      <c r="CF681" s="125">
        <f t="shared" ref="CF681" si="12964">X681/X684</f>
        <v>0</v>
      </c>
      <c r="CG681" s="126">
        <f t="shared" ref="CG681" si="12965">Y681/Y684</f>
        <v>0</v>
      </c>
      <c r="CH681" s="127">
        <f t="shared" ref="CH681" si="12966">Z681/Z684</f>
        <v>0</v>
      </c>
      <c r="CI681" s="125">
        <f t="shared" ref="CI681" si="12967">AA681/AA684</f>
        <v>0</v>
      </c>
      <c r="CJ681" s="131">
        <f t="shared" ref="CJ681" si="12968">AB681/AB684</f>
        <v>0</v>
      </c>
      <c r="CK681" s="132">
        <f t="shared" ref="CK681" si="12969">AC681/AC684</f>
        <v>0</v>
      </c>
    </row>
    <row r="682" spans="1:89">
      <c r="A682" s="142" t="s">
        <v>43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/>
      <c r="AC682" s="169"/>
      <c r="BI682" s="142" t="s">
        <v>43</v>
      </c>
      <c r="BJ682" s="125">
        <f>B682/B684</f>
        <v>0</v>
      </c>
      <c r="BK682" s="126">
        <f t="shared" ref="BK682" si="12970">C682/C684</f>
        <v>0</v>
      </c>
      <c r="BL682" s="127">
        <f t="shared" ref="BL682" si="12971">D682/D684</f>
        <v>0</v>
      </c>
      <c r="BM682" s="128">
        <f t="shared" ref="BM682" si="12972">E682/E684</f>
        <v>0</v>
      </c>
      <c r="BN682" s="125">
        <f t="shared" ref="BN682" si="12973">F682/F684</f>
        <v>0</v>
      </c>
      <c r="BO682" s="126">
        <f t="shared" ref="BO682" si="12974">G682/G684</f>
        <v>0</v>
      </c>
      <c r="BP682" s="127">
        <f t="shared" ref="BP682" si="12975">H682/H684</f>
        <v>0</v>
      </c>
      <c r="BQ682" s="128">
        <f t="shared" ref="BQ682" si="12976">I682/I684</f>
        <v>0</v>
      </c>
      <c r="BR682" s="125">
        <f t="shared" ref="BR682" si="12977">J682/J684</f>
        <v>0</v>
      </c>
      <c r="BS682" s="126">
        <f t="shared" ref="BS682" si="12978">K682/K684</f>
        <v>0</v>
      </c>
      <c r="BT682" s="127">
        <f t="shared" ref="BT682" si="12979">L682/L684</f>
        <v>0</v>
      </c>
      <c r="BU682" s="125">
        <f t="shared" ref="BU682" si="12980">M682/M684</f>
        <v>0</v>
      </c>
      <c r="BV682" s="129">
        <f t="shared" ref="BV682" si="12981">N682/N684</f>
        <v>0</v>
      </c>
      <c r="BW682" s="130">
        <f t="shared" ref="BW682" si="12982">O682/O684</f>
        <v>0</v>
      </c>
      <c r="BX682" s="125">
        <f t="shared" ref="BX682" si="12983">P682/P684</f>
        <v>0</v>
      </c>
      <c r="BY682" s="126">
        <f t="shared" ref="BY682" si="12984">Q682/Q684</f>
        <v>0</v>
      </c>
      <c r="BZ682" s="127">
        <f t="shared" ref="BZ682" si="12985">R682/R684</f>
        <v>0</v>
      </c>
      <c r="CA682" s="128">
        <f t="shared" ref="CA682" si="12986">S682/S684</f>
        <v>0</v>
      </c>
      <c r="CB682" s="125">
        <f t="shared" ref="CB682" si="12987">T682/T684</f>
        <v>0</v>
      </c>
      <c r="CC682" s="126">
        <f t="shared" ref="CC682" si="12988">U682/U684</f>
        <v>0</v>
      </c>
      <c r="CD682" s="127">
        <f t="shared" ref="CD682" si="12989">V682/V684</f>
        <v>0</v>
      </c>
      <c r="CE682" s="128">
        <f t="shared" ref="CE682" si="12990">W682/W684</f>
        <v>0</v>
      </c>
      <c r="CF682" s="125">
        <f t="shared" ref="CF682" si="12991">X682/X684</f>
        <v>0</v>
      </c>
      <c r="CG682" s="126">
        <f t="shared" ref="CG682" si="12992">Y682/Y684</f>
        <v>0</v>
      </c>
      <c r="CH682" s="127">
        <f t="shared" ref="CH682" si="12993">Z682/Z684</f>
        <v>0</v>
      </c>
      <c r="CI682" s="125">
        <f t="shared" ref="CI682" si="12994">AA682/AA684</f>
        <v>0</v>
      </c>
      <c r="CJ682" s="131">
        <f t="shared" ref="CJ682" si="12995">AB682/AB684</f>
        <v>0</v>
      </c>
      <c r="CK682" s="132">
        <f t="shared" ref="CK682" si="12996">AC682/AC684</f>
        <v>0</v>
      </c>
    </row>
    <row r="683" spans="1:89" ht="14.1" thickBot="1">
      <c r="A683" s="133" t="s">
        <v>44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/>
      <c r="AC683" s="169"/>
      <c r="BI683" s="133" t="s">
        <v>44</v>
      </c>
      <c r="BJ683" s="125">
        <f>B683/B684</f>
        <v>0</v>
      </c>
      <c r="BK683" s="126">
        <f t="shared" ref="BK683" si="12997">C683/C684</f>
        <v>0</v>
      </c>
      <c r="BL683" s="127">
        <f t="shared" ref="BL683" si="12998">D683/D684</f>
        <v>0</v>
      </c>
      <c r="BM683" s="128">
        <f t="shared" ref="BM683" si="12999">E683/E684</f>
        <v>0</v>
      </c>
      <c r="BN683" s="125">
        <f t="shared" ref="BN683" si="13000">F683/F684</f>
        <v>0</v>
      </c>
      <c r="BO683" s="126">
        <f t="shared" ref="BO683" si="13001">G683/G684</f>
        <v>0</v>
      </c>
      <c r="BP683" s="127">
        <f t="shared" ref="BP683" si="13002">H683/H684</f>
        <v>0</v>
      </c>
      <c r="BQ683" s="128">
        <f t="shared" ref="BQ683" si="13003">I683/I684</f>
        <v>0</v>
      </c>
      <c r="BR683" s="125">
        <f t="shared" ref="BR683" si="13004">J683/J684</f>
        <v>0</v>
      </c>
      <c r="BS683" s="126">
        <f t="shared" ref="BS683" si="13005">K683/K684</f>
        <v>0</v>
      </c>
      <c r="BT683" s="127">
        <f t="shared" ref="BT683" si="13006">L683/L684</f>
        <v>0</v>
      </c>
      <c r="BU683" s="125">
        <f t="shared" ref="BU683" si="13007">M683/M684</f>
        <v>0</v>
      </c>
      <c r="BV683" s="129">
        <f t="shared" ref="BV683" si="13008">N683/N684</f>
        <v>0</v>
      </c>
      <c r="BW683" s="130">
        <f t="shared" ref="BW683" si="13009">O683/O684</f>
        <v>0</v>
      </c>
      <c r="BX683" s="125">
        <f t="shared" ref="BX683" si="13010">P683/P684</f>
        <v>0</v>
      </c>
      <c r="BY683" s="126">
        <f t="shared" ref="BY683" si="13011">Q683/Q684</f>
        <v>0</v>
      </c>
      <c r="BZ683" s="127">
        <f t="shared" ref="BZ683" si="13012">R683/R684</f>
        <v>0</v>
      </c>
      <c r="CA683" s="128">
        <f t="shared" ref="CA683" si="13013">S683/S684</f>
        <v>0</v>
      </c>
      <c r="CB683" s="125">
        <f t="shared" ref="CB683" si="13014">T683/T684</f>
        <v>0</v>
      </c>
      <c r="CC683" s="126">
        <f t="shared" ref="CC683" si="13015">U683/U684</f>
        <v>0</v>
      </c>
      <c r="CD683" s="127">
        <f t="shared" ref="CD683" si="13016">V683/V684</f>
        <v>0</v>
      </c>
      <c r="CE683" s="128">
        <f t="shared" ref="CE683" si="13017">W683/W684</f>
        <v>0</v>
      </c>
      <c r="CF683" s="125">
        <f t="shared" ref="CF683" si="13018">X683/X684</f>
        <v>0</v>
      </c>
      <c r="CG683" s="126">
        <f t="shared" ref="CG683" si="13019">Y683/Y684</f>
        <v>0</v>
      </c>
      <c r="CH683" s="127">
        <f t="shared" ref="CH683" si="13020">Z683/Z684</f>
        <v>0</v>
      </c>
      <c r="CI683" s="125">
        <f t="shared" ref="CI683" si="13021">AA683/AA684</f>
        <v>0</v>
      </c>
      <c r="CJ683" s="131">
        <f t="shared" ref="CJ683" si="13022">AB683/AB684</f>
        <v>0</v>
      </c>
      <c r="CK683" s="132">
        <f t="shared" ref="CK683" si="13023">AC683/AC684</f>
        <v>0</v>
      </c>
    </row>
    <row r="684" spans="1:89" ht="15" thickTop="1" thickBot="1">
      <c r="A684" s="290" t="s">
        <v>26</v>
      </c>
      <c r="B684" s="17">
        <f t="shared" ref="B684:AA684" si="13024">SUM(B661:B683)</f>
        <v>53413</v>
      </c>
      <c r="C684" s="18">
        <f t="shared" si="13024"/>
        <v>34800</v>
      </c>
      <c r="D684" s="17">
        <f t="shared" si="13024"/>
        <v>22004</v>
      </c>
      <c r="E684" s="18">
        <f t="shared" si="13024"/>
        <v>19603</v>
      </c>
      <c r="F684" s="17">
        <f t="shared" si="13024"/>
        <v>10116</v>
      </c>
      <c r="G684" s="18">
        <f t="shared" si="13024"/>
        <v>7577</v>
      </c>
      <c r="H684" s="17">
        <f t="shared" si="13024"/>
        <v>29075</v>
      </c>
      <c r="I684" s="18">
        <f t="shared" si="13024"/>
        <v>40952</v>
      </c>
      <c r="J684" s="17">
        <f t="shared" si="13024"/>
        <v>6171</v>
      </c>
      <c r="K684" s="18">
        <f t="shared" si="13024"/>
        <v>7237</v>
      </c>
      <c r="L684" s="17">
        <f t="shared" si="13024"/>
        <v>12250</v>
      </c>
      <c r="M684" s="18">
        <f t="shared" si="13024"/>
        <v>20571</v>
      </c>
      <c r="N684" s="17">
        <f t="shared" si="13024"/>
        <v>26026</v>
      </c>
      <c r="O684" s="18">
        <f t="shared" si="13024"/>
        <v>34696</v>
      </c>
      <c r="P684" s="17">
        <f t="shared" si="13024"/>
        <v>16267</v>
      </c>
      <c r="Q684" s="18">
        <f t="shared" si="13024"/>
        <v>20075</v>
      </c>
      <c r="R684" s="17">
        <f t="shared" si="13024"/>
        <v>20614</v>
      </c>
      <c r="S684" s="18">
        <f t="shared" si="13024"/>
        <v>22965</v>
      </c>
      <c r="T684" s="17">
        <f t="shared" si="13024"/>
        <v>9256</v>
      </c>
      <c r="U684" s="18">
        <f t="shared" si="13024"/>
        <v>11032</v>
      </c>
      <c r="V684" s="17">
        <f t="shared" si="13024"/>
        <v>25971</v>
      </c>
      <c r="W684" s="18">
        <f t="shared" si="13024"/>
        <v>28880</v>
      </c>
      <c r="X684" s="17">
        <f t="shared" si="13024"/>
        <v>24770</v>
      </c>
      <c r="Y684" s="18">
        <f t="shared" si="13024"/>
        <v>15358</v>
      </c>
      <c r="Z684" s="17">
        <f t="shared" si="13024"/>
        <v>56003</v>
      </c>
      <c r="AA684" s="18">
        <f t="shared" si="13024"/>
        <v>47761</v>
      </c>
      <c r="AB684" s="170">
        <f t="shared" ref="AB684:AC684" si="13025">SUM(AB660:AB683)</f>
        <v>311936</v>
      </c>
      <c r="AC684" s="171">
        <f t="shared" si="13025"/>
        <v>311507</v>
      </c>
      <c r="BI684" s="290" t="s">
        <v>26</v>
      </c>
      <c r="BJ684" s="151">
        <f>SUM(BJ660:BJ683)</f>
        <v>0.99999999999999989</v>
      </c>
      <c r="BK684" s="152">
        <f t="shared" ref="BK684:CK684" si="13026">SUM(BK660:BK683)</f>
        <v>0.99999999999999989</v>
      </c>
      <c r="BL684" s="151">
        <f t="shared" si="13026"/>
        <v>1</v>
      </c>
      <c r="BM684" s="152">
        <f t="shared" si="13026"/>
        <v>0.99999999999999989</v>
      </c>
      <c r="BN684" s="151">
        <f t="shared" si="13026"/>
        <v>0.99999999999999989</v>
      </c>
      <c r="BO684" s="152">
        <f t="shared" si="13026"/>
        <v>0.99999999999999989</v>
      </c>
      <c r="BP684" s="151">
        <f t="shared" si="13026"/>
        <v>1</v>
      </c>
      <c r="BQ684" s="152">
        <f t="shared" si="13026"/>
        <v>1</v>
      </c>
      <c r="BR684" s="151">
        <f t="shared" si="13026"/>
        <v>1</v>
      </c>
      <c r="BS684" s="152">
        <f t="shared" si="13026"/>
        <v>1</v>
      </c>
      <c r="BT684" s="151">
        <f t="shared" si="13026"/>
        <v>0.99999999999999978</v>
      </c>
      <c r="BU684" s="152">
        <f t="shared" si="13026"/>
        <v>0.99999999999999989</v>
      </c>
      <c r="BV684" s="151">
        <f t="shared" si="13026"/>
        <v>1</v>
      </c>
      <c r="BW684" s="152">
        <f t="shared" si="13026"/>
        <v>1</v>
      </c>
      <c r="BX684" s="151">
        <f t="shared" si="13026"/>
        <v>1.0000000000000002</v>
      </c>
      <c r="BY684" s="152">
        <f t="shared" si="13026"/>
        <v>1</v>
      </c>
      <c r="BZ684" s="151">
        <f t="shared" si="13026"/>
        <v>1</v>
      </c>
      <c r="CA684" s="152">
        <f t="shared" si="13026"/>
        <v>0.99999999999999989</v>
      </c>
      <c r="CB684" s="151">
        <f t="shared" si="13026"/>
        <v>1</v>
      </c>
      <c r="CC684" s="152">
        <f t="shared" si="13026"/>
        <v>0.99999999999999989</v>
      </c>
      <c r="CD684" s="151">
        <f t="shared" si="13026"/>
        <v>1</v>
      </c>
      <c r="CE684" s="152">
        <f t="shared" si="13026"/>
        <v>1.0000000000000002</v>
      </c>
      <c r="CF684" s="151">
        <f t="shared" si="13026"/>
        <v>1</v>
      </c>
      <c r="CG684" s="152">
        <f t="shared" si="13026"/>
        <v>1</v>
      </c>
      <c r="CH684" s="151">
        <f t="shared" si="13026"/>
        <v>1</v>
      </c>
      <c r="CI684" s="152">
        <f t="shared" si="13026"/>
        <v>1</v>
      </c>
      <c r="CJ684" s="151">
        <f t="shared" si="13026"/>
        <v>1</v>
      </c>
      <c r="CK684" s="152">
        <f t="shared" si="13026"/>
        <v>1.0000000000000002</v>
      </c>
    </row>
    <row r="685" spans="1:89" ht="14.1" thickTop="1">
      <c r="A685" s="186"/>
    </row>
    <row r="687" spans="1:89">
      <c r="A687" s="301">
        <f>+A656+1</f>
        <v>43608</v>
      </c>
      <c r="B687" s="301"/>
      <c r="C687" s="301"/>
      <c r="D687" s="301"/>
      <c r="BI687" s="298">
        <f>+BI625+2</f>
        <v>43608</v>
      </c>
      <c r="BJ687" s="298"/>
      <c r="BK687" s="298"/>
      <c r="BL687" s="298"/>
    </row>
    <row r="688" spans="1:89" ht="14.1" thickBot="1">
      <c r="AE688" t="s">
        <v>1</v>
      </c>
    </row>
    <row r="689" spans="1:89" ht="15" thickTop="1" thickBot="1">
      <c r="A689" s="296" t="s">
        <v>2</v>
      </c>
      <c r="B689" s="292" t="s">
        <v>3</v>
      </c>
      <c r="C689" s="293"/>
      <c r="D689" s="292" t="s">
        <v>4</v>
      </c>
      <c r="E689" s="293"/>
      <c r="F689" s="292" t="s">
        <v>5</v>
      </c>
      <c r="G689" s="293"/>
      <c r="H689" s="292" t="s">
        <v>6</v>
      </c>
      <c r="I689" s="293"/>
      <c r="J689" s="292" t="s">
        <v>7</v>
      </c>
      <c r="K689" s="293"/>
      <c r="L689" s="292" t="s">
        <v>8</v>
      </c>
      <c r="M689" s="293"/>
      <c r="N689" s="292" t="s">
        <v>9</v>
      </c>
      <c r="O689" s="293"/>
      <c r="P689" s="292" t="s">
        <v>10</v>
      </c>
      <c r="Q689" s="293"/>
      <c r="R689" s="292" t="s">
        <v>11</v>
      </c>
      <c r="S689" s="293"/>
      <c r="T689" s="292" t="s">
        <v>12</v>
      </c>
      <c r="U689" s="293"/>
      <c r="V689" s="292" t="s">
        <v>13</v>
      </c>
      <c r="W689" s="293"/>
      <c r="X689" s="292" t="s">
        <v>14</v>
      </c>
      <c r="Y689" s="293"/>
      <c r="Z689" s="294" t="s">
        <v>15</v>
      </c>
      <c r="AA689" s="295"/>
      <c r="AB689" s="299" t="s">
        <v>16</v>
      </c>
      <c r="AC689" s="300"/>
      <c r="AE689" s="309" t="s">
        <v>2</v>
      </c>
      <c r="AF689" s="303" t="s">
        <v>3</v>
      </c>
      <c r="AG689" s="304"/>
      <c r="AH689" s="303" t="s">
        <v>4</v>
      </c>
      <c r="AI689" s="304"/>
      <c r="AJ689" s="303" t="s">
        <v>5</v>
      </c>
      <c r="AK689" s="304"/>
      <c r="AL689" s="303" t="s">
        <v>6</v>
      </c>
      <c r="AM689" s="304"/>
      <c r="AN689" s="303" t="s">
        <v>7</v>
      </c>
      <c r="AO689" s="304"/>
      <c r="AP689" s="303" t="s">
        <v>8</v>
      </c>
      <c r="AQ689" s="304"/>
      <c r="AR689" s="303" t="s">
        <v>9</v>
      </c>
      <c r="AS689" s="304"/>
      <c r="AT689" s="303" t="s">
        <v>10</v>
      </c>
      <c r="AU689" s="304"/>
      <c r="AV689" s="303" t="s">
        <v>11</v>
      </c>
      <c r="AW689" s="304"/>
      <c r="AX689" s="303" t="s">
        <v>12</v>
      </c>
      <c r="AY689" s="304"/>
      <c r="AZ689" s="303" t="s">
        <v>13</v>
      </c>
      <c r="BA689" s="304"/>
      <c r="BB689" s="303" t="s">
        <v>14</v>
      </c>
      <c r="BC689" s="304"/>
      <c r="BD689" s="305" t="s">
        <v>15</v>
      </c>
      <c r="BE689" s="306"/>
      <c r="BF689" s="307" t="s">
        <v>16</v>
      </c>
      <c r="BG689" s="308"/>
      <c r="BH689" s="281"/>
      <c r="BI689" s="296" t="s">
        <v>2</v>
      </c>
      <c r="BJ689" s="292" t="s">
        <v>3</v>
      </c>
      <c r="BK689" s="293"/>
      <c r="BL689" s="292" t="s">
        <v>4</v>
      </c>
      <c r="BM689" s="293"/>
      <c r="BN689" s="292" t="s">
        <v>5</v>
      </c>
      <c r="BO689" s="293"/>
      <c r="BP689" s="292" t="s">
        <v>6</v>
      </c>
      <c r="BQ689" s="293"/>
      <c r="BR689" s="292" t="s">
        <v>7</v>
      </c>
      <c r="BS689" s="293"/>
      <c r="BT689" s="292" t="s">
        <v>8</v>
      </c>
      <c r="BU689" s="293"/>
      <c r="BV689" s="292" t="s">
        <v>9</v>
      </c>
      <c r="BW689" s="293"/>
      <c r="BX689" s="292" t="s">
        <v>10</v>
      </c>
      <c r="BY689" s="293"/>
      <c r="BZ689" s="292" t="s">
        <v>11</v>
      </c>
      <c r="CA689" s="293"/>
      <c r="CB689" s="292" t="s">
        <v>12</v>
      </c>
      <c r="CC689" s="293"/>
      <c r="CD689" s="292" t="s">
        <v>13</v>
      </c>
      <c r="CE689" s="293"/>
      <c r="CF689" s="292" t="s">
        <v>14</v>
      </c>
      <c r="CG689" s="293"/>
      <c r="CH689" s="294" t="s">
        <v>15</v>
      </c>
      <c r="CI689" s="295"/>
      <c r="CJ689" s="292" t="s">
        <v>16</v>
      </c>
      <c r="CK689" s="293"/>
    </row>
    <row r="690" spans="1:89" ht="15" thickTop="1" thickBot="1">
      <c r="A690" s="297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5" t="s">
        <v>17</v>
      </c>
      <c r="AA690" s="118" t="s">
        <v>18</v>
      </c>
      <c r="AB690" s="172" t="s">
        <v>17</v>
      </c>
      <c r="AC690" s="173" t="s">
        <v>18</v>
      </c>
      <c r="AE690" s="310"/>
      <c r="AF690" s="242" t="s">
        <v>17</v>
      </c>
      <c r="AG690" s="243" t="s">
        <v>18</v>
      </c>
      <c r="AH690" s="244" t="s">
        <v>17</v>
      </c>
      <c r="AI690" s="245" t="s">
        <v>18</v>
      </c>
      <c r="AJ690" s="242" t="s">
        <v>17</v>
      </c>
      <c r="AK690" s="243" t="s">
        <v>18</v>
      </c>
      <c r="AL690" s="244" t="s">
        <v>17</v>
      </c>
      <c r="AM690" s="245" t="s">
        <v>18</v>
      </c>
      <c r="AN690" s="242" t="s">
        <v>17</v>
      </c>
      <c r="AO690" s="243" t="s">
        <v>18</v>
      </c>
      <c r="AP690" s="244" t="s">
        <v>17</v>
      </c>
      <c r="AQ690" s="242" t="s">
        <v>18</v>
      </c>
      <c r="AR690" s="246" t="s">
        <v>17</v>
      </c>
      <c r="AS690" s="247" t="s">
        <v>18</v>
      </c>
      <c r="AT690" s="242" t="s">
        <v>17</v>
      </c>
      <c r="AU690" s="243" t="s">
        <v>18</v>
      </c>
      <c r="AV690" s="244" t="s">
        <v>17</v>
      </c>
      <c r="AW690" s="245" t="s">
        <v>18</v>
      </c>
      <c r="AX690" s="242" t="s">
        <v>17</v>
      </c>
      <c r="AY690" s="243" t="s">
        <v>18</v>
      </c>
      <c r="AZ690" s="244" t="s">
        <v>17</v>
      </c>
      <c r="BA690" s="245" t="s">
        <v>18</v>
      </c>
      <c r="BB690" s="242" t="s">
        <v>17</v>
      </c>
      <c r="BC690" s="243" t="s">
        <v>18</v>
      </c>
      <c r="BD690" s="248" t="s">
        <v>17</v>
      </c>
      <c r="BE690" s="249" t="s">
        <v>18</v>
      </c>
      <c r="BF690" s="250" t="s">
        <v>17</v>
      </c>
      <c r="BG690" s="251" t="s">
        <v>18</v>
      </c>
      <c r="BH690" s="282"/>
      <c r="BI690" s="297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5" t="s">
        <v>17</v>
      </c>
      <c r="CI690" s="118" t="s">
        <v>18</v>
      </c>
      <c r="CJ690" s="116" t="s">
        <v>17</v>
      </c>
      <c r="CK690" s="117" t="s">
        <v>18</v>
      </c>
    </row>
    <row r="691" spans="1:89" ht="14.1" thickTop="1">
      <c r="A691" s="121" t="s">
        <v>19</v>
      </c>
      <c r="B691" s="122"/>
      <c r="C691" s="185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2"/>
      <c r="AA691" s="183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32"/>
      <c r="AE691" s="252" t="str">
        <f>$AE$9</f>
        <v>07:00 - 07:59</v>
      </c>
      <c r="AF691" s="253">
        <f>SUMIF($A$9:$A$32,$AE691,B$691:B$714)</f>
        <v>5374</v>
      </c>
      <c r="AG691" s="254">
        <f t="shared" ref="AG691:AV693" si="13027">SUMIF($A$9:$A$32,$AE691,C$691:C$714)</f>
        <v>927</v>
      </c>
      <c r="AH691" s="255">
        <f t="shared" si="13027"/>
        <v>1786</v>
      </c>
      <c r="AI691" s="256">
        <f t="shared" si="13027"/>
        <v>1294</v>
      </c>
      <c r="AJ691" s="253">
        <f t="shared" si="13027"/>
        <v>718</v>
      </c>
      <c r="AK691" s="257">
        <f t="shared" si="13027"/>
        <v>599</v>
      </c>
      <c r="AL691" s="255">
        <f t="shared" si="13027"/>
        <v>1216</v>
      </c>
      <c r="AM691" s="256">
        <f t="shared" si="13027"/>
        <v>1548</v>
      </c>
      <c r="AN691" s="253">
        <f t="shared" si="13027"/>
        <v>379</v>
      </c>
      <c r="AO691" s="257">
        <f t="shared" si="13027"/>
        <v>924</v>
      </c>
      <c r="AP691" s="255">
        <f t="shared" si="13027"/>
        <v>514</v>
      </c>
      <c r="AQ691" s="253">
        <f t="shared" si="13027"/>
        <v>2139</v>
      </c>
      <c r="AR691" s="258">
        <f t="shared" si="13027"/>
        <v>1669</v>
      </c>
      <c r="AS691" s="259">
        <f t="shared" si="13027"/>
        <v>2897</v>
      </c>
      <c r="AT691" s="253">
        <f t="shared" si="13027"/>
        <v>1440</v>
      </c>
      <c r="AU691" s="257">
        <f t="shared" si="13027"/>
        <v>1467</v>
      </c>
      <c r="AV691" s="255">
        <f t="shared" si="13027"/>
        <v>1576</v>
      </c>
      <c r="AW691" s="256">
        <f t="shared" ref="AW691:BE693" si="13028">SUMIF($A$9:$A$32,$AE691,S$691:S$714)</f>
        <v>1432</v>
      </c>
      <c r="AX691" s="253">
        <f t="shared" si="13028"/>
        <v>312</v>
      </c>
      <c r="AY691" s="257">
        <f t="shared" si="13028"/>
        <v>1644</v>
      </c>
      <c r="AZ691" s="255">
        <f t="shared" si="13028"/>
        <v>957</v>
      </c>
      <c r="BA691" s="256">
        <f t="shared" si="13028"/>
        <v>2624</v>
      </c>
      <c r="BB691" s="253">
        <f t="shared" si="13028"/>
        <v>1363</v>
      </c>
      <c r="BC691" s="257">
        <f t="shared" si="13028"/>
        <v>1771</v>
      </c>
      <c r="BD691" s="20">
        <f t="shared" si="13028"/>
        <v>4875</v>
      </c>
      <c r="BE691" s="260">
        <f t="shared" si="13028"/>
        <v>2415</v>
      </c>
      <c r="BF691" s="261">
        <f>AF691+AH691+AJ691+AL691+AN691+AP691+AR691+AT691+AV691+AX691+AZ691+BB691+BD691</f>
        <v>22179</v>
      </c>
      <c r="BG691" s="262">
        <f>AG691+AI691+AK691+AM691+AO691+AQ691+AS691+AU691+AW691+AY691+BA691+BC691+BE691</f>
        <v>21681</v>
      </c>
      <c r="BH691" s="283"/>
      <c r="BI691" s="121" t="s">
        <v>19</v>
      </c>
      <c r="BJ691" s="125">
        <f>B691/B715</f>
        <v>0</v>
      </c>
      <c r="BK691" s="126">
        <f t="shared" ref="BK691" si="13029">C691/C715</f>
        <v>0</v>
      </c>
      <c r="BL691" s="127">
        <f t="shared" ref="BL691" si="13030">D691/D715</f>
        <v>0</v>
      </c>
      <c r="BM691" s="128">
        <f t="shared" ref="BM691" si="13031">E691/E715</f>
        <v>0</v>
      </c>
      <c r="BN691" s="125">
        <f t="shared" ref="BN691" si="13032">F691/F715</f>
        <v>0</v>
      </c>
      <c r="BO691" s="126">
        <f t="shared" ref="BO691" si="13033">G691/G715</f>
        <v>0</v>
      </c>
      <c r="BP691" s="127">
        <f t="shared" ref="BP691" si="13034">H691/H715</f>
        <v>0</v>
      </c>
      <c r="BQ691" s="128">
        <f t="shared" ref="BQ691" si="13035">I691/I715</f>
        <v>0</v>
      </c>
      <c r="BR691" s="125">
        <f t="shared" ref="BR691" si="13036">J691/J715</f>
        <v>0</v>
      </c>
      <c r="BS691" s="126">
        <f t="shared" ref="BS691" si="13037">K691/K715</f>
        <v>0</v>
      </c>
      <c r="BT691" s="127">
        <f t="shared" ref="BT691" si="13038">L691/L715</f>
        <v>0</v>
      </c>
      <c r="BU691" s="125">
        <f t="shared" ref="BU691" si="13039">M691/M715</f>
        <v>0</v>
      </c>
      <c r="BV691" s="129">
        <f t="shared" ref="BV691" si="13040">N691/N715</f>
        <v>0</v>
      </c>
      <c r="BW691" s="130">
        <f t="shared" ref="BW691" si="13041">O691/O715</f>
        <v>0</v>
      </c>
      <c r="BX691" s="125">
        <f t="shared" ref="BX691" si="13042">P691/P715</f>
        <v>0</v>
      </c>
      <c r="BY691" s="126">
        <f t="shared" ref="BY691" si="13043">Q691/Q715</f>
        <v>0</v>
      </c>
      <c r="BZ691" s="127">
        <f t="shared" ref="BZ691" si="13044">R691/R715</f>
        <v>0</v>
      </c>
      <c r="CA691" s="128">
        <f t="shared" ref="CA691" si="13045">S691/S715</f>
        <v>0</v>
      </c>
      <c r="CB691" s="125">
        <f t="shared" ref="CB691" si="13046">T691/T715</f>
        <v>0</v>
      </c>
      <c r="CC691" s="126">
        <f t="shared" ref="CC691" si="13047">U691/U715</f>
        <v>0</v>
      </c>
      <c r="CD691" s="127">
        <f t="shared" ref="CD691" si="13048">V691/V715</f>
        <v>0</v>
      </c>
      <c r="CE691" s="128">
        <f t="shared" ref="CE691" si="13049">W691/W715</f>
        <v>0</v>
      </c>
      <c r="CF691" s="125">
        <f t="shared" ref="CF691" si="13050">X691/X715</f>
        <v>0</v>
      </c>
      <c r="CG691" s="126">
        <f t="shared" ref="CG691" si="13051">Y691/Y715</f>
        <v>0</v>
      </c>
      <c r="CH691" s="127">
        <f t="shared" ref="CH691" si="13052">Z691/Z715</f>
        <v>0</v>
      </c>
      <c r="CI691" s="125">
        <f t="shared" ref="CI691" si="13053">AA691/AA715</f>
        <v>0</v>
      </c>
      <c r="CJ691" s="131">
        <f t="shared" ref="CJ691" si="13054">AB691/AB715</f>
        <v>0</v>
      </c>
      <c r="CK691" s="132">
        <f t="shared" ref="CK691" si="13055">AC691/AC715</f>
        <v>0</v>
      </c>
    </row>
    <row r="692" spans="1:89">
      <c r="A692" s="133" t="s">
        <v>21</v>
      </c>
      <c r="B692" s="188">
        <v>503</v>
      </c>
      <c r="C692" s="189">
        <v>0</v>
      </c>
      <c r="D692" s="190">
        <v>161</v>
      </c>
      <c r="E692" s="191">
        <v>0</v>
      </c>
      <c r="F692" s="188">
        <v>45</v>
      </c>
      <c r="G692" s="192">
        <v>0</v>
      </c>
      <c r="H692" s="190">
        <v>224</v>
      </c>
      <c r="I692" s="191">
        <v>12</v>
      </c>
      <c r="J692" s="188">
        <v>7</v>
      </c>
      <c r="K692" s="192">
        <v>4</v>
      </c>
      <c r="L692" s="190">
        <v>4</v>
      </c>
      <c r="M692" s="188">
        <v>19</v>
      </c>
      <c r="N692" s="193">
        <v>34</v>
      </c>
      <c r="O692" s="194">
        <v>7</v>
      </c>
      <c r="P692" s="188">
        <v>15</v>
      </c>
      <c r="Q692" s="192">
        <v>4</v>
      </c>
      <c r="R692" s="190">
        <v>9</v>
      </c>
      <c r="S692" s="191">
        <v>0</v>
      </c>
      <c r="T692" s="188">
        <v>1</v>
      </c>
      <c r="U692" s="192">
        <v>0</v>
      </c>
      <c r="V692" s="190">
        <v>2</v>
      </c>
      <c r="W692" s="191">
        <v>0</v>
      </c>
      <c r="X692" s="188">
        <v>0</v>
      </c>
      <c r="Y692" s="192">
        <v>0</v>
      </c>
      <c r="Z692" s="190">
        <v>0</v>
      </c>
      <c r="AA692" s="188">
        <v>0</v>
      </c>
      <c r="AB692" s="168">
        <f t="shared" ref="AB692:AB693" si="13056">B692+D692+F692+H692+J692+L692+N692+P692+R692+T692+V692+X692+Z692</f>
        <v>1005</v>
      </c>
      <c r="AC692" s="169">
        <f t="shared" ref="AC692:AC711" si="13057">C692+E692+G692+I692+K692+M692+O692+Q692+S692+U692+W692+Y692+AA692</f>
        <v>46</v>
      </c>
      <c r="AD692" s="232"/>
      <c r="AE692" s="263" t="str">
        <f>$AE$10</f>
        <v>08:00 - 08:59</v>
      </c>
      <c r="AF692" s="253">
        <f>SUMIF($A$9:$A$32,$AE692,B$691:B$714)</f>
        <v>5119</v>
      </c>
      <c r="AG692" s="264">
        <f t="shared" si="13027"/>
        <v>1117</v>
      </c>
      <c r="AH692" s="265">
        <f t="shared" si="13027"/>
        <v>1665</v>
      </c>
      <c r="AI692" s="266">
        <f t="shared" si="13027"/>
        <v>1132</v>
      </c>
      <c r="AJ692" s="267">
        <f t="shared" si="13027"/>
        <v>654</v>
      </c>
      <c r="AK692" s="268">
        <f t="shared" si="13027"/>
        <v>580</v>
      </c>
      <c r="AL692" s="265">
        <f t="shared" si="13027"/>
        <v>1455</v>
      </c>
      <c r="AM692" s="266">
        <f t="shared" si="13027"/>
        <v>1904</v>
      </c>
      <c r="AN692" s="267">
        <f t="shared" si="13027"/>
        <v>337</v>
      </c>
      <c r="AO692" s="268">
        <f t="shared" si="13027"/>
        <v>897</v>
      </c>
      <c r="AP692" s="265">
        <f t="shared" si="13027"/>
        <v>449</v>
      </c>
      <c r="AQ692" s="267">
        <f t="shared" si="13027"/>
        <v>2232</v>
      </c>
      <c r="AR692" s="269">
        <f t="shared" si="13027"/>
        <v>1512</v>
      </c>
      <c r="AS692" s="270">
        <f t="shared" si="13027"/>
        <v>3119</v>
      </c>
      <c r="AT692" s="267">
        <f t="shared" si="13027"/>
        <v>1135</v>
      </c>
      <c r="AU692" s="268">
        <f t="shared" si="13027"/>
        <v>1557</v>
      </c>
      <c r="AV692" s="265">
        <f t="shared" si="13027"/>
        <v>1678</v>
      </c>
      <c r="AW692" s="266">
        <f t="shared" si="13028"/>
        <v>1340</v>
      </c>
      <c r="AX692" s="267">
        <f t="shared" si="13028"/>
        <v>324</v>
      </c>
      <c r="AY692" s="268">
        <f t="shared" si="13028"/>
        <v>1354</v>
      </c>
      <c r="AZ692" s="265">
        <f t="shared" si="13028"/>
        <v>841</v>
      </c>
      <c r="BA692" s="266">
        <f t="shared" si="13028"/>
        <v>2635</v>
      </c>
      <c r="BB692" s="267">
        <f t="shared" si="13028"/>
        <v>1327</v>
      </c>
      <c r="BC692" s="268">
        <f t="shared" si="13028"/>
        <v>1682</v>
      </c>
      <c r="BD692" s="265">
        <f t="shared" si="13028"/>
        <v>4294</v>
      </c>
      <c r="BE692" s="267">
        <f t="shared" si="13028"/>
        <v>2138</v>
      </c>
      <c r="BF692" s="271">
        <f>SUM(AF692,AH692,AJ692,AL692,AN692,AP692,AR692,AT692,AV692,AX692,AZ692,BB692,BD692)</f>
        <v>20790</v>
      </c>
      <c r="BG692" s="16">
        <f>SUM(AG692,AI692,AK692,AM692,AO692,AQ692,AS692,AU692,AW692,AY692,BA692,BC692,BE692)</f>
        <v>21687</v>
      </c>
      <c r="BH692" s="284"/>
      <c r="BI692" s="133" t="s">
        <v>21</v>
      </c>
      <c r="BJ692" s="125">
        <f>B692/B715</f>
        <v>9.5612834549878341E-3</v>
      </c>
      <c r="BK692" s="126">
        <f t="shared" ref="BK692" si="13058">C692/C715</f>
        <v>0</v>
      </c>
      <c r="BL692" s="127">
        <f t="shared" ref="BL692" si="13059">D692/D715</f>
        <v>7.3846436106779195E-3</v>
      </c>
      <c r="BM692" s="128">
        <f t="shared" ref="BM692" si="13060">E692/E715</f>
        <v>0</v>
      </c>
      <c r="BN692" s="125">
        <f t="shared" ref="BN692" si="13061">F692/F715</f>
        <v>4.482518179101504E-3</v>
      </c>
      <c r="BO692" s="126">
        <f t="shared" ref="BO692" si="13062">G692/G715</f>
        <v>0</v>
      </c>
      <c r="BP692" s="127">
        <f t="shared" ref="BP692" si="13063">H692/H715</f>
        <v>8.0860587683199772E-3</v>
      </c>
      <c r="BQ692" s="128">
        <f t="shared" ref="BQ692" si="13064">I692/I715</f>
        <v>3.0190957808136462E-4</v>
      </c>
      <c r="BR692" s="125">
        <f t="shared" ref="BR692" si="13065">J692/J715</f>
        <v>1.1682242990654205E-3</v>
      </c>
      <c r="BS692" s="126">
        <f t="shared" ref="BS692" si="13066">K692/K715</f>
        <v>5.6842404433707545E-4</v>
      </c>
      <c r="BT692" s="127">
        <f t="shared" ref="BT692" si="13067">L692/L715</f>
        <v>3.3313900224868825E-4</v>
      </c>
      <c r="BU692" s="125">
        <f t="shared" ref="BU692" si="13068">M692/M715</f>
        <v>9.0562440419447092E-4</v>
      </c>
      <c r="BV692" s="129">
        <f t="shared" ref="BV692" si="13069">N692/N715</f>
        <v>1.3075917237135605E-3</v>
      </c>
      <c r="BW692" s="130">
        <f t="shared" ref="BW692" si="13070">O692/O715</f>
        <v>2.0337604230221681E-4</v>
      </c>
      <c r="BX692" s="125">
        <f t="shared" ref="BX692" si="13071">P692/P715</f>
        <v>9.3167701863354035E-4</v>
      </c>
      <c r="BY692" s="126">
        <f t="shared" ref="BY692" si="13072">Q692/Q715</f>
        <v>2.0504408447816281E-4</v>
      </c>
      <c r="BZ692" s="127">
        <f t="shared" ref="BZ692" si="13073">R692/R715</f>
        <v>4.4115484535071811E-4</v>
      </c>
      <c r="CA692" s="128">
        <f t="shared" ref="CA692" si="13074">S692/S715</f>
        <v>0</v>
      </c>
      <c r="CB692" s="125">
        <f t="shared" ref="CB692" si="13075">T692/T715</f>
        <v>1.0714668381013607E-4</v>
      </c>
      <c r="CC692" s="126">
        <f t="shared" ref="CC692" si="13076">U692/U715</f>
        <v>0</v>
      </c>
      <c r="CD692" s="127">
        <f t="shared" ref="CD692" si="13077">V692/V715</f>
        <v>7.8712267306859781E-5</v>
      </c>
      <c r="CE692" s="128">
        <f t="shared" ref="CE692" si="13078">W692/W715</f>
        <v>0</v>
      </c>
      <c r="CF692" s="125">
        <f t="shared" ref="CF692" si="13079">X692/X715</f>
        <v>0</v>
      </c>
      <c r="CG692" s="126">
        <f t="shared" ref="CG692" si="13080">Y692/Y715</f>
        <v>0</v>
      </c>
      <c r="CH692" s="127">
        <f t="shared" ref="CH692" si="13081">Z692/Z715</f>
        <v>0</v>
      </c>
      <c r="CI692" s="125">
        <f t="shared" ref="CI692" si="13082">AA692/AA715</f>
        <v>0</v>
      </c>
      <c r="CJ692" s="131">
        <f t="shared" ref="CJ692" si="13083">AB692/AB715</f>
        <v>3.2783997494715417E-3</v>
      </c>
      <c r="CK692" s="132">
        <f t="shared" ref="CK692" si="13084">AC692/AC715</f>
        <v>1.5020702446415276E-4</v>
      </c>
    </row>
    <row r="693" spans="1:89" ht="14.1" thickBot="1">
      <c r="A693" s="142" t="s">
        <v>23</v>
      </c>
      <c r="B693" s="195">
        <v>2999</v>
      </c>
      <c r="C693" s="196">
        <v>0</v>
      </c>
      <c r="D693" s="197">
        <v>1103</v>
      </c>
      <c r="E693" s="198">
        <v>69</v>
      </c>
      <c r="F693" s="195">
        <v>358</v>
      </c>
      <c r="G693" s="199">
        <v>35</v>
      </c>
      <c r="H693" s="197">
        <v>1284</v>
      </c>
      <c r="I693" s="198">
        <v>192</v>
      </c>
      <c r="J693" s="195">
        <v>88</v>
      </c>
      <c r="K693" s="199">
        <v>81</v>
      </c>
      <c r="L693" s="197">
        <v>79</v>
      </c>
      <c r="M693" s="195">
        <v>414</v>
      </c>
      <c r="N693" s="200">
        <v>542</v>
      </c>
      <c r="O693" s="201">
        <v>568</v>
      </c>
      <c r="P693" s="195">
        <v>318</v>
      </c>
      <c r="Q693" s="199">
        <v>417</v>
      </c>
      <c r="R693" s="197">
        <v>479</v>
      </c>
      <c r="S693" s="198">
        <v>430</v>
      </c>
      <c r="T693" s="195">
        <v>125</v>
      </c>
      <c r="U693" s="199">
        <v>322</v>
      </c>
      <c r="V693" s="197">
        <v>319</v>
      </c>
      <c r="W693" s="198">
        <v>705</v>
      </c>
      <c r="X693" s="195">
        <v>427</v>
      </c>
      <c r="Y693" s="199">
        <v>451</v>
      </c>
      <c r="Z693" s="197">
        <v>1355</v>
      </c>
      <c r="AA693" s="195">
        <v>663</v>
      </c>
      <c r="AB693" s="168">
        <f t="shared" si="13056"/>
        <v>9476</v>
      </c>
      <c r="AC693" s="169">
        <f t="shared" si="13057"/>
        <v>4347</v>
      </c>
      <c r="AD693" s="232"/>
      <c r="AE693" s="252" t="str">
        <f>$AE$11</f>
        <v>09:00 - 09:59</v>
      </c>
      <c r="AF693" s="253">
        <f>SUMIF($A$9:$A$32,$AE693,B$691:B$714)</f>
        <v>4171</v>
      </c>
      <c r="AG693" s="272">
        <f t="shared" si="13027"/>
        <v>1122</v>
      </c>
      <c r="AH693" s="273">
        <f t="shared" si="13027"/>
        <v>1518</v>
      </c>
      <c r="AI693" s="274">
        <f t="shared" si="13027"/>
        <v>1007</v>
      </c>
      <c r="AJ693" s="275">
        <f t="shared" si="13027"/>
        <v>645</v>
      </c>
      <c r="AK693" s="276">
        <f t="shared" si="13027"/>
        <v>501</v>
      </c>
      <c r="AL693" s="273">
        <f t="shared" si="13027"/>
        <v>1471</v>
      </c>
      <c r="AM693" s="274">
        <f t="shared" si="13027"/>
        <v>1785</v>
      </c>
      <c r="AN693" s="275">
        <f t="shared" si="13027"/>
        <v>297</v>
      </c>
      <c r="AO693" s="276">
        <f t="shared" si="13027"/>
        <v>816</v>
      </c>
      <c r="AP693" s="273">
        <f t="shared" si="13027"/>
        <v>424</v>
      </c>
      <c r="AQ693" s="275">
        <f t="shared" si="13027"/>
        <v>2204</v>
      </c>
      <c r="AR693" s="277">
        <f t="shared" si="13027"/>
        <v>1309</v>
      </c>
      <c r="AS693" s="278">
        <f t="shared" si="13027"/>
        <v>3063</v>
      </c>
      <c r="AT693" s="275">
        <f t="shared" si="13027"/>
        <v>879</v>
      </c>
      <c r="AU693" s="276">
        <f t="shared" si="13027"/>
        <v>1370</v>
      </c>
      <c r="AV693" s="273">
        <f t="shared" si="13027"/>
        <v>1453</v>
      </c>
      <c r="AW693" s="274">
        <f t="shared" si="13028"/>
        <v>1340</v>
      </c>
      <c r="AX693" s="275">
        <f t="shared" si="13028"/>
        <v>293</v>
      </c>
      <c r="AY693" s="276">
        <f t="shared" si="13028"/>
        <v>1128</v>
      </c>
      <c r="AZ693" s="273">
        <f t="shared" si="13028"/>
        <v>714</v>
      </c>
      <c r="BA693" s="274">
        <f t="shared" si="13028"/>
        <v>2684</v>
      </c>
      <c r="BB693" s="275">
        <f t="shared" si="13028"/>
        <v>1122</v>
      </c>
      <c r="BC693" s="276">
        <f t="shared" si="13028"/>
        <v>1362</v>
      </c>
      <c r="BD693" s="273">
        <f t="shared" si="13028"/>
        <v>3678</v>
      </c>
      <c r="BE693" s="275">
        <f t="shared" si="13028"/>
        <v>2275</v>
      </c>
      <c r="BF693" s="271">
        <f>SUM(AF693,AH693,AJ693,AL693,AN693,AP693,AR693,AT693,AV693,AX693,AZ693,BB693,BD693)</f>
        <v>17974</v>
      </c>
      <c r="BG693" s="16">
        <f>SUM(AG693,AI693,AK693,AM693,AO693,AQ693,AS693,AU693,AW693,AY693,BA693,BC693,BE693)</f>
        <v>20657</v>
      </c>
      <c r="BH693" s="285"/>
      <c r="BI693" s="142" t="s">
        <v>23</v>
      </c>
      <c r="BJ693" s="125">
        <f>B693/B715</f>
        <v>5.7006538929440388E-2</v>
      </c>
      <c r="BK693" s="126">
        <f t="shared" ref="BK693" si="13085">C693/C715</f>
        <v>0</v>
      </c>
      <c r="BL693" s="127">
        <f t="shared" ref="BL693" si="13086">D693/D715</f>
        <v>5.0591688835886613E-2</v>
      </c>
      <c r="BM693" s="128">
        <f t="shared" ref="BM693" si="13087">E693/E715</f>
        <v>3.5431857861764403E-3</v>
      </c>
      <c r="BN693" s="125">
        <f t="shared" ref="BN693" si="13088">F693/F715</f>
        <v>3.5660922402629747E-2</v>
      </c>
      <c r="BO693" s="126">
        <f t="shared" ref="BO693" si="13089">G693/G715</f>
        <v>4.5967953769372209E-3</v>
      </c>
      <c r="BP693" s="127">
        <f t="shared" ref="BP693" si="13090">H693/H715</f>
        <v>4.6350444011262724E-2</v>
      </c>
      <c r="BQ693" s="128">
        <f t="shared" ref="BQ693" si="13091">I693/I715</f>
        <v>4.830553249301834E-3</v>
      </c>
      <c r="BR693" s="125">
        <f t="shared" ref="BR693" si="13092">J693/J715</f>
        <v>1.4686248331108143E-2</v>
      </c>
      <c r="BS693" s="126">
        <f t="shared" ref="BS693" si="13093">K693/K715</f>
        <v>1.1510586897825779E-2</v>
      </c>
      <c r="BT693" s="127">
        <f t="shared" ref="BT693" si="13094">L693/L715</f>
        <v>6.5794952944115935E-3</v>
      </c>
      <c r="BU693" s="125">
        <f t="shared" ref="BU693" si="13095">M693/M715</f>
        <v>1.973307912297426E-2</v>
      </c>
      <c r="BV693" s="129">
        <f t="shared" ref="BV693" si="13096">N693/N715</f>
        <v>2.0844550419198523E-2</v>
      </c>
      <c r="BW693" s="130">
        <f t="shared" ref="BW693" si="13097">O693/O715</f>
        <v>1.6502513146808447E-2</v>
      </c>
      <c r="BX693" s="125">
        <f t="shared" ref="BX693" si="13098">P693/P715</f>
        <v>1.9751552795031057E-2</v>
      </c>
      <c r="BY693" s="126">
        <f t="shared" ref="BY693" si="13099">Q693/Q715</f>
        <v>2.1375845806848471E-2</v>
      </c>
      <c r="BZ693" s="127">
        <f t="shared" ref="BZ693" si="13100">R693/R715</f>
        <v>2.3479241213665996E-2</v>
      </c>
      <c r="CA693" s="128">
        <f t="shared" ref="CA693" si="13101">S693/S715</f>
        <v>1.9013088079235938E-2</v>
      </c>
      <c r="CB693" s="125">
        <f t="shared" ref="CB693" si="13102">T693/T715</f>
        <v>1.3393335476267009E-2</v>
      </c>
      <c r="CC693" s="126">
        <f t="shared" ref="CC693" si="13103">U693/U715</f>
        <v>2.9784478771621496E-2</v>
      </c>
      <c r="CD693" s="127">
        <f t="shared" ref="CD693" si="13104">V693/V715</f>
        <v>1.2554606635444134E-2</v>
      </c>
      <c r="CE693" s="128">
        <f t="shared" ref="CE693" si="13105">W693/W715</f>
        <v>2.4640872391737442E-2</v>
      </c>
      <c r="CF693" s="125">
        <f t="shared" ref="CF693" si="13106">X693/X715</f>
        <v>1.7758369723435224E-2</v>
      </c>
      <c r="CG693" s="126">
        <f t="shared" ref="CG693" si="13107">Y693/Y715</f>
        <v>2.9996674426338542E-2</v>
      </c>
      <c r="CH693" s="127">
        <f t="shared" ref="CH693" si="13108">Z693/Z715</f>
        <v>2.4586296995209755E-2</v>
      </c>
      <c r="CI693" s="125">
        <f t="shared" ref="CI693" si="13109">AA693/AA715</f>
        <v>1.4232354456465739E-2</v>
      </c>
      <c r="CJ693" s="131">
        <f t="shared" ref="CJ693" si="13110">AB693/AB715</f>
        <v>3.0911558234818236E-2</v>
      </c>
      <c r="CK693" s="132">
        <f t="shared" ref="CK693" si="13111">AC693/AC715</f>
        <v>1.4194563811862437E-2</v>
      </c>
    </row>
    <row r="694" spans="1:89" ht="15" thickTop="1" thickBot="1">
      <c r="A694" s="133" t="s">
        <v>25</v>
      </c>
      <c r="B694" s="188">
        <v>5153</v>
      </c>
      <c r="C694" s="189">
        <v>702</v>
      </c>
      <c r="D694" s="190">
        <v>2073</v>
      </c>
      <c r="E694" s="191">
        <v>668</v>
      </c>
      <c r="F694" s="188">
        <v>651</v>
      </c>
      <c r="G694" s="192">
        <v>370</v>
      </c>
      <c r="H694" s="190">
        <v>1313</v>
      </c>
      <c r="I694" s="191">
        <v>1121</v>
      </c>
      <c r="J694" s="188">
        <v>211</v>
      </c>
      <c r="K694" s="192">
        <v>346</v>
      </c>
      <c r="L694" s="190">
        <v>340</v>
      </c>
      <c r="M694" s="188">
        <v>1010</v>
      </c>
      <c r="N694" s="193">
        <v>1281</v>
      </c>
      <c r="O694" s="194">
        <v>1512</v>
      </c>
      <c r="P694" s="188">
        <v>979</v>
      </c>
      <c r="Q694" s="192">
        <v>849</v>
      </c>
      <c r="R694" s="190">
        <v>1163</v>
      </c>
      <c r="S694" s="191">
        <v>1171</v>
      </c>
      <c r="T694" s="188">
        <v>257</v>
      </c>
      <c r="U694" s="192">
        <v>922</v>
      </c>
      <c r="V694" s="190">
        <v>818</v>
      </c>
      <c r="W694" s="191">
        <v>1651</v>
      </c>
      <c r="X694" s="188">
        <v>1101</v>
      </c>
      <c r="Y694" s="192">
        <v>1118</v>
      </c>
      <c r="Z694" s="190">
        <v>3223</v>
      </c>
      <c r="AA694" s="188">
        <v>1847</v>
      </c>
      <c r="AB694" s="168">
        <f>B694+D694+F694+H694+J694+L694+N694+P694+R694+T694+V694+X694+Z694</f>
        <v>18563</v>
      </c>
      <c r="AC694" s="169">
        <f t="shared" si="13057"/>
        <v>13287</v>
      </c>
      <c r="AD694" s="232"/>
      <c r="AE694" s="288" t="s">
        <v>26</v>
      </c>
      <c r="AF694" s="12">
        <f t="shared" ref="AF694:BG694" si="13112">SUM(AF691:AF693)</f>
        <v>14664</v>
      </c>
      <c r="AG694" s="1">
        <f t="shared" si="13112"/>
        <v>3166</v>
      </c>
      <c r="AH694" s="12">
        <f t="shared" si="13112"/>
        <v>4969</v>
      </c>
      <c r="AI694" s="1">
        <f t="shared" si="13112"/>
        <v>3433</v>
      </c>
      <c r="AJ694" s="12">
        <f t="shared" si="13112"/>
        <v>2017</v>
      </c>
      <c r="AK694" s="1">
        <f t="shared" si="13112"/>
        <v>1680</v>
      </c>
      <c r="AL694" s="12">
        <f t="shared" si="13112"/>
        <v>4142</v>
      </c>
      <c r="AM694" s="1">
        <f t="shared" si="13112"/>
        <v>5237</v>
      </c>
      <c r="AN694" s="12">
        <f t="shared" si="13112"/>
        <v>1013</v>
      </c>
      <c r="AO694" s="1">
        <f t="shared" si="13112"/>
        <v>2637</v>
      </c>
      <c r="AP694" s="12">
        <f t="shared" si="13112"/>
        <v>1387</v>
      </c>
      <c r="AQ694" s="1">
        <f t="shared" si="13112"/>
        <v>6575</v>
      </c>
      <c r="AR694" s="12">
        <f t="shared" si="13112"/>
        <v>4490</v>
      </c>
      <c r="AS694" s="1">
        <f t="shared" si="13112"/>
        <v>9079</v>
      </c>
      <c r="AT694" s="12">
        <f t="shared" si="13112"/>
        <v>3454</v>
      </c>
      <c r="AU694" s="1">
        <f t="shared" si="13112"/>
        <v>4394</v>
      </c>
      <c r="AV694" s="12">
        <f t="shared" si="13112"/>
        <v>4707</v>
      </c>
      <c r="AW694" s="1">
        <f t="shared" si="13112"/>
        <v>4112</v>
      </c>
      <c r="AX694" s="12">
        <f t="shared" si="13112"/>
        <v>929</v>
      </c>
      <c r="AY694" s="1">
        <f t="shared" si="13112"/>
        <v>4126</v>
      </c>
      <c r="AZ694" s="12">
        <f t="shared" si="13112"/>
        <v>2512</v>
      </c>
      <c r="BA694" s="1">
        <f t="shared" si="13112"/>
        <v>7943</v>
      </c>
      <c r="BB694" s="12">
        <f t="shared" si="13112"/>
        <v>3812</v>
      </c>
      <c r="BC694" s="1">
        <f t="shared" si="13112"/>
        <v>4815</v>
      </c>
      <c r="BD694" s="12">
        <f t="shared" si="13112"/>
        <v>12847</v>
      </c>
      <c r="BE694" s="1">
        <f t="shared" si="13112"/>
        <v>6828</v>
      </c>
      <c r="BF694" s="51">
        <f t="shared" si="13112"/>
        <v>60943</v>
      </c>
      <c r="BG694" s="47">
        <f t="shared" si="13112"/>
        <v>64025</v>
      </c>
      <c r="BH694" s="284"/>
      <c r="BI694" s="133" t="s">
        <v>25</v>
      </c>
      <c r="BJ694" s="125">
        <f>B694/B715</f>
        <v>9.7950881995133826E-2</v>
      </c>
      <c r="BK694" s="126">
        <f t="shared" ref="BK694" si="13113">C694/C715</f>
        <v>2.0764316138192143E-2</v>
      </c>
      <c r="BL694" s="127">
        <f t="shared" ref="BL694" si="13114">D694/D715</f>
        <v>9.5083019906430602E-2</v>
      </c>
      <c r="BM694" s="128">
        <f t="shared" ref="BM694" si="13115">E694/E715</f>
        <v>3.4302146451679165E-2</v>
      </c>
      <c r="BN694" s="125">
        <f t="shared" ref="BN694" si="13116">F694/F715</f>
        <v>6.4847096324335093E-2</v>
      </c>
      <c r="BO694" s="126">
        <f t="shared" ref="BO694" si="13117">G694/G715</f>
        <v>4.859469398476491E-2</v>
      </c>
      <c r="BP694" s="127">
        <f t="shared" ref="BP694" si="13118">H694/H715</f>
        <v>4.7397299833947006E-2</v>
      </c>
      <c r="BQ694" s="128">
        <f t="shared" ref="BQ694" si="13119">I694/I715</f>
        <v>2.8203386419100814E-2</v>
      </c>
      <c r="BR694" s="125">
        <f t="shared" ref="BR694" si="13120">J694/J715</f>
        <v>3.521361815754339E-2</v>
      </c>
      <c r="BS694" s="126">
        <f t="shared" ref="BS694" si="13121">K694/K715</f>
        <v>4.9168679835157027E-2</v>
      </c>
      <c r="BT694" s="127">
        <f t="shared" ref="BT694" si="13122">L694/L715</f>
        <v>2.8316815191138503E-2</v>
      </c>
      <c r="BU694" s="125">
        <f t="shared" ref="BU694" si="13123">M694/M715</f>
        <v>4.8141086749285036E-2</v>
      </c>
      <c r="BV694" s="129">
        <f t="shared" ref="BV694" si="13124">N694/N715</f>
        <v>4.926544111991385E-2</v>
      </c>
      <c r="BW694" s="130">
        <f t="shared" ref="BW694" si="13125">O694/O715</f>
        <v>4.3929225137278829E-2</v>
      </c>
      <c r="BX694" s="125">
        <f t="shared" ref="BX694" si="13126">P694/P715</f>
        <v>6.0807453416149071E-2</v>
      </c>
      <c r="BY694" s="126">
        <f t="shared" ref="BY694" si="13127">Q694/Q715</f>
        <v>4.3520606930490056E-2</v>
      </c>
      <c r="BZ694" s="127">
        <f t="shared" ref="BZ694" si="13128">R694/R715</f>
        <v>5.7007009460320571E-2</v>
      </c>
      <c r="CA694" s="128">
        <f t="shared" ref="CA694" si="13129">S694/S715</f>
        <v>5.1777502652989034E-2</v>
      </c>
      <c r="CB694" s="125">
        <f t="shared" ref="CB694" si="13130">T694/T715</f>
        <v>2.753669773920497E-2</v>
      </c>
      <c r="CC694" s="126">
        <f t="shared" ref="CC694" si="13131">U694/U715</f>
        <v>8.5283507538618075E-2</v>
      </c>
      <c r="CD694" s="127">
        <f t="shared" ref="CD694" si="13132">V694/V715</f>
        <v>3.2193317328505645E-2</v>
      </c>
      <c r="CE694" s="128">
        <f t="shared" ref="CE694" si="13133">W694/W715</f>
        <v>5.7705078466324139E-2</v>
      </c>
      <c r="CF694" s="125">
        <f t="shared" ref="CF694" si="13134">X694/X715</f>
        <v>4.5789145352464131E-2</v>
      </c>
      <c r="CG694" s="126">
        <f t="shared" ref="CG694" si="13135">Y694/Y715</f>
        <v>7.435982707016961E-2</v>
      </c>
      <c r="CH694" s="127">
        <f t="shared" ref="CH694" si="13136">Z694/Z715</f>
        <v>5.8480911598200028E-2</v>
      </c>
      <c r="CI694" s="125">
        <f t="shared" ref="CI694" si="13137">AA694/AA715</f>
        <v>3.9648806457152672E-2</v>
      </c>
      <c r="CJ694" s="131">
        <f t="shared" ref="CJ694" si="13138">AB694/AB715</f>
        <v>6.0554163730786294E-2</v>
      </c>
      <c r="CK694" s="132">
        <f t="shared" ref="CK694" si="13139">AC694/AC715</f>
        <v>4.3386972479460821E-2</v>
      </c>
    </row>
    <row r="695" spans="1:89" ht="14.1" thickTop="1">
      <c r="A695" s="142" t="s">
        <v>20</v>
      </c>
      <c r="B695" s="195">
        <v>5374</v>
      </c>
      <c r="C695" s="196">
        <v>927</v>
      </c>
      <c r="D695" s="197">
        <v>1786</v>
      </c>
      <c r="E695" s="198">
        <v>1294</v>
      </c>
      <c r="F695" s="195">
        <v>718</v>
      </c>
      <c r="G695" s="199">
        <v>599</v>
      </c>
      <c r="H695" s="197">
        <v>1216</v>
      </c>
      <c r="I695" s="198">
        <v>1548</v>
      </c>
      <c r="J695" s="195">
        <v>379</v>
      </c>
      <c r="K695" s="199">
        <v>924</v>
      </c>
      <c r="L695" s="197">
        <v>514</v>
      </c>
      <c r="M695" s="195">
        <v>2139</v>
      </c>
      <c r="N695" s="200">
        <v>1669</v>
      </c>
      <c r="O695" s="201">
        <v>2897</v>
      </c>
      <c r="P695" s="195">
        <v>1440</v>
      </c>
      <c r="Q695" s="199">
        <v>1467</v>
      </c>
      <c r="R695" s="197">
        <v>1576</v>
      </c>
      <c r="S695" s="198">
        <v>1432</v>
      </c>
      <c r="T695" s="195">
        <v>312</v>
      </c>
      <c r="U695" s="199">
        <v>1644</v>
      </c>
      <c r="V695" s="197">
        <v>957</v>
      </c>
      <c r="W695" s="198">
        <v>2624</v>
      </c>
      <c r="X695" s="195">
        <v>1363</v>
      </c>
      <c r="Y695" s="199">
        <v>1771</v>
      </c>
      <c r="Z695" s="197">
        <v>4875</v>
      </c>
      <c r="AA695" s="195">
        <v>2415</v>
      </c>
      <c r="AB695" s="168">
        <f t="shared" ref="AB695:AB711" si="13140">B695+D695+F695+H695+J695+L695+N695+P695+R695+T695+V695+X695+Z695</f>
        <v>22179</v>
      </c>
      <c r="AC695" s="169">
        <f t="shared" si="13057"/>
        <v>21681</v>
      </c>
      <c r="AD695" s="232"/>
      <c r="BI695" s="142" t="s">
        <v>20</v>
      </c>
      <c r="BJ695" s="125">
        <f>B695/B715</f>
        <v>0.10215176399026764</v>
      </c>
      <c r="BK695" s="126">
        <f t="shared" ref="BK695" si="13141">C695/C715</f>
        <v>2.7419545669663984E-2</v>
      </c>
      <c r="BL695" s="127">
        <f t="shared" ref="BL695" si="13142">D695/D715</f>
        <v>8.1919089991743882E-2</v>
      </c>
      <c r="BM695" s="128">
        <f t="shared" ref="BM695" si="13143">E695/E715</f>
        <v>6.6447571120468313E-2</v>
      </c>
      <c r="BN695" s="125">
        <f t="shared" ref="BN695" si="13144">F695/F715</f>
        <v>7.1521067835441779E-2</v>
      </c>
      <c r="BO695" s="126">
        <f t="shared" ref="BO695" si="13145">G695/G715</f>
        <v>7.8670869451011288E-2</v>
      </c>
      <c r="BP695" s="127">
        <f t="shared" ref="BP695" si="13146">H695/H715</f>
        <v>4.38957475994513E-2</v>
      </c>
      <c r="BQ695" s="128">
        <f t="shared" ref="BQ695" si="13147">I695/I715</f>
        <v>3.8946335572496035E-2</v>
      </c>
      <c r="BR695" s="125">
        <f t="shared" ref="BR695" si="13148">J695/J715</f>
        <v>6.325100133511348E-2</v>
      </c>
      <c r="BS695" s="126">
        <f t="shared" ref="BS695" si="13149">K695/K715</f>
        <v>0.13130595424186442</v>
      </c>
      <c r="BT695" s="127">
        <f t="shared" ref="BT695" si="13150">L695/L715</f>
        <v>4.2808361788956445E-2</v>
      </c>
      <c r="BU695" s="125">
        <f t="shared" ref="BU695" si="13151">M695/M715</f>
        <v>0.10195424213536701</v>
      </c>
      <c r="BV695" s="129">
        <f t="shared" ref="BV695" si="13152">N695/N715</f>
        <v>6.4187370202292135E-2</v>
      </c>
      <c r="BW695" s="130">
        <f t="shared" ref="BW695" si="13153">O695/O715</f>
        <v>8.4168627792788872E-2</v>
      </c>
      <c r="BX695" s="125">
        <f t="shared" ref="BX695" si="13154">P695/P715</f>
        <v>8.9440993788819881E-2</v>
      </c>
      <c r="BY695" s="126">
        <f t="shared" ref="BY695" si="13155">Q695/Q715</f>
        <v>7.5199917982366207E-2</v>
      </c>
      <c r="BZ695" s="127">
        <f t="shared" ref="BZ695" si="13156">R695/R715</f>
        <v>7.7251115141414639E-2</v>
      </c>
      <c r="CA695" s="128">
        <f t="shared" ref="CA695" si="13157">S695/S715</f>
        <v>6.3318004952246196E-2</v>
      </c>
      <c r="CB695" s="125">
        <f t="shared" ref="CB695" si="13158">T695/T715</f>
        <v>3.3429765348762457E-2</v>
      </c>
      <c r="CC695" s="126">
        <f t="shared" ref="CC695" si="13159">U695/U715</f>
        <v>0.15206733882157061</v>
      </c>
      <c r="CD695" s="127">
        <f t="shared" ref="CD695" si="13160">V695/V715</f>
        <v>3.7663819906332399E-2</v>
      </c>
      <c r="CE695" s="128">
        <f t="shared" ref="CE695" si="13161">W695/W715</f>
        <v>9.171297752612631E-2</v>
      </c>
      <c r="CF695" s="125">
        <f t="shared" ref="CF695" si="13162">X695/X715</f>
        <v>5.6685381576211273E-2</v>
      </c>
      <c r="CG695" s="126">
        <f t="shared" ref="CG695" si="13163">Y695/Y715</f>
        <v>0.11779181908879281</v>
      </c>
      <c r="CH695" s="127">
        <f t="shared" ref="CH695" si="13164">Z695/Z715</f>
        <v>8.8456234576861664E-2</v>
      </c>
      <c r="CI695" s="125">
        <f t="shared" ref="CI695" si="13165">AA695/AA715</f>
        <v>5.1841834106130857E-2</v>
      </c>
      <c r="CJ695" s="131">
        <f t="shared" ref="CJ695" si="13166">AB695/AB715</f>
        <v>7.2349878650277935E-2</v>
      </c>
      <c r="CK695" s="132">
        <f t="shared" ref="CK695" si="13167">AC695/AC715</f>
        <v>7.0796489074071656E-2</v>
      </c>
    </row>
    <row r="696" spans="1:89" ht="14.1" thickBot="1">
      <c r="A696" s="133" t="s">
        <v>22</v>
      </c>
      <c r="B696" s="188">
        <v>5119</v>
      </c>
      <c r="C696" s="189">
        <v>1117</v>
      </c>
      <c r="D696" s="190">
        <v>1665</v>
      </c>
      <c r="E696" s="191">
        <v>1132</v>
      </c>
      <c r="F696" s="188">
        <v>654</v>
      </c>
      <c r="G696" s="192">
        <v>580</v>
      </c>
      <c r="H696" s="190">
        <v>1455</v>
      </c>
      <c r="I696" s="191">
        <v>1904</v>
      </c>
      <c r="J696" s="188">
        <v>337</v>
      </c>
      <c r="K696" s="192">
        <v>897</v>
      </c>
      <c r="L696" s="190">
        <v>449</v>
      </c>
      <c r="M696" s="188">
        <v>2232</v>
      </c>
      <c r="N696" s="193">
        <v>1512</v>
      </c>
      <c r="O696" s="194">
        <v>3119</v>
      </c>
      <c r="P696" s="188">
        <v>1135</v>
      </c>
      <c r="Q696" s="192">
        <v>1557</v>
      </c>
      <c r="R696" s="190">
        <v>1678</v>
      </c>
      <c r="S696" s="191">
        <v>1340</v>
      </c>
      <c r="T696" s="188">
        <v>324</v>
      </c>
      <c r="U696" s="192">
        <v>1354</v>
      </c>
      <c r="V696" s="190">
        <v>841</v>
      </c>
      <c r="W696" s="191">
        <v>2635</v>
      </c>
      <c r="X696" s="188">
        <v>1327</v>
      </c>
      <c r="Y696" s="192">
        <v>1682</v>
      </c>
      <c r="Z696" s="190">
        <v>4294</v>
      </c>
      <c r="AA696" s="188">
        <v>2138</v>
      </c>
      <c r="AB696" s="168">
        <f t="shared" si="13140"/>
        <v>20790</v>
      </c>
      <c r="AC696" s="169">
        <f t="shared" si="13057"/>
        <v>21687</v>
      </c>
      <c r="AD696" s="232"/>
      <c r="AE696" t="s">
        <v>27</v>
      </c>
      <c r="BI696" s="133" t="s">
        <v>22</v>
      </c>
      <c r="BJ696" s="125">
        <f>B696/B715</f>
        <v>9.730459245742093E-2</v>
      </c>
      <c r="BK696" s="126">
        <f t="shared" ref="BK696" si="13168">C696/C715</f>
        <v>3.3039517274017986E-2</v>
      </c>
      <c r="BL696" s="127">
        <f t="shared" ref="BL696" si="13169">D696/D715</f>
        <v>7.6369140445830652E-2</v>
      </c>
      <c r="BM696" s="128">
        <f t="shared" ref="BM696" si="13170">E696/E715</f>
        <v>5.8128787100749715E-2</v>
      </c>
      <c r="BN696" s="125">
        <f t="shared" ref="BN696" si="13171">F696/F715</f>
        <v>6.5145930869608529E-2</v>
      </c>
      <c r="BO696" s="126">
        <f t="shared" ref="BO696" si="13172">G696/G715</f>
        <v>7.6175466246388226E-2</v>
      </c>
      <c r="BP696" s="127">
        <f t="shared" ref="BP696" si="13173">H696/H715</f>
        <v>5.2523283517435564E-2</v>
      </c>
      <c r="BQ696" s="128">
        <f t="shared" ref="BQ696" si="13174">I696/I715</f>
        <v>4.7902986388909857E-2</v>
      </c>
      <c r="BR696" s="125">
        <f t="shared" ref="BR696" si="13175">J696/J715</f>
        <v>5.6241655540720963E-2</v>
      </c>
      <c r="BS696" s="126">
        <f t="shared" ref="BS696" si="13176">K696/K715</f>
        <v>0.12746909194258918</v>
      </c>
      <c r="BT696" s="127">
        <f t="shared" ref="BT696" si="13177">L696/L715</f>
        <v>3.7394853002415261E-2</v>
      </c>
      <c r="BU696" s="125">
        <f t="shared" ref="BU696" si="13178">M696/M715</f>
        <v>0.10638703527168732</v>
      </c>
      <c r="BV696" s="129">
        <f t="shared" ref="BV696" si="13179">N696/N715</f>
        <v>5.8149373125144219E-2</v>
      </c>
      <c r="BW696" s="130">
        <f t="shared" ref="BW696" si="13180">O696/O715</f>
        <v>9.0618553705802032E-2</v>
      </c>
      <c r="BX696" s="125">
        <f t="shared" ref="BX696" si="13181">P696/P715</f>
        <v>7.0496894409937894E-2</v>
      </c>
      <c r="BY696" s="126">
        <f t="shared" ref="BY696" si="13182">Q696/Q715</f>
        <v>7.9813409883124867E-2</v>
      </c>
      <c r="BZ696" s="127">
        <f t="shared" ref="BZ696" si="13183">R696/R715</f>
        <v>8.2250870055389447E-2</v>
      </c>
      <c r="CA696" s="128">
        <f t="shared" ref="CA696" si="13184">S696/S715</f>
        <v>5.9250088432967814E-2</v>
      </c>
      <c r="CB696" s="125">
        <f t="shared" ref="CB696" si="13185">T696/T715</f>
        <v>3.4715525554484088E-2</v>
      </c>
      <c r="CC696" s="126">
        <f t="shared" ref="CC696" si="13186">U696/U715</f>
        <v>0.1252428082508556</v>
      </c>
      <c r="CD696" s="127">
        <f t="shared" ref="CD696" si="13187">V696/V715</f>
        <v>3.3098508402534532E-2</v>
      </c>
      <c r="CE696" s="128">
        <f t="shared" ref="CE696" si="13188">W696/W715</f>
        <v>9.2097445038621509E-2</v>
      </c>
      <c r="CF696" s="125">
        <f t="shared" ref="CF696" si="13189">X696/X715</f>
        <v>5.5188188812642959E-2</v>
      </c>
      <c r="CG696" s="126">
        <f t="shared" ref="CG696" si="13190">Y696/Y715</f>
        <v>0.11187229797140007</v>
      </c>
      <c r="CH696" s="127">
        <f t="shared" ref="CH696" si="13191">Z696/Z715</f>
        <v>7.7914065902162863E-2</v>
      </c>
      <c r="CI696" s="125">
        <f t="shared" ref="CI696" si="13192">AA696/AA715</f>
        <v>4.5895586467456638E-2</v>
      </c>
      <c r="CJ696" s="131">
        <f t="shared" ref="CJ696" si="13193">AB696/AB715</f>
        <v>6.7818836608470989E-2</v>
      </c>
      <c r="CK696" s="132">
        <f t="shared" ref="CK696" si="13194">AC696/AC715</f>
        <v>7.0816081294653929E-2</v>
      </c>
    </row>
    <row r="697" spans="1:89" ht="15" thickTop="1" thickBot="1">
      <c r="A697" s="142" t="s">
        <v>24</v>
      </c>
      <c r="B697" s="195">
        <v>4171</v>
      </c>
      <c r="C697" s="196">
        <v>1122</v>
      </c>
      <c r="D697" s="197">
        <v>1518</v>
      </c>
      <c r="E697" s="198">
        <v>1007</v>
      </c>
      <c r="F697" s="195">
        <v>645</v>
      </c>
      <c r="G697" s="199">
        <v>501</v>
      </c>
      <c r="H697" s="197">
        <v>1471</v>
      </c>
      <c r="I697" s="198">
        <v>1785</v>
      </c>
      <c r="J697" s="195">
        <v>297</v>
      </c>
      <c r="K697" s="199">
        <v>816</v>
      </c>
      <c r="L697" s="197">
        <v>424</v>
      </c>
      <c r="M697" s="195">
        <v>2204</v>
      </c>
      <c r="N697" s="200">
        <v>1309</v>
      </c>
      <c r="O697" s="201">
        <v>3063</v>
      </c>
      <c r="P697" s="195">
        <v>879</v>
      </c>
      <c r="Q697" s="199">
        <v>1370</v>
      </c>
      <c r="R697" s="197">
        <v>1453</v>
      </c>
      <c r="S697" s="198">
        <v>1340</v>
      </c>
      <c r="T697" s="195">
        <v>293</v>
      </c>
      <c r="U697" s="199">
        <v>1128</v>
      </c>
      <c r="V697" s="197">
        <v>714</v>
      </c>
      <c r="W697" s="198">
        <v>2684</v>
      </c>
      <c r="X697" s="195">
        <v>1122</v>
      </c>
      <c r="Y697" s="199">
        <v>1362</v>
      </c>
      <c r="Z697" s="197">
        <v>3678</v>
      </c>
      <c r="AA697" s="195">
        <v>2275</v>
      </c>
      <c r="AB697" s="168">
        <f t="shared" si="13140"/>
        <v>17974</v>
      </c>
      <c r="AC697" s="169">
        <f t="shared" si="13057"/>
        <v>20657</v>
      </c>
      <c r="AD697" s="232"/>
      <c r="AE697" s="309" t="s">
        <v>2</v>
      </c>
      <c r="AF697" s="303" t="s">
        <v>3</v>
      </c>
      <c r="AG697" s="304"/>
      <c r="AH697" s="303" t="s">
        <v>4</v>
      </c>
      <c r="AI697" s="304"/>
      <c r="AJ697" s="303" t="s">
        <v>5</v>
      </c>
      <c r="AK697" s="304"/>
      <c r="AL697" s="303" t="s">
        <v>6</v>
      </c>
      <c r="AM697" s="304"/>
      <c r="AN697" s="303" t="s">
        <v>7</v>
      </c>
      <c r="AO697" s="304"/>
      <c r="AP697" s="303" t="s">
        <v>8</v>
      </c>
      <c r="AQ697" s="304"/>
      <c r="AR697" s="303" t="s">
        <v>9</v>
      </c>
      <c r="AS697" s="304"/>
      <c r="AT697" s="303" t="s">
        <v>10</v>
      </c>
      <c r="AU697" s="304"/>
      <c r="AV697" s="303" t="s">
        <v>11</v>
      </c>
      <c r="AW697" s="304"/>
      <c r="AX697" s="303" t="s">
        <v>12</v>
      </c>
      <c r="AY697" s="304"/>
      <c r="AZ697" s="303" t="s">
        <v>13</v>
      </c>
      <c r="BA697" s="304"/>
      <c r="BB697" s="303" t="s">
        <v>14</v>
      </c>
      <c r="BC697" s="304"/>
      <c r="BD697" s="305" t="s">
        <v>15</v>
      </c>
      <c r="BE697" s="306"/>
      <c r="BF697" s="307" t="s">
        <v>16</v>
      </c>
      <c r="BG697" s="308"/>
      <c r="BH697" s="286"/>
      <c r="BI697" s="142" t="s">
        <v>24</v>
      </c>
      <c r="BJ697" s="125">
        <f>B697/B715</f>
        <v>7.9284519464720191E-2</v>
      </c>
      <c r="BK697" s="126">
        <f t="shared" ref="BK697" si="13195">C697/C715</f>
        <v>3.3187411263606248E-2</v>
      </c>
      <c r="BL697" s="127">
        <f t="shared" ref="BL697" si="13196">D697/D715</f>
        <v>6.962663975782038E-2</v>
      </c>
      <c r="BM697" s="128">
        <f t="shared" ref="BM697" si="13197">E697/E715</f>
        <v>5.1709972270719932E-2</v>
      </c>
      <c r="BN697" s="125">
        <f t="shared" ref="BN697" si="13198">F697/F715</f>
        <v>6.4249427233788223E-2</v>
      </c>
      <c r="BO697" s="126">
        <f t="shared" ref="BO697" si="13199">G697/G715</f>
        <v>6.5799842395587074E-2</v>
      </c>
      <c r="BP697" s="127">
        <f t="shared" ref="BP697" si="13200">H697/H715</f>
        <v>5.3100859143744135E-2</v>
      </c>
      <c r="BQ697" s="128">
        <f t="shared" ref="BQ697" si="13201">I697/I715</f>
        <v>4.4909049739602989E-2</v>
      </c>
      <c r="BR697" s="125">
        <f t="shared" ref="BR697" si="13202">J697/J715</f>
        <v>4.9566088117489984E-2</v>
      </c>
      <c r="BS697" s="126">
        <f t="shared" ref="BS697" si="13203">K697/K715</f>
        <v>0.11595850504476339</v>
      </c>
      <c r="BT697" s="127">
        <f t="shared" ref="BT697" si="13204">L697/L715</f>
        <v>3.5312734238360954E-2</v>
      </c>
      <c r="BU697" s="125">
        <f t="shared" ref="BU697" si="13205">M697/M715</f>
        <v>0.10505243088655862</v>
      </c>
      <c r="BV697" s="129">
        <f t="shared" ref="BV697" si="13206">N697/N715</f>
        <v>5.0342281362972079E-2</v>
      </c>
      <c r="BW697" s="130">
        <f t="shared" ref="BW697" si="13207">O697/O715</f>
        <v>8.8991545367384295E-2</v>
      </c>
      <c r="BX697" s="125">
        <f t="shared" ref="BX697" si="13208">P697/P715</f>
        <v>5.4596273291925464E-2</v>
      </c>
      <c r="BY697" s="126">
        <f t="shared" ref="BY697" si="13209">Q697/Q715</f>
        <v>7.0227598933770757E-2</v>
      </c>
      <c r="BZ697" s="127">
        <f t="shared" ref="BZ697" si="13210">R697/R715</f>
        <v>7.1221998921621496E-2</v>
      </c>
      <c r="CA697" s="128">
        <f t="shared" ref="CA697" si="13211">S697/S715</f>
        <v>5.9250088432967814E-2</v>
      </c>
      <c r="CB697" s="125">
        <f t="shared" ref="CB697" si="13212">T697/T715</f>
        <v>3.1393978356369867E-2</v>
      </c>
      <c r="CC697" s="126">
        <f t="shared" ref="CC697" si="13213">U697/U715</f>
        <v>0.10433817408195356</v>
      </c>
      <c r="CD697" s="127">
        <f t="shared" ref="CD697" si="13214">V697/V715</f>
        <v>2.8100279428548938E-2</v>
      </c>
      <c r="CE697" s="128">
        <f t="shared" ref="CE697" si="13215">W697/W715</f>
        <v>9.381007304882738E-2</v>
      </c>
      <c r="CF697" s="125">
        <f t="shared" ref="CF697" si="13216">X697/X715</f>
        <v>4.6662507797878977E-2</v>
      </c>
      <c r="CG697" s="126">
        <f t="shared" ref="CG697" si="13217">Y697/Y715</f>
        <v>9.0588626538077824E-2</v>
      </c>
      <c r="CH697" s="127">
        <f t="shared" ref="CH697" si="13218">Z697/Z715</f>
        <v>6.6736826825373782E-2</v>
      </c>
      <c r="CI697" s="125">
        <f t="shared" ref="CI697" si="13219">AA697/AA715</f>
        <v>4.8836510389833422E-2</v>
      </c>
      <c r="CJ697" s="131">
        <f t="shared" ref="CJ697" si="13220">AB697/AB715</f>
        <v>5.8632793131344764E-2</v>
      </c>
      <c r="CK697" s="132">
        <f t="shared" ref="CK697" si="13221">AC697/AC715</f>
        <v>6.7452750094695729E-2</v>
      </c>
    </row>
    <row r="698" spans="1:89" ht="15" thickTop="1" thickBot="1">
      <c r="A698" s="133" t="s">
        <v>28</v>
      </c>
      <c r="B698" s="188">
        <v>3585</v>
      </c>
      <c r="C698" s="189">
        <v>921</v>
      </c>
      <c r="D698" s="190">
        <v>1197</v>
      </c>
      <c r="E698" s="191">
        <v>686</v>
      </c>
      <c r="F698" s="188">
        <v>594</v>
      </c>
      <c r="G698" s="192">
        <v>363</v>
      </c>
      <c r="H698" s="190">
        <v>1838</v>
      </c>
      <c r="I698" s="191">
        <v>1436</v>
      </c>
      <c r="J698" s="188">
        <v>322</v>
      </c>
      <c r="K698" s="192">
        <v>593</v>
      </c>
      <c r="L698" s="190">
        <v>342</v>
      </c>
      <c r="M698" s="188">
        <v>1630</v>
      </c>
      <c r="N698" s="193">
        <v>1315</v>
      </c>
      <c r="O698" s="194">
        <v>2048</v>
      </c>
      <c r="P698" s="188">
        <v>849</v>
      </c>
      <c r="Q698" s="192">
        <v>1000</v>
      </c>
      <c r="R698" s="190">
        <v>1273</v>
      </c>
      <c r="S698" s="191">
        <v>1102</v>
      </c>
      <c r="T698" s="188">
        <v>360</v>
      </c>
      <c r="U698" s="192">
        <v>632</v>
      </c>
      <c r="V698" s="190">
        <v>744</v>
      </c>
      <c r="W698" s="191">
        <v>2007</v>
      </c>
      <c r="X698" s="188">
        <v>982</v>
      </c>
      <c r="Y698" s="192">
        <v>882</v>
      </c>
      <c r="Z698" s="190">
        <v>3101</v>
      </c>
      <c r="AA698" s="188">
        <v>2171</v>
      </c>
      <c r="AB698" s="168">
        <f t="shared" si="13140"/>
        <v>16502</v>
      </c>
      <c r="AC698" s="169">
        <f t="shared" si="13057"/>
        <v>15471</v>
      </c>
      <c r="AD698" s="232"/>
      <c r="AE698" s="310"/>
      <c r="AF698" s="242" t="s">
        <v>17</v>
      </c>
      <c r="AG698" s="243" t="s">
        <v>18</v>
      </c>
      <c r="AH698" s="244" t="s">
        <v>17</v>
      </c>
      <c r="AI698" s="245" t="s">
        <v>18</v>
      </c>
      <c r="AJ698" s="242" t="s">
        <v>17</v>
      </c>
      <c r="AK698" s="243" t="s">
        <v>18</v>
      </c>
      <c r="AL698" s="244" t="s">
        <v>17</v>
      </c>
      <c r="AM698" s="245" t="s">
        <v>18</v>
      </c>
      <c r="AN698" s="242" t="s">
        <v>17</v>
      </c>
      <c r="AO698" s="243" t="s">
        <v>18</v>
      </c>
      <c r="AP698" s="244" t="s">
        <v>17</v>
      </c>
      <c r="AQ698" s="242" t="s">
        <v>18</v>
      </c>
      <c r="AR698" s="246" t="s">
        <v>17</v>
      </c>
      <c r="AS698" s="247" t="s">
        <v>18</v>
      </c>
      <c r="AT698" s="242" t="s">
        <v>17</v>
      </c>
      <c r="AU698" s="243" t="s">
        <v>18</v>
      </c>
      <c r="AV698" s="244" t="s">
        <v>17</v>
      </c>
      <c r="AW698" s="245" t="s">
        <v>18</v>
      </c>
      <c r="AX698" s="242" t="s">
        <v>17</v>
      </c>
      <c r="AY698" s="243" t="s">
        <v>18</v>
      </c>
      <c r="AZ698" s="244" t="s">
        <v>17</v>
      </c>
      <c r="BA698" s="245" t="s">
        <v>18</v>
      </c>
      <c r="BB698" s="242" t="s">
        <v>17</v>
      </c>
      <c r="BC698" s="243" t="s">
        <v>18</v>
      </c>
      <c r="BD698" s="248" t="s">
        <v>17</v>
      </c>
      <c r="BE698" s="249" t="s">
        <v>18</v>
      </c>
      <c r="BF698" s="250" t="s">
        <v>17</v>
      </c>
      <c r="BG698" s="251" t="s">
        <v>18</v>
      </c>
      <c r="BH698" s="287"/>
      <c r="BI698" s="133" t="s">
        <v>28</v>
      </c>
      <c r="BJ698" s="125">
        <f>B698/B715</f>
        <v>6.8145529197080293E-2</v>
      </c>
      <c r="BK698" s="126">
        <f t="shared" ref="BK698" si="13222">C698/C715</f>
        <v>2.7242072882158068E-2</v>
      </c>
      <c r="BL698" s="127">
        <f t="shared" ref="BL698" si="13223">D698/D715</f>
        <v>5.4903219888083665E-2</v>
      </c>
      <c r="BM698" s="128">
        <f t="shared" ref="BM698" si="13224">E698/E715</f>
        <v>3.5226455787203452E-2</v>
      </c>
      <c r="BN698" s="125">
        <f t="shared" ref="BN698" si="13225">F698/F715</f>
        <v>5.9169239964139857E-2</v>
      </c>
      <c r="BO698" s="126">
        <f t="shared" ref="BO698" si="13226">G698/G715</f>
        <v>4.7675334909377462E-2</v>
      </c>
      <c r="BP698" s="127">
        <f t="shared" ref="BP698" si="13227">H698/H715</f>
        <v>6.6349000072196948E-2</v>
      </c>
      <c r="BQ698" s="128">
        <f t="shared" ref="BQ698" si="13228">I698/I715</f>
        <v>3.6128512843736638E-2</v>
      </c>
      <c r="BR698" s="125">
        <f t="shared" ref="BR698" si="13229">J698/J715</f>
        <v>5.3738317757009345E-2</v>
      </c>
      <c r="BS698" s="126">
        <f t="shared" ref="BS698" si="13230">K698/K715</f>
        <v>8.4268864572971433E-2</v>
      </c>
      <c r="BT698" s="127">
        <f t="shared" ref="BT698" si="13231">L698/L715</f>
        <v>2.8483384692262848E-2</v>
      </c>
      <c r="BU698" s="125">
        <f t="shared" ref="BU698" si="13232">M698/M715</f>
        <v>7.7693040991420395E-2</v>
      </c>
      <c r="BV698" s="129">
        <f t="shared" ref="BV698" si="13233">N698/N715</f>
        <v>5.0573032843627415E-2</v>
      </c>
      <c r="BW698" s="130">
        <f t="shared" ref="BW698" si="13234">O698/O715</f>
        <v>5.950201923356286E-2</v>
      </c>
      <c r="BX698" s="125">
        <f t="shared" ref="BX698" si="13235">P698/P715</f>
        <v>5.2732919254658388E-2</v>
      </c>
      <c r="BY698" s="126">
        <f t="shared" ref="BY698" si="13236">Q698/Q715</f>
        <v>5.1261021119540701E-2</v>
      </c>
      <c r="BZ698" s="127">
        <f t="shared" ref="BZ698" si="13237">R698/R715</f>
        <v>6.2398902014607127E-2</v>
      </c>
      <c r="CA698" s="128">
        <f t="shared" ref="CA698" si="13238">S698/S715</f>
        <v>4.8726565263530246E-2</v>
      </c>
      <c r="CB698" s="125">
        <f t="shared" ref="CB698" si="13239">T698/T715</f>
        <v>3.8572806171648988E-2</v>
      </c>
      <c r="CC698" s="126">
        <f t="shared" ref="CC698" si="13240">U698/U715</f>
        <v>5.8458976967903059E-2</v>
      </c>
      <c r="CD698" s="127">
        <f t="shared" ref="CD698" si="13241">V698/V715</f>
        <v>2.9280963438151834E-2</v>
      </c>
      <c r="CE698" s="128">
        <f t="shared" ref="CE698" si="13242">W698/W715</f>
        <v>7.0147845234350428E-2</v>
      </c>
      <c r="CF698" s="125">
        <f t="shared" ref="CF698" si="13243">X698/X715</f>
        <v>4.0840091495113327E-2</v>
      </c>
      <c r="CG698" s="126">
        <f t="shared" ref="CG698" si="13244">Y698/Y715</f>
        <v>5.8663119388094445E-2</v>
      </c>
      <c r="CH698" s="127">
        <f t="shared" ref="CH698" si="13245">Z698/Z715</f>
        <v>5.6267237625199591E-2</v>
      </c>
      <c r="CI698" s="125">
        <f t="shared" ref="CI698" si="13246">AA698/AA715</f>
        <v>4.6603984200583891E-2</v>
      </c>
      <c r="CJ698" s="131">
        <f t="shared" ref="CJ698" si="13247">AB698/AB715</f>
        <v>5.3830997677392418E-2</v>
      </c>
      <c r="CK698" s="132">
        <f t="shared" ref="CK698" si="13248">AC698/AC715</f>
        <v>5.0518540771411033E-2</v>
      </c>
    </row>
    <row r="699" spans="1:89" ht="14.1" thickTop="1">
      <c r="A699" s="142" t="s">
        <v>29</v>
      </c>
      <c r="B699" s="202">
        <v>2967</v>
      </c>
      <c r="C699" s="196">
        <v>1418</v>
      </c>
      <c r="D699" s="197">
        <v>1158</v>
      </c>
      <c r="E699" s="198">
        <v>1053</v>
      </c>
      <c r="F699" s="195">
        <v>606</v>
      </c>
      <c r="G699" s="199">
        <v>492</v>
      </c>
      <c r="H699" s="197">
        <v>1292</v>
      </c>
      <c r="I699" s="198">
        <v>2104</v>
      </c>
      <c r="J699" s="195">
        <v>295</v>
      </c>
      <c r="K699" s="199">
        <v>495</v>
      </c>
      <c r="L699" s="197">
        <v>424</v>
      </c>
      <c r="M699" s="195">
        <v>1299</v>
      </c>
      <c r="N699" s="200">
        <v>1252</v>
      </c>
      <c r="O699" s="203">
        <v>1935</v>
      </c>
      <c r="P699" s="195">
        <v>789</v>
      </c>
      <c r="Q699" s="199">
        <v>691</v>
      </c>
      <c r="R699" s="197">
        <v>1182</v>
      </c>
      <c r="S699" s="198">
        <v>866</v>
      </c>
      <c r="T699" s="195">
        <v>419</v>
      </c>
      <c r="U699" s="199">
        <v>373</v>
      </c>
      <c r="V699" s="197">
        <v>821</v>
      </c>
      <c r="W699" s="204">
        <v>1475</v>
      </c>
      <c r="X699" s="195">
        <v>909</v>
      </c>
      <c r="Y699" s="199">
        <v>554</v>
      </c>
      <c r="Z699" s="197">
        <v>3061</v>
      </c>
      <c r="AA699" s="195">
        <v>2241</v>
      </c>
      <c r="AB699" s="168">
        <f t="shared" si="13140"/>
        <v>15175</v>
      </c>
      <c r="AC699" s="169">
        <f t="shared" si="13057"/>
        <v>14996</v>
      </c>
      <c r="AD699" s="232"/>
      <c r="AE699" s="252" t="str">
        <f>$AE$17</f>
        <v>17:00 - 17:59</v>
      </c>
      <c r="AF699" s="253">
        <f t="shared" ref="AF699:AU701" si="13249">SUMIF($A$9:$A$32,$AE699,B$691:B$714)</f>
        <v>2607</v>
      </c>
      <c r="AG699" s="254">
        <f t="shared" si="13249"/>
        <v>3921</v>
      </c>
      <c r="AH699" s="255">
        <f t="shared" si="13249"/>
        <v>1757</v>
      </c>
      <c r="AI699" s="256">
        <f t="shared" si="13249"/>
        <v>1796</v>
      </c>
      <c r="AJ699" s="253">
        <f t="shared" si="13249"/>
        <v>1013</v>
      </c>
      <c r="AK699" s="257">
        <f t="shared" si="13249"/>
        <v>515</v>
      </c>
      <c r="AL699" s="255">
        <f t="shared" si="13249"/>
        <v>2016</v>
      </c>
      <c r="AM699" s="256">
        <f t="shared" si="13249"/>
        <v>3835</v>
      </c>
      <c r="AN699" s="253">
        <f t="shared" si="13249"/>
        <v>673</v>
      </c>
      <c r="AO699" s="257">
        <f t="shared" si="13249"/>
        <v>316</v>
      </c>
      <c r="AP699" s="255">
        <f t="shared" si="13249"/>
        <v>1543</v>
      </c>
      <c r="AQ699" s="253">
        <f t="shared" si="13249"/>
        <v>930</v>
      </c>
      <c r="AR699" s="258">
        <f t="shared" si="13249"/>
        <v>2324</v>
      </c>
      <c r="AS699" s="259">
        <f t="shared" si="13249"/>
        <v>2003</v>
      </c>
      <c r="AT699" s="253">
        <f t="shared" si="13249"/>
        <v>1339</v>
      </c>
      <c r="AU699" s="257">
        <f t="shared" si="13249"/>
        <v>1329</v>
      </c>
      <c r="AV699" s="255">
        <f t="shared" ref="AP699:BE701" si="13250">SUMIF($A$9:$A$32,$AE699,R$691:R$714)</f>
        <v>1366</v>
      </c>
      <c r="AW699" s="256">
        <f t="shared" si="13250"/>
        <v>1779</v>
      </c>
      <c r="AX699" s="253">
        <f t="shared" si="13250"/>
        <v>1184</v>
      </c>
      <c r="AY699" s="257">
        <f t="shared" si="13250"/>
        <v>385</v>
      </c>
      <c r="AZ699" s="255">
        <f t="shared" si="13250"/>
        <v>2580</v>
      </c>
      <c r="BA699" s="256">
        <f t="shared" si="13250"/>
        <v>1498</v>
      </c>
      <c r="BB699" s="253">
        <f t="shared" si="13250"/>
        <v>2777</v>
      </c>
      <c r="BC699" s="257">
        <f t="shared" si="13250"/>
        <v>732</v>
      </c>
      <c r="BD699" s="20">
        <f t="shared" si="13250"/>
        <v>4317</v>
      </c>
      <c r="BE699" s="260">
        <f t="shared" si="13250"/>
        <v>4296</v>
      </c>
      <c r="BF699" s="261">
        <f>AF699+AH699+AJ699+AL699+AN699+AP699+AR699+AT699+AV699+AX699+AZ699+BB699+BD699</f>
        <v>25496</v>
      </c>
      <c r="BG699" s="262">
        <f>AG699+AI699+AK699+AM699+AO699+AQ699+AS699+AU699+AW699+AY699+BA699+BC699+BE699</f>
        <v>23335</v>
      </c>
      <c r="BH699" s="283"/>
      <c r="BI699" s="142" t="s">
        <v>29</v>
      </c>
      <c r="BJ699" s="125">
        <f>B699/B715</f>
        <v>5.6398266423357664E-2</v>
      </c>
      <c r="BK699" s="126">
        <f t="shared" ref="BK699" si="13251">C699/C715</f>
        <v>4.1942735447231427E-2</v>
      </c>
      <c r="BL699" s="127">
        <f t="shared" ref="BL699" si="13252">D699/D715</f>
        <v>5.3114393174938081E-2</v>
      </c>
      <c r="BM699" s="128">
        <f t="shared" ref="BM699" si="13253">E699/E715</f>
        <v>5.4072096128170898E-2</v>
      </c>
      <c r="BN699" s="125">
        <f t="shared" ref="BN699" si="13254">F699/F715</f>
        <v>6.0364578145233591E-2</v>
      </c>
      <c r="BO699" s="126">
        <f t="shared" ref="BO699" si="13255">G699/G715</f>
        <v>6.4617809298660359E-2</v>
      </c>
      <c r="BP699" s="127">
        <f t="shared" ref="BP699" si="13256">H699/H715</f>
        <v>4.663923182441701E-2</v>
      </c>
      <c r="BQ699" s="128">
        <f t="shared" ref="BQ699" si="13257">I699/I715</f>
        <v>5.2934812690265932E-2</v>
      </c>
      <c r="BR699" s="125">
        <f t="shared" ref="BR699" si="13258">J699/J715</f>
        <v>4.9232309746328438E-2</v>
      </c>
      <c r="BS699" s="126">
        <f t="shared" ref="BS699" si="13259">K699/K715</f>
        <v>7.0342475486713088E-2</v>
      </c>
      <c r="BT699" s="127">
        <f t="shared" ref="BT699" si="13260">L699/L715</f>
        <v>3.5312734238360954E-2</v>
      </c>
      <c r="BU699" s="125">
        <f t="shared" ref="BU699" si="13261">M699/M715</f>
        <v>6.1916110581506194E-2</v>
      </c>
      <c r="BV699" s="129">
        <f t="shared" ref="BV699" si="13262">N699/N715</f>
        <v>4.8150142296746405E-2</v>
      </c>
      <c r="BW699" s="130">
        <f t="shared" ref="BW699" si="13263">O699/O715</f>
        <v>5.6218948836398504E-2</v>
      </c>
      <c r="BX699" s="125">
        <f t="shared" ref="BX699" si="13264">P699/P715</f>
        <v>4.9006211180124222E-2</v>
      </c>
      <c r="BY699" s="126">
        <f t="shared" ref="BY699" si="13265">Q699/Q715</f>
        <v>3.5421365593602622E-2</v>
      </c>
      <c r="BZ699" s="127">
        <f t="shared" ref="BZ699" si="13266">R699/R715</f>
        <v>5.7938336356060979E-2</v>
      </c>
      <c r="CA699" s="128">
        <f t="shared" ref="CA699" si="13267">S699/S715</f>
        <v>3.8291475061903078E-2</v>
      </c>
      <c r="CB699" s="125">
        <f t="shared" ref="CB699" si="13268">T699/T715</f>
        <v>4.4894460516447014E-2</v>
      </c>
      <c r="CC699" s="126">
        <f t="shared" ref="CC699" si="13269">U699/U715</f>
        <v>3.4501896216816208E-2</v>
      </c>
      <c r="CD699" s="127">
        <f t="shared" ref="CD699" si="13270">V699/V715</f>
        <v>3.2311385729465937E-2</v>
      </c>
      <c r="CE699" s="128">
        <f t="shared" ref="CE699" si="13271">W699/W715</f>
        <v>5.1553598266401032E-2</v>
      </c>
      <c r="CF699" s="125">
        <f t="shared" ref="CF699" si="13272">X699/X715</f>
        <v>3.780411728009981E-2</v>
      </c>
      <c r="CG699" s="126">
        <f t="shared" ref="CG699" si="13273">Y699/Y715</f>
        <v>3.6847356168939145E-2</v>
      </c>
      <c r="CH699" s="127">
        <f t="shared" ref="CH699" si="13274">Z699/Z715</f>
        <v>5.5541442879953551E-2</v>
      </c>
      <c r="CI699" s="125">
        <f t="shared" ref="CI699" si="13275">AA699/AA715</f>
        <v>4.8106646058732612E-2</v>
      </c>
      <c r="CJ699" s="131">
        <f t="shared" ref="CJ699" si="13276">AB699/AB715</f>
        <v>4.95022051723688E-2</v>
      </c>
      <c r="CK699" s="132">
        <f t="shared" ref="CK699" si="13277">AC699/AC715</f>
        <v>4.8967489975313805E-2</v>
      </c>
    </row>
    <row r="700" spans="1:89">
      <c r="A700" s="133" t="s">
        <v>31</v>
      </c>
      <c r="B700" s="205">
        <v>3449</v>
      </c>
      <c r="C700" s="189">
        <v>1109</v>
      </c>
      <c r="D700" s="190">
        <v>1311</v>
      </c>
      <c r="E700" s="191">
        <v>642</v>
      </c>
      <c r="F700" s="188">
        <v>554</v>
      </c>
      <c r="G700" s="192">
        <v>398</v>
      </c>
      <c r="H700" s="190">
        <v>1849</v>
      </c>
      <c r="I700" s="191">
        <v>2001</v>
      </c>
      <c r="J700" s="188">
        <v>312</v>
      </c>
      <c r="K700" s="189">
        <v>366</v>
      </c>
      <c r="L700" s="190">
        <v>520</v>
      </c>
      <c r="M700" s="188">
        <v>1532</v>
      </c>
      <c r="N700" s="193">
        <v>1305</v>
      </c>
      <c r="O700" s="206">
        <v>2179</v>
      </c>
      <c r="P700" s="188">
        <v>851</v>
      </c>
      <c r="Q700" s="189">
        <v>1039</v>
      </c>
      <c r="R700" s="190">
        <v>1194</v>
      </c>
      <c r="S700" s="191">
        <v>1317</v>
      </c>
      <c r="T700" s="197">
        <v>381</v>
      </c>
      <c r="U700" s="188">
        <v>758</v>
      </c>
      <c r="V700" s="190">
        <v>997</v>
      </c>
      <c r="W700" s="207">
        <v>2422</v>
      </c>
      <c r="X700" s="188">
        <v>936</v>
      </c>
      <c r="Y700" s="192">
        <v>883</v>
      </c>
      <c r="Z700" s="190">
        <v>3066</v>
      </c>
      <c r="AA700" s="188">
        <v>2532</v>
      </c>
      <c r="AB700" s="168">
        <f t="shared" si="13140"/>
        <v>16725</v>
      </c>
      <c r="AC700" s="169">
        <f t="shared" si="13057"/>
        <v>17178</v>
      </c>
      <c r="AD700" s="232"/>
      <c r="AE700" s="263" t="str">
        <f>$AE$18</f>
        <v>18:00 - 18:59</v>
      </c>
      <c r="AF700" s="253">
        <f t="shared" si="13249"/>
        <v>2603</v>
      </c>
      <c r="AG700" s="264">
        <f t="shared" si="13249"/>
        <v>4231</v>
      </c>
      <c r="AH700" s="265">
        <f t="shared" si="13249"/>
        <v>1628</v>
      </c>
      <c r="AI700" s="266">
        <f t="shared" si="13249"/>
        <v>1906</v>
      </c>
      <c r="AJ700" s="267">
        <f t="shared" si="13249"/>
        <v>867</v>
      </c>
      <c r="AK700" s="268">
        <f t="shared" si="13249"/>
        <v>497</v>
      </c>
      <c r="AL700" s="265">
        <f t="shared" si="13249"/>
        <v>2320</v>
      </c>
      <c r="AM700" s="266">
        <f t="shared" si="13249"/>
        <v>3863</v>
      </c>
      <c r="AN700" s="267">
        <f t="shared" si="13249"/>
        <v>675</v>
      </c>
      <c r="AO700" s="268">
        <f t="shared" si="13249"/>
        <v>248</v>
      </c>
      <c r="AP700" s="265">
        <f t="shared" si="13250"/>
        <v>1747</v>
      </c>
      <c r="AQ700" s="267">
        <f t="shared" si="13250"/>
        <v>880</v>
      </c>
      <c r="AR700" s="269">
        <f t="shared" si="13250"/>
        <v>2391</v>
      </c>
      <c r="AS700" s="270">
        <f t="shared" si="13250"/>
        <v>2262</v>
      </c>
      <c r="AT700" s="267">
        <f t="shared" si="13250"/>
        <v>1350</v>
      </c>
      <c r="AU700" s="268">
        <f t="shared" si="13250"/>
        <v>1385</v>
      </c>
      <c r="AV700" s="265">
        <f t="shared" si="13250"/>
        <v>1393</v>
      </c>
      <c r="AW700" s="266">
        <f t="shared" si="13250"/>
        <v>2144</v>
      </c>
      <c r="AX700" s="267">
        <f t="shared" si="13250"/>
        <v>1130</v>
      </c>
      <c r="AY700" s="268">
        <f t="shared" si="13250"/>
        <v>389</v>
      </c>
      <c r="AZ700" s="265">
        <f t="shared" si="13250"/>
        <v>2352</v>
      </c>
      <c r="BA700" s="266">
        <f t="shared" si="13250"/>
        <v>1520</v>
      </c>
      <c r="BB700" s="267">
        <f t="shared" si="13250"/>
        <v>2648</v>
      </c>
      <c r="BC700" s="268">
        <f t="shared" si="13250"/>
        <v>887</v>
      </c>
      <c r="BD700" s="265">
        <f t="shared" si="13250"/>
        <v>3924</v>
      </c>
      <c r="BE700" s="267">
        <f t="shared" si="13250"/>
        <v>4065</v>
      </c>
      <c r="BF700" s="271">
        <f>SUM(AF700,AH700,AJ700,AL700,AN700,AP700,AR700,AT700,AV700,AX700,AZ700,BB700,BD700)</f>
        <v>25028</v>
      </c>
      <c r="BG700" s="16">
        <f>SUM(AG700,AI700,AK700,AM700,AO700,AQ700,AS700,AU700,AW700,AY700,BA700,BC700,BE700)</f>
        <v>24277</v>
      </c>
      <c r="BH700" s="284"/>
      <c r="BI700" s="133" t="s">
        <v>31</v>
      </c>
      <c r="BJ700" s="125">
        <f>B700/B715</f>
        <v>6.5560371046228708E-2</v>
      </c>
      <c r="BK700" s="126">
        <f t="shared" ref="BK700" si="13278">C700/C715</f>
        <v>3.2802886890676765E-2</v>
      </c>
      <c r="BL700" s="127">
        <f t="shared" ref="BL700" si="13279">D700/D715</f>
        <v>6.0132097972663057E-2</v>
      </c>
      <c r="BM700" s="128">
        <f t="shared" ref="BM700" si="13280">E700/E715</f>
        <v>3.2967032967032968E-2</v>
      </c>
      <c r="BN700" s="125">
        <f t="shared" ref="BN700" si="13281">F700/F715</f>
        <v>5.5184779360494075E-2</v>
      </c>
      <c r="BO700" s="126">
        <f t="shared" ref="BO700" si="13282">G700/G715</f>
        <v>5.227213028631468E-2</v>
      </c>
      <c r="BP700" s="127">
        <f t="shared" ref="BP700" si="13283">H700/H715</f>
        <v>6.6746083315284088E-2</v>
      </c>
      <c r="BQ700" s="128">
        <f t="shared" ref="BQ700" si="13284">I700/I715</f>
        <v>5.0343422145067554E-2</v>
      </c>
      <c r="BR700" s="125">
        <f t="shared" ref="BR700" si="13285">J700/J715</f>
        <v>5.2069425901201602E-2</v>
      </c>
      <c r="BS700" s="126">
        <f t="shared" ref="BS700" si="13286">K700/K715</f>
        <v>5.2010800056842402E-2</v>
      </c>
      <c r="BT700" s="127">
        <f t="shared" ref="BT700" si="13287">L700/L715</f>
        <v>4.3308070292329477E-2</v>
      </c>
      <c r="BU700" s="125">
        <f t="shared" ref="BU700" si="13288">M700/M715</f>
        <v>7.3021925643469973E-2</v>
      </c>
      <c r="BV700" s="129">
        <f t="shared" ref="BV700" si="13289">N700/N715</f>
        <v>5.0188447042535188E-2</v>
      </c>
      <c r="BW700" s="130">
        <f t="shared" ref="BW700" si="13290">O700/O715</f>
        <v>6.3308056596647205E-2</v>
      </c>
      <c r="BX700" s="125">
        <f t="shared" ref="BX700" si="13291">P700/P715</f>
        <v>5.2857142857142859E-2</v>
      </c>
      <c r="BY700" s="126">
        <f t="shared" ref="BY700" si="13292">Q700/Q715</f>
        <v>5.3260200943202787E-2</v>
      </c>
      <c r="BZ700" s="127">
        <f t="shared" ref="BZ700" si="13293">R700/R715</f>
        <v>5.8526542816528603E-2</v>
      </c>
      <c r="CA700" s="128">
        <f t="shared" ref="CA700" si="13294">S700/S715</f>
        <v>5.8233109303148213E-2</v>
      </c>
      <c r="CB700" s="125">
        <f t="shared" ref="CB700" si="13295">T700/T715</f>
        <v>4.0822886531661842E-2</v>
      </c>
      <c r="CC700" s="126">
        <f t="shared" ref="CC700" si="13296">U700/U715</f>
        <v>7.0113773008972341E-2</v>
      </c>
      <c r="CD700" s="127">
        <f t="shared" ref="CD700" si="13297">V700/V715</f>
        <v>3.9238065252469596E-2</v>
      </c>
      <c r="CE700" s="128">
        <f t="shared" ref="CE700" si="13298">W700/W715</f>
        <v>8.4652755933032744E-2</v>
      </c>
      <c r="CF700" s="125">
        <f t="shared" ref="CF700" si="13299">X700/X715</f>
        <v>3.8927011852776042E-2</v>
      </c>
      <c r="CG700" s="126">
        <f t="shared" ref="CG700" si="13300">Y700/Y715</f>
        <v>5.872963086132358E-2</v>
      </c>
      <c r="CH700" s="127">
        <f t="shared" ref="CH700" si="13301">Z700/Z715</f>
        <v>5.5632167223109305E-2</v>
      </c>
      <c r="CI700" s="125">
        <f t="shared" ref="CI700" si="13302">AA700/AA715</f>
        <v>5.4353426069036578E-2</v>
      </c>
      <c r="CJ700" s="131">
        <f t="shared" ref="CJ700" si="13303">AB700/AB715</f>
        <v>5.455844359195177E-2</v>
      </c>
      <c r="CK700" s="132">
        <f t="shared" ref="CK700" si="13304">AC700/AC715</f>
        <v>5.6092527527069919E-2</v>
      </c>
    </row>
    <row r="701" spans="1:89" ht="14.1" thickBot="1">
      <c r="A701" s="142" t="s">
        <v>33</v>
      </c>
      <c r="B701" s="202">
        <v>2834</v>
      </c>
      <c r="C701" s="196">
        <v>1742</v>
      </c>
      <c r="D701" s="197">
        <v>1123</v>
      </c>
      <c r="E701" s="198">
        <v>1044</v>
      </c>
      <c r="F701" s="195">
        <v>530</v>
      </c>
      <c r="G701" s="199">
        <v>428</v>
      </c>
      <c r="H701" s="197">
        <v>1795</v>
      </c>
      <c r="I701" s="198">
        <v>2009</v>
      </c>
      <c r="J701" s="195">
        <v>328</v>
      </c>
      <c r="K701" s="196">
        <v>420</v>
      </c>
      <c r="L701" s="197">
        <v>514</v>
      </c>
      <c r="M701" s="195">
        <v>1380</v>
      </c>
      <c r="N701" s="200">
        <v>1315</v>
      </c>
      <c r="O701" s="203">
        <v>1978</v>
      </c>
      <c r="P701" s="195">
        <v>838</v>
      </c>
      <c r="Q701" s="196">
        <v>1083</v>
      </c>
      <c r="R701" s="197">
        <v>1171</v>
      </c>
      <c r="S701" s="198">
        <v>1299</v>
      </c>
      <c r="T701" s="195">
        <v>366</v>
      </c>
      <c r="U701" s="199">
        <v>573</v>
      </c>
      <c r="V701" s="197">
        <v>1012</v>
      </c>
      <c r="W701" s="204">
        <v>1631</v>
      </c>
      <c r="X701" s="195">
        <v>974</v>
      </c>
      <c r="Y701" s="199">
        <v>723</v>
      </c>
      <c r="Z701" s="197">
        <v>2813</v>
      </c>
      <c r="AA701" s="195">
        <v>2460</v>
      </c>
      <c r="AB701" s="168">
        <f t="shared" si="13140"/>
        <v>15613</v>
      </c>
      <c r="AC701" s="169">
        <f t="shared" si="13057"/>
        <v>16770</v>
      </c>
      <c r="AD701" s="232"/>
      <c r="AE701" s="252" t="str">
        <f>$AE$19</f>
        <v>19:00 - 19:59</v>
      </c>
      <c r="AF701" s="253">
        <f t="shared" si="13249"/>
        <v>2475</v>
      </c>
      <c r="AG701" s="272">
        <f t="shared" si="13249"/>
        <v>3881</v>
      </c>
      <c r="AH701" s="273">
        <f t="shared" si="13249"/>
        <v>1117</v>
      </c>
      <c r="AI701" s="274">
        <f t="shared" si="13249"/>
        <v>1484</v>
      </c>
      <c r="AJ701" s="275">
        <f t="shared" si="13249"/>
        <v>536</v>
      </c>
      <c r="AK701" s="276">
        <f t="shared" si="13249"/>
        <v>524</v>
      </c>
      <c r="AL701" s="273">
        <f t="shared" si="13249"/>
        <v>1973</v>
      </c>
      <c r="AM701" s="274">
        <f t="shared" si="13249"/>
        <v>3434</v>
      </c>
      <c r="AN701" s="275">
        <f t="shared" si="13249"/>
        <v>445</v>
      </c>
      <c r="AO701" s="276">
        <f t="shared" si="13249"/>
        <v>227</v>
      </c>
      <c r="AP701" s="273">
        <f t="shared" si="13250"/>
        <v>1301</v>
      </c>
      <c r="AQ701" s="275">
        <f t="shared" si="13250"/>
        <v>918</v>
      </c>
      <c r="AR701" s="277">
        <f t="shared" si="13250"/>
        <v>2013</v>
      </c>
      <c r="AS701" s="278">
        <f t="shared" si="13250"/>
        <v>2056</v>
      </c>
      <c r="AT701" s="275">
        <f t="shared" si="13250"/>
        <v>1083</v>
      </c>
      <c r="AU701" s="276">
        <f t="shared" si="13250"/>
        <v>1714</v>
      </c>
      <c r="AV701" s="273">
        <f t="shared" si="13250"/>
        <v>1150</v>
      </c>
      <c r="AW701" s="274">
        <f t="shared" si="13250"/>
        <v>1733</v>
      </c>
      <c r="AX701" s="275">
        <f t="shared" si="13250"/>
        <v>866</v>
      </c>
      <c r="AY701" s="276">
        <f t="shared" si="13250"/>
        <v>453</v>
      </c>
      <c r="AZ701" s="273">
        <f t="shared" si="13250"/>
        <v>2647</v>
      </c>
      <c r="BA701" s="274">
        <f t="shared" si="13250"/>
        <v>1409</v>
      </c>
      <c r="BB701" s="275">
        <f t="shared" si="13250"/>
        <v>2170</v>
      </c>
      <c r="BC701" s="276">
        <f t="shared" si="13250"/>
        <v>855</v>
      </c>
      <c r="BD701" s="273">
        <f t="shared" si="13250"/>
        <v>3387</v>
      </c>
      <c r="BE701" s="275">
        <f t="shared" si="13250"/>
        <v>4021</v>
      </c>
      <c r="BF701" s="271">
        <f>SUM(AF701,AH701,AJ701,AL701,AN701,AP701,AR701,AT701,AV701,AX701,AZ701,BB701,BD701)</f>
        <v>21163</v>
      </c>
      <c r="BG701" s="16">
        <f>SUM(AG701,AI701,AK701,AM701,AO701,AQ701,AS701,AU701,AW701,AY701,BA701,BC701,BE701)</f>
        <v>22709</v>
      </c>
      <c r="BH701" s="285"/>
      <c r="BI701" s="142" t="s">
        <v>33</v>
      </c>
      <c r="BJ701" s="125">
        <f>B701/B715</f>
        <v>5.3870133819951337E-2</v>
      </c>
      <c r="BK701" s="126">
        <f t="shared" ref="BK701" si="13305">C701/C715</f>
        <v>5.1526265972550875E-2</v>
      </c>
      <c r="BL701" s="127">
        <f t="shared" ref="BL701" si="13306">D701/D715</f>
        <v>5.1509035868268965E-2</v>
      </c>
      <c r="BM701" s="128">
        <f t="shared" ref="BM701" si="13307">E701/E715</f>
        <v>5.3609941460408747E-2</v>
      </c>
      <c r="BN701" s="125">
        <f t="shared" ref="BN701" si="13308">F701/F715</f>
        <v>5.2794102998306607E-2</v>
      </c>
      <c r="BO701" s="126">
        <f t="shared" ref="BO701" si="13309">G701/G715</f>
        <v>5.6212240609403732E-2</v>
      </c>
      <c r="BP701" s="127">
        <f t="shared" ref="BP701" si="13310">H701/H715</f>
        <v>6.4796765576492665E-2</v>
      </c>
      <c r="BQ701" s="128">
        <f t="shared" ref="BQ701" si="13311">I701/I715</f>
        <v>5.0544695197121799E-2</v>
      </c>
      <c r="BR701" s="125">
        <f t="shared" ref="BR701" si="13312">J701/J715</f>
        <v>5.4739652870493989E-2</v>
      </c>
      <c r="BS701" s="126">
        <f t="shared" ref="BS701" si="13313">K701/K715</f>
        <v>5.9684524655392923E-2</v>
      </c>
      <c r="BT701" s="127">
        <f t="shared" ref="BT701" si="13314">L701/L715</f>
        <v>4.2808361788956445E-2</v>
      </c>
      <c r="BU701" s="125">
        <f t="shared" ref="BU701" si="13315">M701/M715</f>
        <v>6.5776930409914197E-2</v>
      </c>
      <c r="BV701" s="129">
        <f t="shared" ref="BV701" si="13316">N701/N715</f>
        <v>5.0573032843627415E-2</v>
      </c>
      <c r="BW701" s="130">
        <f t="shared" ref="BW701" si="13317">O701/O715</f>
        <v>5.7468258810540691E-2</v>
      </c>
      <c r="BX701" s="125">
        <f t="shared" ref="BX701" si="13318">P701/P715</f>
        <v>5.2049689440993786E-2</v>
      </c>
      <c r="BY701" s="126">
        <f t="shared" ref="BY701" si="13319">Q701/Q715</f>
        <v>5.5515685872462577E-2</v>
      </c>
      <c r="BZ701" s="127">
        <f t="shared" ref="BZ701" si="13320">R701/R715</f>
        <v>5.739914710063232E-2</v>
      </c>
      <c r="CA701" s="128">
        <f t="shared" ref="CA701" si="13321">S701/S715</f>
        <v>5.7437212592854614E-2</v>
      </c>
      <c r="CB701" s="125">
        <f t="shared" ref="CB701" si="13322">T701/T715</f>
        <v>3.9215686274509803E-2</v>
      </c>
      <c r="CC701" s="126">
        <f t="shared" ref="CC701" si="13323">U701/U715</f>
        <v>5.3001572472481731E-2</v>
      </c>
      <c r="CD701" s="127">
        <f t="shared" ref="CD701" si="13324">V701/V715</f>
        <v>3.9828407257271048E-2</v>
      </c>
      <c r="CE701" s="128">
        <f t="shared" ref="CE701" si="13325">W701/W715</f>
        <v>5.7006046625423787E-2</v>
      </c>
      <c r="CF701" s="125">
        <f t="shared" ref="CF701" si="13326">X701/X715</f>
        <v>4.0507381992098149E-2</v>
      </c>
      <c r="CG701" s="126">
        <f t="shared" ref="CG701" si="13327">Y701/Y715</f>
        <v>4.8087795144662451E-2</v>
      </c>
      <c r="CH701" s="127">
        <f t="shared" ref="CH701" si="13328">Z701/Z715</f>
        <v>5.1041515459428075E-2</v>
      </c>
      <c r="CI701" s="125">
        <f t="shared" ref="CI701" si="13329">AA701/AA715</f>
        <v>5.280783101494075E-2</v>
      </c>
      <c r="CJ701" s="131">
        <f t="shared" ref="CJ701" si="13330">AB701/AB715</f>
        <v>5.0931000287063856E-2</v>
      </c>
      <c r="CK701" s="132">
        <f t="shared" ref="CK701" si="13331">AC701/AC715</f>
        <v>5.4760256527474821E-2</v>
      </c>
    </row>
    <row r="702" spans="1:89" ht="15" thickTop="1" thickBot="1">
      <c r="A702" s="133" t="s">
        <v>35</v>
      </c>
      <c r="B702" s="205">
        <v>2230</v>
      </c>
      <c r="C702" s="189">
        <v>1627</v>
      </c>
      <c r="D702" s="190">
        <v>952</v>
      </c>
      <c r="E702" s="191">
        <v>923</v>
      </c>
      <c r="F702" s="188">
        <v>467</v>
      </c>
      <c r="G702" s="192">
        <v>386</v>
      </c>
      <c r="H702" s="190">
        <v>1843</v>
      </c>
      <c r="I702" s="191">
        <v>2257</v>
      </c>
      <c r="J702" s="188">
        <v>335</v>
      </c>
      <c r="K702" s="189">
        <v>316</v>
      </c>
      <c r="L702" s="190">
        <v>631</v>
      </c>
      <c r="M702" s="188">
        <v>986</v>
      </c>
      <c r="N702" s="193">
        <v>1488</v>
      </c>
      <c r="O702" s="206">
        <v>1732</v>
      </c>
      <c r="P702" s="188">
        <v>952</v>
      </c>
      <c r="Q702" s="189">
        <v>940</v>
      </c>
      <c r="R702" s="190">
        <v>1168</v>
      </c>
      <c r="S702" s="191">
        <v>1213</v>
      </c>
      <c r="T702" s="188">
        <v>583</v>
      </c>
      <c r="U702" s="192">
        <v>441</v>
      </c>
      <c r="V702" s="190">
        <v>1279</v>
      </c>
      <c r="W702" s="207">
        <v>1568</v>
      </c>
      <c r="X702" s="188">
        <v>1112</v>
      </c>
      <c r="Y702" s="192">
        <v>603</v>
      </c>
      <c r="Z702" s="190">
        <v>2907</v>
      </c>
      <c r="AA702" s="188">
        <v>3005</v>
      </c>
      <c r="AB702" s="168">
        <f t="shared" si="13140"/>
        <v>15947</v>
      </c>
      <c r="AC702" s="169">
        <f t="shared" si="13057"/>
        <v>15997</v>
      </c>
      <c r="AD702" s="232"/>
      <c r="AE702" s="288" t="s">
        <v>26</v>
      </c>
      <c r="AF702" s="12">
        <f t="shared" ref="AF702:BG702" si="13332">SUM(AF699:AF701)</f>
        <v>7685</v>
      </c>
      <c r="AG702" s="1">
        <f t="shared" si="13332"/>
        <v>12033</v>
      </c>
      <c r="AH702" s="12">
        <f t="shared" si="13332"/>
        <v>4502</v>
      </c>
      <c r="AI702" s="1">
        <f t="shared" si="13332"/>
        <v>5186</v>
      </c>
      <c r="AJ702" s="12">
        <f t="shared" si="13332"/>
        <v>2416</v>
      </c>
      <c r="AK702" s="1">
        <f t="shared" si="13332"/>
        <v>1536</v>
      </c>
      <c r="AL702" s="12">
        <f t="shared" si="13332"/>
        <v>6309</v>
      </c>
      <c r="AM702" s="1">
        <f t="shared" si="13332"/>
        <v>11132</v>
      </c>
      <c r="AN702" s="12">
        <f t="shared" si="13332"/>
        <v>1793</v>
      </c>
      <c r="AO702" s="1">
        <f t="shared" si="13332"/>
        <v>791</v>
      </c>
      <c r="AP702" s="12">
        <f t="shared" si="13332"/>
        <v>4591</v>
      </c>
      <c r="AQ702" s="1">
        <f t="shared" si="13332"/>
        <v>2728</v>
      </c>
      <c r="AR702" s="12">
        <f t="shared" si="13332"/>
        <v>6728</v>
      </c>
      <c r="AS702" s="1">
        <f t="shared" si="13332"/>
        <v>6321</v>
      </c>
      <c r="AT702" s="12">
        <f t="shared" si="13332"/>
        <v>3772</v>
      </c>
      <c r="AU702" s="1">
        <f t="shared" si="13332"/>
        <v>4428</v>
      </c>
      <c r="AV702" s="12">
        <f t="shared" si="13332"/>
        <v>3909</v>
      </c>
      <c r="AW702" s="1">
        <f t="shared" si="13332"/>
        <v>5656</v>
      </c>
      <c r="AX702" s="12">
        <f t="shared" si="13332"/>
        <v>3180</v>
      </c>
      <c r="AY702" s="1">
        <f t="shared" si="13332"/>
        <v>1227</v>
      </c>
      <c r="AZ702" s="12">
        <f t="shared" si="13332"/>
        <v>7579</v>
      </c>
      <c r="BA702" s="1">
        <f t="shared" si="13332"/>
        <v>4427</v>
      </c>
      <c r="BB702" s="12">
        <f t="shared" si="13332"/>
        <v>7595</v>
      </c>
      <c r="BC702" s="1">
        <f t="shared" si="13332"/>
        <v>2474</v>
      </c>
      <c r="BD702" s="12">
        <f t="shared" si="13332"/>
        <v>11628</v>
      </c>
      <c r="BE702" s="1">
        <f t="shared" si="13332"/>
        <v>12382</v>
      </c>
      <c r="BF702" s="51">
        <f t="shared" si="13332"/>
        <v>71687</v>
      </c>
      <c r="BG702" s="47">
        <f t="shared" si="13332"/>
        <v>70321</v>
      </c>
      <c r="BH702" s="284"/>
      <c r="BI702" s="133" t="s">
        <v>35</v>
      </c>
      <c r="BJ702" s="125">
        <f>B702/B715</f>
        <v>4.2388990267639905E-2</v>
      </c>
      <c r="BK702" s="126">
        <f t="shared" ref="BK702" si="13333">C702/C715</f>
        <v>4.8124704212020822E-2</v>
      </c>
      <c r="BL702" s="127">
        <f t="shared" ref="BL702" si="13334">D702/D715</f>
        <v>4.3665718741399871E-2</v>
      </c>
      <c r="BM702" s="128">
        <f t="shared" ref="BM702" si="13335">E702/E715</f>
        <v>4.7396528704939919E-2</v>
      </c>
      <c r="BN702" s="125">
        <f t="shared" ref="BN702" si="13336">F702/F715</f>
        <v>4.6518577547564499E-2</v>
      </c>
      <c r="BO702" s="126">
        <f t="shared" ref="BO702" si="13337">G702/G715</f>
        <v>5.0696086157079066E-2</v>
      </c>
      <c r="BP702" s="127">
        <f t="shared" ref="BP702" si="13338">H702/H715</f>
        <v>6.6529492455418379E-2</v>
      </c>
      <c r="BQ702" s="128">
        <f t="shared" ref="BQ702" si="13339">I702/I715</f>
        <v>5.6784159810803328E-2</v>
      </c>
      <c r="BR702" s="125">
        <f t="shared" ref="BR702" si="13340">J702/J715</f>
        <v>5.590787716955941E-2</v>
      </c>
      <c r="BS702" s="126">
        <f t="shared" ref="BS702" si="13341">K702/K715</f>
        <v>4.4905499502628961E-2</v>
      </c>
      <c r="BT702" s="127">
        <f t="shared" ref="BT702" si="13342">L702/L715</f>
        <v>5.2552677604730577E-2</v>
      </c>
      <c r="BU702" s="125">
        <f t="shared" ref="BU702" si="13343">M702/M715</f>
        <v>4.6997140133460437E-2</v>
      </c>
      <c r="BV702" s="129">
        <f t="shared" ref="BV702" si="13344">N702/N715</f>
        <v>5.7226367202522881E-2</v>
      </c>
      <c r="BW702" s="130">
        <f t="shared" ref="BW702" si="13345">O702/O715</f>
        <v>5.0321043609634214E-2</v>
      </c>
      <c r="BX702" s="125">
        <f t="shared" ref="BX702" si="13346">P702/P715</f>
        <v>5.9130434782608696E-2</v>
      </c>
      <c r="BY702" s="126">
        <f t="shared" ref="BY702" si="13347">Q702/Q715</f>
        <v>4.8185359852368256E-2</v>
      </c>
      <c r="BZ702" s="127">
        <f t="shared" ref="BZ702" si="13348">R702/R715</f>
        <v>5.7252095485515415E-2</v>
      </c>
      <c r="CA702" s="128">
        <f t="shared" ref="CA702" si="13349">S702/S715</f>
        <v>5.3634594977007427E-2</v>
      </c>
      <c r="CB702" s="125">
        <f t="shared" ref="CB702" si="13350">T702/T715</f>
        <v>6.2466516661309333E-2</v>
      </c>
      <c r="CC702" s="126">
        <f t="shared" ref="CC702" si="13351">U702/U715</f>
        <v>4.0791786143742487E-2</v>
      </c>
      <c r="CD702" s="127">
        <f t="shared" ref="CD702" si="13352">V702/V715</f>
        <v>5.0336494942736829E-2</v>
      </c>
      <c r="CE702" s="128">
        <f t="shared" ref="CE702" si="13353">W702/W715</f>
        <v>5.4804096326587677E-2</v>
      </c>
      <c r="CF702" s="125">
        <f t="shared" ref="CF702" si="13354">X702/X715</f>
        <v>4.6246620919109999E-2</v>
      </c>
      <c r="CG702" s="126">
        <f t="shared" ref="CG702" si="13355">Y702/Y715</f>
        <v>4.0106418357166614E-2</v>
      </c>
      <c r="CH702" s="127">
        <f t="shared" ref="CH702" si="13356">Z702/Z715</f>
        <v>5.2747133110756281E-2</v>
      </c>
      <c r="CI702" s="125">
        <f t="shared" ref="CI702" si="13357">AA702/AA715</f>
        <v>6.4507126910527221E-2</v>
      </c>
      <c r="CJ702" s="131">
        <f t="shared" ref="CJ702" si="13358">AB702/AB715</f>
        <v>5.2020538114251419E-2</v>
      </c>
      <c r="CK702" s="132">
        <f t="shared" ref="CK702" si="13359">AC702/AC715</f>
        <v>5.2236125442457648E-2</v>
      </c>
    </row>
    <row r="703" spans="1:89" ht="14.1" thickTop="1">
      <c r="A703" s="142" t="s">
        <v>36</v>
      </c>
      <c r="B703" s="202">
        <v>1986</v>
      </c>
      <c r="C703" s="196">
        <v>1927</v>
      </c>
      <c r="D703" s="197">
        <v>1006</v>
      </c>
      <c r="E703" s="198">
        <v>921</v>
      </c>
      <c r="F703" s="195">
        <v>558</v>
      </c>
      <c r="G703" s="199">
        <v>419</v>
      </c>
      <c r="H703" s="197">
        <v>1913</v>
      </c>
      <c r="I703" s="198">
        <v>2424</v>
      </c>
      <c r="J703" s="195">
        <v>382</v>
      </c>
      <c r="K703" s="196">
        <v>285</v>
      </c>
      <c r="L703" s="197">
        <v>850</v>
      </c>
      <c r="M703" s="195">
        <v>943</v>
      </c>
      <c r="N703" s="200">
        <v>1726</v>
      </c>
      <c r="O703" s="203">
        <v>1772</v>
      </c>
      <c r="P703" s="195">
        <v>861</v>
      </c>
      <c r="Q703" s="196">
        <v>915</v>
      </c>
      <c r="R703" s="197">
        <v>1091</v>
      </c>
      <c r="S703" s="198">
        <v>1334</v>
      </c>
      <c r="T703" s="195">
        <v>640</v>
      </c>
      <c r="U703" s="199">
        <v>434</v>
      </c>
      <c r="V703" s="197">
        <v>1903</v>
      </c>
      <c r="W703" s="204">
        <v>1270</v>
      </c>
      <c r="X703" s="195">
        <v>1470</v>
      </c>
      <c r="Y703" s="199">
        <v>538</v>
      </c>
      <c r="Z703" s="197">
        <v>3053</v>
      </c>
      <c r="AA703" s="195">
        <v>2874</v>
      </c>
      <c r="AB703" s="168">
        <f t="shared" si="13140"/>
        <v>17439</v>
      </c>
      <c r="AC703" s="169">
        <f t="shared" si="13057"/>
        <v>16056</v>
      </c>
      <c r="AD703" s="232"/>
      <c r="AE703" s="280"/>
      <c r="AF703" s="280"/>
      <c r="AG703" s="280"/>
      <c r="AH703" s="280"/>
      <c r="AI703" s="280"/>
      <c r="AJ703" s="280"/>
      <c r="AK703" s="280"/>
      <c r="AL703" s="280"/>
      <c r="AM703" s="280"/>
      <c r="AN703" s="280"/>
      <c r="AO703" s="280"/>
      <c r="AP703" s="280"/>
      <c r="AQ703" s="280"/>
      <c r="AR703" s="280"/>
      <c r="AS703" s="280"/>
      <c r="AT703" s="280"/>
      <c r="AU703" s="280"/>
      <c r="AV703" s="280"/>
      <c r="AW703" s="280"/>
      <c r="AX703" s="280"/>
      <c r="AY703" s="280"/>
      <c r="AZ703" s="280"/>
      <c r="BA703" s="280"/>
      <c r="BB703" s="280"/>
      <c r="BC703" s="280"/>
      <c r="BD703" s="280"/>
      <c r="BE703" s="280"/>
      <c r="BF703" s="280"/>
      <c r="BG703" s="280"/>
      <c r="BH703" s="280"/>
      <c r="BI703" s="142" t="s">
        <v>36</v>
      </c>
      <c r="BJ703" s="125">
        <f>B703/B715</f>
        <v>3.7750912408759121E-2</v>
      </c>
      <c r="BK703" s="126">
        <f t="shared" ref="BK703" si="13360">C703/C715</f>
        <v>5.6998343587316612E-2</v>
      </c>
      <c r="BL703" s="127">
        <f t="shared" ref="BL703" si="13361">D703/D715</f>
        <v>4.6142555728832219E-2</v>
      </c>
      <c r="BM703" s="128">
        <f t="shared" ref="BM703" si="13362">E703/E715</f>
        <v>4.7293827667659445E-2</v>
      </c>
      <c r="BN703" s="125">
        <f t="shared" ref="BN703" si="13363">F703/F715</f>
        <v>5.5583225420858653E-2</v>
      </c>
      <c r="BO703" s="126">
        <f t="shared" ref="BO703" si="13364">G703/G715</f>
        <v>5.5030207512477017E-2</v>
      </c>
      <c r="BP703" s="127">
        <f t="shared" ref="BP703" si="13365">H703/H715</f>
        <v>6.9056385820518373E-2</v>
      </c>
      <c r="BQ703" s="128">
        <f t="shared" ref="BQ703" si="13366">I703/I715</f>
        <v>6.0985734772435657E-2</v>
      </c>
      <c r="BR703" s="125">
        <f t="shared" ref="BR703" si="13367">J703/J715</f>
        <v>6.3751668891855809E-2</v>
      </c>
      <c r="BS703" s="126">
        <f t="shared" ref="BS703" si="13368">K703/K715</f>
        <v>4.0500213159016626E-2</v>
      </c>
      <c r="BT703" s="127">
        <f t="shared" ref="BT703" si="13369">L703/L715</f>
        <v>7.0792037977846251E-2</v>
      </c>
      <c r="BU703" s="125">
        <f t="shared" ref="BU703" si="13370">M703/M715</f>
        <v>4.4947569113441374E-2</v>
      </c>
      <c r="BV703" s="129">
        <f t="shared" ref="BV703" si="13371">N703/N715</f>
        <v>6.6379509268517808E-2</v>
      </c>
      <c r="BW703" s="130">
        <f t="shared" ref="BW703" si="13372">O703/O715</f>
        <v>5.1483192422789738E-2</v>
      </c>
      <c r="BX703" s="125">
        <f t="shared" ref="BX703" si="13373">P703/P715</f>
        <v>5.3478260869565218E-2</v>
      </c>
      <c r="BY703" s="126">
        <f t="shared" ref="BY703" si="13374">Q703/Q715</f>
        <v>4.6903834324379744E-2</v>
      </c>
      <c r="BZ703" s="127">
        <f t="shared" ref="BZ703" si="13375">R703/R715</f>
        <v>5.3477770697514825E-2</v>
      </c>
      <c r="CA703" s="128">
        <f t="shared" ref="CA703" si="13376">S703/S715</f>
        <v>5.8984789529536612E-2</v>
      </c>
      <c r="CB703" s="125">
        <f t="shared" ref="CB703" si="13377">T703/T715</f>
        <v>6.8573877638487088E-2</v>
      </c>
      <c r="CC703" s="126">
        <f t="shared" ref="CC703" si="13378">U703/U715</f>
        <v>4.0144297474794192E-2</v>
      </c>
      <c r="CD703" s="127">
        <f t="shared" ref="CD703" si="13379">V703/V715</f>
        <v>7.4894722342477071E-2</v>
      </c>
      <c r="CE703" s="128">
        <f t="shared" ref="CE703" si="13380">W703/W715</f>
        <v>4.4388521897172413E-2</v>
      </c>
      <c r="CF703" s="125">
        <f t="shared" ref="CF703" si="13381">X703/X715</f>
        <v>6.1135371179039298E-2</v>
      </c>
      <c r="CG703" s="126">
        <f t="shared" ref="CG703" si="13382">Y703/Y715</f>
        <v>3.5783172597273032E-2</v>
      </c>
      <c r="CH703" s="127">
        <f t="shared" ref="CH703" si="13383">Z703/Z715</f>
        <v>5.5396283930904337E-2</v>
      </c>
      <c r="CI703" s="125">
        <f t="shared" ref="CI703" si="13384">AA703/AA715</f>
        <v>6.169500257599176E-2</v>
      </c>
      <c r="CJ703" s="131">
        <f t="shared" ref="CJ703" si="13385">AB703/AB715</f>
        <v>5.68875753542629E-2</v>
      </c>
      <c r="CK703" s="132">
        <f t="shared" ref="CK703" si="13386">AC703/AC715</f>
        <v>5.2428782278183407E-2</v>
      </c>
    </row>
    <row r="704" spans="1:89">
      <c r="A704" s="133" t="s">
        <v>37</v>
      </c>
      <c r="B704" s="205">
        <v>2054</v>
      </c>
      <c r="C704" s="189">
        <v>2825</v>
      </c>
      <c r="D704" s="190">
        <v>1297</v>
      </c>
      <c r="E704" s="191">
        <v>1468</v>
      </c>
      <c r="F704" s="188">
        <v>780</v>
      </c>
      <c r="G704" s="192">
        <v>464</v>
      </c>
      <c r="H704" s="190">
        <v>1901</v>
      </c>
      <c r="I704" s="191">
        <v>3263</v>
      </c>
      <c r="J704" s="188">
        <v>478</v>
      </c>
      <c r="K704" s="189">
        <v>292</v>
      </c>
      <c r="L704" s="190">
        <v>1112</v>
      </c>
      <c r="M704" s="188">
        <v>997</v>
      </c>
      <c r="N704" s="193">
        <v>1968</v>
      </c>
      <c r="O704" s="206">
        <v>1836</v>
      </c>
      <c r="P704" s="188">
        <v>955</v>
      </c>
      <c r="Q704" s="189">
        <v>1029</v>
      </c>
      <c r="R704" s="190">
        <v>1334</v>
      </c>
      <c r="S704" s="191">
        <v>1510</v>
      </c>
      <c r="T704" s="188">
        <v>916</v>
      </c>
      <c r="U704" s="192">
        <v>313</v>
      </c>
      <c r="V704" s="190">
        <v>2353</v>
      </c>
      <c r="W704" s="207">
        <v>1358</v>
      </c>
      <c r="X704" s="188">
        <v>1981</v>
      </c>
      <c r="Y704" s="192">
        <v>585</v>
      </c>
      <c r="Z704" s="190">
        <v>3781</v>
      </c>
      <c r="AA704" s="188">
        <v>3240</v>
      </c>
      <c r="AB704" s="168">
        <f t="shared" si="13140"/>
        <v>20910</v>
      </c>
      <c r="AC704" s="169">
        <f t="shared" si="13057"/>
        <v>19180</v>
      </c>
      <c r="AD704" s="232"/>
      <c r="AE704" s="280"/>
      <c r="AF704" s="280"/>
      <c r="AG704" s="280"/>
      <c r="AH704" s="280"/>
      <c r="AI704" s="280"/>
      <c r="AJ704" s="280"/>
      <c r="AK704" s="280"/>
      <c r="AL704" s="280"/>
      <c r="AM704" s="280"/>
      <c r="AN704" s="280"/>
      <c r="AO704" s="280"/>
      <c r="AP704" s="280"/>
      <c r="AQ704" s="280"/>
      <c r="AR704" s="280"/>
      <c r="AS704" s="280"/>
      <c r="AT704" s="280"/>
      <c r="AU704" s="280"/>
      <c r="AV704" s="280"/>
      <c r="AW704" s="280"/>
      <c r="AX704" s="280"/>
      <c r="AY704" s="280"/>
      <c r="AZ704" s="280"/>
      <c r="BA704" s="280"/>
      <c r="BB704" s="280"/>
      <c r="BC704" s="280"/>
      <c r="BD704" s="280"/>
      <c r="BE704" s="280"/>
      <c r="BF704" s="280"/>
      <c r="BG704" s="280"/>
      <c r="BH704" s="280"/>
      <c r="BI704" s="133" t="s">
        <v>37</v>
      </c>
      <c r="BJ704" s="125">
        <f>B704/B715</f>
        <v>3.9043491484184914E-2</v>
      </c>
      <c r="BK704" s="126">
        <f t="shared" ref="BK704" si="13387">C704/C715</f>
        <v>8.3560104117368666E-2</v>
      </c>
      <c r="BL704" s="127">
        <f t="shared" ref="BL704" si="13388">D704/D715</f>
        <v>5.9489955049995415E-2</v>
      </c>
      <c r="BM704" s="128">
        <f t="shared" ref="BM704" si="13389">E704/E715</f>
        <v>7.5382561363869768E-2</v>
      </c>
      <c r="BN704" s="125">
        <f t="shared" ref="BN704" si="13390">F704/F715</f>
        <v>7.7696981771092744E-2</v>
      </c>
      <c r="BO704" s="126">
        <f t="shared" ref="BO704" si="13391">G704/G715</f>
        <v>6.0940372997110588E-2</v>
      </c>
      <c r="BP704" s="127">
        <f t="shared" ref="BP704" si="13392">H704/H715</f>
        <v>6.8623204100786941E-2</v>
      </c>
      <c r="BQ704" s="128">
        <f t="shared" ref="BQ704" si="13393">I704/I715</f>
        <v>8.2094246106624399E-2</v>
      </c>
      <c r="BR704" s="125">
        <f t="shared" ref="BR704" si="13394">J704/J715</f>
        <v>7.9773030707610146E-2</v>
      </c>
      <c r="BS704" s="126">
        <f t="shared" ref="BS704" si="13395">K704/K715</f>
        <v>4.1494955236606505E-2</v>
      </c>
      <c r="BT704" s="127">
        <f t="shared" ref="BT704" si="13396">L704/L715</f>
        <v>9.2612642625135341E-2</v>
      </c>
      <c r="BU704" s="125">
        <f t="shared" ref="BU704" si="13397">M704/M715</f>
        <v>4.7521448999046714E-2</v>
      </c>
      <c r="BV704" s="129">
        <f t="shared" ref="BV704" si="13398">N704/N715</f>
        <v>7.568648565494962E-2</v>
      </c>
      <c r="BW704" s="130">
        <f t="shared" ref="BW704" si="13399">O704/O715</f>
        <v>5.3342630523838579E-2</v>
      </c>
      <c r="BX704" s="125">
        <f t="shared" ref="BX704" si="13400">P704/P715</f>
        <v>5.9316770186335403E-2</v>
      </c>
      <c r="BY704" s="126">
        <f t="shared" ref="BY704" si="13401">Q704/Q715</f>
        <v>5.2747590732007382E-2</v>
      </c>
      <c r="BZ704" s="127">
        <f t="shared" ref="BZ704" si="13402">R704/R715</f>
        <v>6.538895152198422E-2</v>
      </c>
      <c r="CA704" s="128">
        <f t="shared" ref="CA704" si="13403">S704/S715</f>
        <v>6.676689069685178E-2</v>
      </c>
      <c r="CB704" s="125">
        <f t="shared" ref="CB704" si="13404">T704/T715</f>
        <v>9.8146362370084644E-2</v>
      </c>
      <c r="CC704" s="126">
        <f t="shared" ref="CC704" si="13405">U704/U715</f>
        <v>2.8951993340116548E-2</v>
      </c>
      <c r="CD704" s="127">
        <f t="shared" ref="CD704" si="13406">V704/V715</f>
        <v>9.2604982486520521E-2</v>
      </c>
      <c r="CE704" s="128">
        <f t="shared" ref="CE704" si="13407">W704/W715</f>
        <v>4.7464261997133966E-2</v>
      </c>
      <c r="CF704" s="125">
        <f t="shared" ref="CF704" si="13408">X704/X715</f>
        <v>8.2387190684133915E-2</v>
      </c>
      <c r="CG704" s="126">
        <f t="shared" ref="CG704" si="13409">Y704/Y715</f>
        <v>3.8909211839042238E-2</v>
      </c>
      <c r="CH704" s="127">
        <f t="shared" ref="CH704" si="13410">Z704/Z715</f>
        <v>6.8605748294382346E-2</v>
      </c>
      <c r="CI704" s="125">
        <f t="shared" ref="CI704" si="13411">AA704/AA715</f>
        <v>6.9551777434312206E-2</v>
      </c>
      <c r="CJ704" s="131">
        <f t="shared" ref="CJ704" si="13412">AB704/AB715</f>
        <v>6.82102873248258E-2</v>
      </c>
      <c r="CK704" s="132">
        <f t="shared" ref="CK704" si="13413">AC704/AC715</f>
        <v>6.2629798461357605E-2</v>
      </c>
    </row>
    <row r="705" spans="1:89">
      <c r="A705" s="142" t="s">
        <v>30</v>
      </c>
      <c r="B705" s="202">
        <v>2607</v>
      </c>
      <c r="C705" s="196">
        <v>3921</v>
      </c>
      <c r="D705" s="197">
        <v>1757</v>
      </c>
      <c r="E705" s="198">
        <v>1796</v>
      </c>
      <c r="F705" s="195">
        <v>1013</v>
      </c>
      <c r="G705" s="199">
        <v>515</v>
      </c>
      <c r="H705" s="197">
        <v>2016</v>
      </c>
      <c r="I705" s="198">
        <v>3835</v>
      </c>
      <c r="J705" s="195">
        <v>673</v>
      </c>
      <c r="K705" s="196">
        <v>316</v>
      </c>
      <c r="L705" s="197">
        <v>1543</v>
      </c>
      <c r="M705" s="195">
        <v>930</v>
      </c>
      <c r="N705" s="200">
        <v>2324</v>
      </c>
      <c r="O705" s="203">
        <v>2003</v>
      </c>
      <c r="P705" s="195">
        <v>1339</v>
      </c>
      <c r="Q705" s="196">
        <v>1329</v>
      </c>
      <c r="R705" s="197">
        <v>1366</v>
      </c>
      <c r="S705" s="198">
        <v>1779</v>
      </c>
      <c r="T705" s="195">
        <v>1184</v>
      </c>
      <c r="U705" s="199">
        <v>385</v>
      </c>
      <c r="V705" s="197">
        <v>2580</v>
      </c>
      <c r="W705" s="204">
        <v>1498</v>
      </c>
      <c r="X705" s="195">
        <v>2777</v>
      </c>
      <c r="Y705" s="199">
        <v>732</v>
      </c>
      <c r="Z705" s="197">
        <v>4317</v>
      </c>
      <c r="AA705" s="195">
        <v>4296</v>
      </c>
      <c r="AB705" s="168">
        <f t="shared" si="13140"/>
        <v>25496</v>
      </c>
      <c r="AC705" s="169">
        <f t="shared" si="13057"/>
        <v>23335</v>
      </c>
      <c r="AD705" s="232"/>
      <c r="AE705" s="280"/>
      <c r="AF705" s="280"/>
      <c r="AG705" s="280"/>
      <c r="AH705" s="280"/>
      <c r="AI705" s="280"/>
      <c r="AJ705" s="280"/>
      <c r="AK705" s="280"/>
      <c r="AL705" s="280"/>
      <c r="AM705" s="280"/>
      <c r="AN705" s="280"/>
      <c r="AO705" s="280"/>
      <c r="AP705" s="280"/>
      <c r="AQ705" s="280"/>
      <c r="AR705" s="280"/>
      <c r="AS705" s="280"/>
      <c r="AT705" s="280"/>
      <c r="AU705" s="280"/>
      <c r="AV705" s="280"/>
      <c r="AW705" s="280"/>
      <c r="AX705" s="280"/>
      <c r="AY705" s="280"/>
      <c r="AZ705" s="280"/>
      <c r="BA705" s="280"/>
      <c r="BB705" s="280"/>
      <c r="BC705" s="280"/>
      <c r="BD705" s="280"/>
      <c r="BE705" s="280"/>
      <c r="BF705" s="280"/>
      <c r="BG705" s="280"/>
      <c r="BH705" s="280"/>
      <c r="BI705" s="142" t="s">
        <v>30</v>
      </c>
      <c r="BJ705" s="125">
        <f>B705/B715</f>
        <v>4.9555200729927008E-2</v>
      </c>
      <c r="BK705" s="126">
        <f t="shared" ref="BK705" si="13414">C705/C715</f>
        <v>0.11597846663511595</v>
      </c>
      <c r="BL705" s="127">
        <f t="shared" ref="BL705" si="13415">D705/D715</f>
        <v>8.058893679478947E-2</v>
      </c>
      <c r="BM705" s="128">
        <f t="shared" ref="BM705" si="13416">E705/E715</f>
        <v>9.2225531477867925E-2</v>
      </c>
      <c r="BN705" s="125">
        <f t="shared" ref="BN705" si="13417">F705/F715</f>
        <v>0.10090646478732941</v>
      </c>
      <c r="BO705" s="126">
        <f t="shared" ref="BO705" si="13418">G705/G715</f>
        <v>6.763856054636197E-2</v>
      </c>
      <c r="BP705" s="127">
        <f t="shared" ref="BP705" si="13419">H705/H715</f>
        <v>7.2774528914879788E-2</v>
      </c>
      <c r="BQ705" s="128">
        <f t="shared" ref="BQ705" si="13420">I705/I715</f>
        <v>9.6485269328502779E-2</v>
      </c>
      <c r="BR705" s="125">
        <f t="shared" ref="BR705" si="13421">J705/J715</f>
        <v>0.11231642189586115</v>
      </c>
      <c r="BS705" s="126">
        <f t="shared" ref="BS705" si="13422">K705/K715</f>
        <v>4.4905499502628961E-2</v>
      </c>
      <c r="BT705" s="127">
        <f t="shared" ref="BT705" si="13423">L705/L715</f>
        <v>0.12850837011743149</v>
      </c>
      <c r="BU705" s="125">
        <f t="shared" ref="BU705" si="13424">M705/M715</f>
        <v>4.4327931363203052E-2</v>
      </c>
      <c r="BV705" s="129">
        <f t="shared" ref="BV705" si="13425">N705/N715</f>
        <v>8.9377740173832779E-2</v>
      </c>
      <c r="BW705" s="130">
        <f t="shared" ref="BW705" si="13426">O705/O715</f>
        <v>5.8194601818762889E-2</v>
      </c>
      <c r="BX705" s="125">
        <f t="shared" ref="BX705" si="13427">P705/P715</f>
        <v>8.3167701863354038E-2</v>
      </c>
      <c r="BY705" s="126">
        <f t="shared" ref="BY705" si="13428">Q705/Q715</f>
        <v>6.812589706786959E-2</v>
      </c>
      <c r="BZ705" s="127">
        <f t="shared" ref="BZ705" si="13429">R705/R715</f>
        <v>6.6957502083231216E-2</v>
      </c>
      <c r="CA705" s="128">
        <f t="shared" ref="CA705" si="13430">S705/S715</f>
        <v>7.8661124867350551E-2</v>
      </c>
      <c r="CB705" s="125">
        <f t="shared" ref="CB705" si="13431">T705/T715</f>
        <v>0.12686167363120113</v>
      </c>
      <c r="CC705" s="126">
        <f t="shared" ref="CC705" si="13432">U705/U715</f>
        <v>3.561187679215614E-2</v>
      </c>
      <c r="CD705" s="127">
        <f t="shared" ref="CD705" si="13433">V705/V715</f>
        <v>0.10153882482584911</v>
      </c>
      <c r="CE705" s="128">
        <f t="shared" ref="CE705" si="13434">W705/W715</f>
        <v>5.2357484883436438E-2</v>
      </c>
      <c r="CF705" s="125">
        <f t="shared" ref="CF705" si="13435">X705/X715</f>
        <v>0.11549178623414431</v>
      </c>
      <c r="CG705" s="126">
        <f t="shared" ref="CG705" si="13436">Y705/Y715</f>
        <v>4.8686398403724643E-2</v>
      </c>
      <c r="CH705" s="127">
        <f t="shared" ref="CH705" si="13437">Z705/Z715</f>
        <v>7.8331397880679346E-2</v>
      </c>
      <c r="CI705" s="125">
        <f t="shared" ref="CI705" si="13438">AA705/AA715</f>
        <v>9.2220504894384339E-2</v>
      </c>
      <c r="CJ705" s="131">
        <f t="shared" ref="CJ705" si="13439">AB705/AB715</f>
        <v>8.3170228868185495E-2</v>
      </c>
      <c r="CK705" s="132">
        <f t="shared" ref="CK705" si="13440">AC705/AC715</f>
        <v>7.6197411214587063E-2</v>
      </c>
    </row>
    <row r="706" spans="1:89">
      <c r="A706" s="133" t="s">
        <v>32</v>
      </c>
      <c r="B706" s="205">
        <v>2603</v>
      </c>
      <c r="C706" s="189">
        <v>4231</v>
      </c>
      <c r="D706" s="190">
        <v>1628</v>
      </c>
      <c r="E706" s="191">
        <v>1906</v>
      </c>
      <c r="F706" s="188">
        <v>867</v>
      </c>
      <c r="G706" s="192">
        <v>497</v>
      </c>
      <c r="H706" s="190">
        <v>2320</v>
      </c>
      <c r="I706" s="191">
        <v>3863</v>
      </c>
      <c r="J706" s="188">
        <v>675</v>
      </c>
      <c r="K706" s="189">
        <v>248</v>
      </c>
      <c r="L706" s="190">
        <v>1747</v>
      </c>
      <c r="M706" s="188">
        <v>880</v>
      </c>
      <c r="N706" s="193">
        <v>2391</v>
      </c>
      <c r="O706" s="206">
        <v>2262</v>
      </c>
      <c r="P706" s="188">
        <v>1350</v>
      </c>
      <c r="Q706" s="189">
        <v>1385</v>
      </c>
      <c r="R706" s="190">
        <v>1393</v>
      </c>
      <c r="S706" s="191">
        <v>2144</v>
      </c>
      <c r="T706" s="188">
        <v>1130</v>
      </c>
      <c r="U706" s="192">
        <v>389</v>
      </c>
      <c r="V706" s="190">
        <v>2352</v>
      </c>
      <c r="W706" s="207">
        <v>1520</v>
      </c>
      <c r="X706" s="188">
        <v>2648</v>
      </c>
      <c r="Y706" s="192">
        <v>887</v>
      </c>
      <c r="Z706" s="190">
        <v>3924</v>
      </c>
      <c r="AA706" s="188">
        <v>4065</v>
      </c>
      <c r="AB706" s="168">
        <f t="shared" si="13140"/>
        <v>25028</v>
      </c>
      <c r="AC706" s="169">
        <f t="shared" si="13057"/>
        <v>24277</v>
      </c>
      <c r="AD706" s="232"/>
      <c r="AE706" s="280"/>
      <c r="AF706" s="280"/>
      <c r="AG706" s="280"/>
      <c r="AH706" s="280"/>
      <c r="AI706" s="280"/>
      <c r="AJ706" s="280"/>
      <c r="AK706" s="280"/>
      <c r="AL706" s="280"/>
      <c r="AM706" s="280"/>
      <c r="AN706" s="280"/>
      <c r="AO706" s="280"/>
      <c r="AP706" s="280"/>
      <c r="AQ706" s="280"/>
      <c r="AR706" s="280"/>
      <c r="AS706" s="280"/>
      <c r="AT706" s="280"/>
      <c r="AU706" s="280"/>
      <c r="AV706" s="280"/>
      <c r="AW706" s="280"/>
      <c r="AX706" s="280"/>
      <c r="AY706" s="280"/>
      <c r="AZ706" s="280"/>
      <c r="BA706" s="280"/>
      <c r="BB706" s="280"/>
      <c r="BC706" s="280"/>
      <c r="BD706" s="280"/>
      <c r="BE706" s="280"/>
      <c r="BF706" s="280"/>
      <c r="BG706" s="280"/>
      <c r="BH706" s="280"/>
      <c r="BI706" s="133" t="s">
        <v>32</v>
      </c>
      <c r="BJ706" s="125">
        <f>B706/B715</f>
        <v>4.9479166666666664E-2</v>
      </c>
      <c r="BK706" s="126">
        <f t="shared" ref="BK706" si="13441">C706/C715</f>
        <v>0.12514789398958825</v>
      </c>
      <c r="BL706" s="127">
        <f t="shared" ref="BL706" si="13442">D706/D715</f>
        <v>7.4672048435923316E-2</v>
      </c>
      <c r="BM706" s="128">
        <f t="shared" ref="BM706" si="13443">E706/E715</f>
        <v>9.7874088528294143E-2</v>
      </c>
      <c r="BN706" s="125">
        <f t="shared" ref="BN706" si="13444">F706/F715</f>
        <v>8.6363183584022313E-2</v>
      </c>
      <c r="BO706" s="126">
        <f t="shared" ref="BO706" si="13445">G706/G715</f>
        <v>6.5274494352508539E-2</v>
      </c>
      <c r="BP706" s="127">
        <f t="shared" ref="BP706" si="13446">H706/H715</f>
        <v>8.3748465814742615E-2</v>
      </c>
      <c r="BQ706" s="128">
        <f t="shared" ref="BQ706" si="13447">I706/I715</f>
        <v>9.7189725010692632E-2</v>
      </c>
      <c r="BR706" s="125">
        <f t="shared" ref="BR706" si="13448">J706/J715</f>
        <v>0.1126502002670227</v>
      </c>
      <c r="BS706" s="126">
        <f t="shared" ref="BS706" si="13449">K706/K715</f>
        <v>3.5242290748898682E-2</v>
      </c>
      <c r="BT706" s="127">
        <f t="shared" ref="BT706" si="13450">L706/L715</f>
        <v>0.1454984592321146</v>
      </c>
      <c r="BU706" s="125">
        <f t="shared" ref="BU706" si="13451">M706/M715</f>
        <v>4.1944709246901808E-2</v>
      </c>
      <c r="BV706" s="129">
        <f t="shared" ref="BV706" si="13452">N706/N715</f>
        <v>9.1954465041150679E-2</v>
      </c>
      <c r="BW706" s="130">
        <f t="shared" ref="BW706" si="13453">O706/O715</f>
        <v>6.571951538394491E-2</v>
      </c>
      <c r="BX706" s="125">
        <f t="shared" ref="BX706" si="13454">P706/P715</f>
        <v>8.3850931677018639E-2</v>
      </c>
      <c r="BY706" s="126">
        <f t="shared" ref="BY706" si="13455">Q706/Q715</f>
        <v>7.0996514250563872E-2</v>
      </c>
      <c r="BZ706" s="127">
        <f t="shared" ref="BZ706" si="13456">R706/R715</f>
        <v>6.8280966619283373E-2</v>
      </c>
      <c r="CA706" s="128">
        <f t="shared" ref="CA706" si="13457">S706/S715</f>
        <v>9.4800141492748499E-2</v>
      </c>
      <c r="CB706" s="125">
        <f t="shared" ref="CB706" si="13458">T706/T715</f>
        <v>0.12107575270545376</v>
      </c>
      <c r="CC706" s="126">
        <f t="shared" ref="CC706" si="13459">U706/U715</f>
        <v>3.5981870317269446E-2</v>
      </c>
      <c r="CD706" s="127">
        <f t="shared" ref="CD706" si="13460">V706/V715</f>
        <v>9.2565626352867095E-2</v>
      </c>
      <c r="CE706" s="128">
        <f t="shared" ref="CE706" si="13461">W706/W715</f>
        <v>5.3126419908426828E-2</v>
      </c>
      <c r="CF706" s="125">
        <f t="shared" ref="CF706" si="13462">X706/X715</f>
        <v>0.11012684549802454</v>
      </c>
      <c r="CG706" s="126">
        <f t="shared" ref="CG706" si="13463">Y706/Y715</f>
        <v>5.8995676754240105E-2</v>
      </c>
      <c r="CH706" s="127">
        <f t="shared" ref="CH706" si="13464">Z706/Z715</f>
        <v>7.1200464508636957E-2</v>
      </c>
      <c r="CI706" s="125">
        <f t="shared" ref="CI706" si="13465">AA706/AA715</f>
        <v>8.7261720762493555E-2</v>
      </c>
      <c r="CJ706" s="131">
        <f t="shared" ref="CJ706" si="13466">AB706/AB715</f>
        <v>8.1643571074401733E-2</v>
      </c>
      <c r="CK706" s="132">
        <f t="shared" ref="CK706" si="13467">AC706/AC715</f>
        <v>7.9273389846005141E-2</v>
      </c>
    </row>
    <row r="707" spans="1:89">
      <c r="A707" s="142" t="s">
        <v>34</v>
      </c>
      <c r="B707" s="202">
        <v>2475</v>
      </c>
      <c r="C707" s="196">
        <v>3881</v>
      </c>
      <c r="D707" s="197">
        <v>1117</v>
      </c>
      <c r="E707" s="198">
        <v>1484</v>
      </c>
      <c r="F707" s="195">
        <v>536</v>
      </c>
      <c r="G707" s="199">
        <v>524</v>
      </c>
      <c r="H707" s="197">
        <v>1973</v>
      </c>
      <c r="I707" s="198">
        <v>3434</v>
      </c>
      <c r="J707" s="195">
        <v>445</v>
      </c>
      <c r="K707" s="196">
        <v>227</v>
      </c>
      <c r="L707" s="197">
        <v>1301</v>
      </c>
      <c r="M707" s="195">
        <v>918</v>
      </c>
      <c r="N707" s="200">
        <v>2013</v>
      </c>
      <c r="O707" s="203">
        <v>2056</v>
      </c>
      <c r="P707" s="195">
        <v>1083</v>
      </c>
      <c r="Q707" s="196">
        <v>1714</v>
      </c>
      <c r="R707" s="197">
        <v>1150</v>
      </c>
      <c r="S707" s="198">
        <v>1733</v>
      </c>
      <c r="T707" s="195">
        <v>866</v>
      </c>
      <c r="U707" s="199">
        <v>453</v>
      </c>
      <c r="V707" s="197">
        <v>2647</v>
      </c>
      <c r="W707" s="204">
        <v>1409</v>
      </c>
      <c r="X707" s="195">
        <v>2170</v>
      </c>
      <c r="Y707" s="199">
        <v>855</v>
      </c>
      <c r="Z707" s="197">
        <v>3387</v>
      </c>
      <c r="AA707" s="195">
        <v>4021</v>
      </c>
      <c r="AB707" s="168">
        <f t="shared" si="13140"/>
        <v>21163</v>
      </c>
      <c r="AC707" s="169">
        <f t="shared" si="13057"/>
        <v>22709</v>
      </c>
      <c r="AD707" s="232"/>
      <c r="AE707" s="280"/>
      <c r="AF707" s="280"/>
      <c r="AG707" s="280"/>
      <c r="AH707" s="280"/>
      <c r="AI707" s="280"/>
      <c r="AJ707" s="280"/>
      <c r="AK707" s="280"/>
      <c r="AL707" s="280"/>
      <c r="AM707" s="280"/>
      <c r="AN707" s="280"/>
      <c r="AO707" s="280"/>
      <c r="AP707" s="280"/>
      <c r="AQ707" s="280"/>
      <c r="AR707" s="280"/>
      <c r="AS707" s="280"/>
      <c r="AT707" s="280"/>
      <c r="AU707" s="280"/>
      <c r="AV707" s="280"/>
      <c r="AW707" s="280"/>
      <c r="AX707" s="280"/>
      <c r="AY707" s="280"/>
      <c r="AZ707" s="280"/>
      <c r="BA707" s="280"/>
      <c r="BB707" s="280"/>
      <c r="BC707" s="280"/>
      <c r="BD707" s="280"/>
      <c r="BE707" s="280"/>
      <c r="BF707" s="280"/>
      <c r="BG707" s="280"/>
      <c r="BH707" s="280"/>
      <c r="BI707" s="142" t="s">
        <v>34</v>
      </c>
      <c r="BJ707" s="125">
        <f>B707/B715</f>
        <v>4.7046076642335767E-2</v>
      </c>
      <c r="BK707" s="126">
        <f t="shared" ref="BK707" si="13468">C707/C715</f>
        <v>0.11479531471840984</v>
      </c>
      <c r="BL707" s="127">
        <f t="shared" ref="BL707" si="13469">D707/D715</f>
        <v>5.1233831758554262E-2</v>
      </c>
      <c r="BM707" s="128">
        <f t="shared" ref="BM707" si="13470">E707/E715</f>
        <v>7.6204169662113588E-2</v>
      </c>
      <c r="BN707" s="125">
        <f t="shared" ref="BN707" si="13471">F707/F715</f>
        <v>5.339177208885347E-2</v>
      </c>
      <c r="BO707" s="126">
        <f t="shared" ref="BO707" si="13472">G707/G715</f>
        <v>6.8820593643288686E-2</v>
      </c>
      <c r="BP707" s="127">
        <f t="shared" ref="BP707" si="13473">H707/H715</f>
        <v>7.1222294419175505E-2</v>
      </c>
      <c r="BQ707" s="128">
        <f t="shared" ref="BQ707" si="13474">I707/I715</f>
        <v>8.639645759428384E-2</v>
      </c>
      <c r="BR707" s="125">
        <f t="shared" ref="BR707" si="13475">J707/J715</f>
        <v>7.4265687583444595E-2</v>
      </c>
      <c r="BS707" s="126">
        <f t="shared" ref="BS707" si="13476">K707/K715</f>
        <v>3.2258064516129031E-2</v>
      </c>
      <c r="BT707" s="127">
        <f t="shared" ref="BT707" si="13477">L707/L715</f>
        <v>0.10835346048138586</v>
      </c>
      <c r="BU707" s="125">
        <f t="shared" ref="BU707" si="13478">M707/M715</f>
        <v>4.3755958055290756E-2</v>
      </c>
      <c r="BV707" s="129">
        <f t="shared" ref="BV707" si="13479">N707/N715</f>
        <v>7.7417121759864621E-2</v>
      </c>
      <c r="BW707" s="130">
        <f t="shared" ref="BW707" si="13480">O707/O715</f>
        <v>5.9734448996193963E-2</v>
      </c>
      <c r="BX707" s="125">
        <f t="shared" ref="BX707" si="13481">P707/P715</f>
        <v>6.7267080745341615E-2</v>
      </c>
      <c r="BY707" s="126">
        <f t="shared" ref="BY707" si="13482">Q707/Q715</f>
        <v>8.7861390198892761E-2</v>
      </c>
      <c r="BZ707" s="127">
        <f t="shared" ref="BZ707" si="13483">R707/R715</f>
        <v>5.6369785794813977E-2</v>
      </c>
      <c r="CA707" s="128">
        <f t="shared" ref="CA707" si="13484">S707/S715</f>
        <v>7.662716660771135E-2</v>
      </c>
      <c r="CB707" s="125">
        <f t="shared" ref="CB707" si="13485">T707/T715</f>
        <v>9.2789028179577848E-2</v>
      </c>
      <c r="CC707" s="126">
        <f t="shared" ref="CC707" si="13486">U707/U715</f>
        <v>4.1901766719082419E-2</v>
      </c>
      <c r="CD707" s="127">
        <f t="shared" ref="CD707" si="13487">V707/V715</f>
        <v>0.10417568578062891</v>
      </c>
      <c r="CE707" s="128">
        <f t="shared" ref="CE707" si="13488">W707/W715</f>
        <v>4.9246793191429869E-2</v>
      </c>
      <c r="CF707" s="125">
        <f t="shared" ref="CF707" si="13489">X707/X715</f>
        <v>9.0247452692867547E-2</v>
      </c>
      <c r="CG707" s="126">
        <f t="shared" ref="CG707" si="13490">Y707/Y715</f>
        <v>5.6867309610907885E-2</v>
      </c>
      <c r="CH707" s="127">
        <f t="shared" ref="CH707" si="13491">Z707/Z715</f>
        <v>6.1456670053708813E-2</v>
      </c>
      <c r="CI707" s="125">
        <f t="shared" ref="CI707" si="13492">AA707/AA715</f>
        <v>8.6317190451657227E-2</v>
      </c>
      <c r="CJ707" s="131">
        <f t="shared" ref="CJ707" si="13493">AB707/AB715</f>
        <v>6.9035595918473858E-2</v>
      </c>
      <c r="CK707" s="132">
        <f t="shared" ref="CK707" si="13494">AC707/AC715</f>
        <v>7.4153289533835764E-2</v>
      </c>
    </row>
    <row r="708" spans="1:89">
      <c r="A708" s="133" t="s">
        <v>38</v>
      </c>
      <c r="B708" s="205">
        <v>2172</v>
      </c>
      <c r="C708" s="189">
        <v>3175</v>
      </c>
      <c r="D708" s="190">
        <v>775</v>
      </c>
      <c r="E708" s="191">
        <v>1788</v>
      </c>
      <c r="F708" s="188">
        <v>376</v>
      </c>
      <c r="G708" s="192">
        <v>515</v>
      </c>
      <c r="H708" s="190">
        <v>1499</v>
      </c>
      <c r="I708" s="191">
        <v>3327</v>
      </c>
      <c r="J708" s="188">
        <v>291</v>
      </c>
      <c r="K708" s="189">
        <v>230</v>
      </c>
      <c r="L708" s="190">
        <v>792</v>
      </c>
      <c r="M708" s="188">
        <v>880</v>
      </c>
      <c r="N708" s="193">
        <v>1471</v>
      </c>
      <c r="O708" s="206">
        <v>2044</v>
      </c>
      <c r="P708" s="188">
        <v>779</v>
      </c>
      <c r="Q708" s="189">
        <v>1543</v>
      </c>
      <c r="R708" s="190">
        <v>867</v>
      </c>
      <c r="S708" s="191">
        <v>1613</v>
      </c>
      <c r="T708" s="188">
        <v>636</v>
      </c>
      <c r="U708" s="192">
        <v>442</v>
      </c>
      <c r="V708" s="190">
        <v>2573</v>
      </c>
      <c r="W708" s="207">
        <v>1183</v>
      </c>
      <c r="X708" s="188">
        <v>1628</v>
      </c>
      <c r="Y708" s="192">
        <v>651</v>
      </c>
      <c r="Z708" s="190">
        <v>2639</v>
      </c>
      <c r="AA708" s="188">
        <v>3751</v>
      </c>
      <c r="AB708" s="168">
        <f t="shared" si="13140"/>
        <v>16498</v>
      </c>
      <c r="AC708" s="169">
        <f t="shared" si="13057"/>
        <v>21142</v>
      </c>
      <c r="AD708" s="232"/>
      <c r="AE708" s="280"/>
      <c r="AF708" s="280"/>
      <c r="AG708" s="280"/>
      <c r="AH708" s="280"/>
      <c r="AI708" s="280"/>
      <c r="AJ708" s="280"/>
      <c r="AK708" s="280"/>
      <c r="AL708" s="280"/>
      <c r="AM708" s="280"/>
      <c r="AN708" s="280"/>
      <c r="AO708" s="280"/>
      <c r="AP708" s="280"/>
      <c r="AQ708" s="280"/>
      <c r="AR708" s="280"/>
      <c r="AS708" s="280"/>
      <c r="AT708" s="280"/>
      <c r="AU708" s="280"/>
      <c r="AV708" s="280"/>
      <c r="AW708" s="280"/>
      <c r="AX708" s="280"/>
      <c r="AY708" s="280"/>
      <c r="AZ708" s="280"/>
      <c r="BA708" s="280"/>
      <c r="BB708" s="280"/>
      <c r="BC708" s="280"/>
      <c r="BD708" s="280"/>
      <c r="BE708" s="280"/>
      <c r="BF708" s="280"/>
      <c r="BG708" s="280"/>
      <c r="BH708" s="280"/>
      <c r="BI708" s="133" t="s">
        <v>38</v>
      </c>
      <c r="BJ708" s="125">
        <f>B708/B715</f>
        <v>4.1286496350364965E-2</v>
      </c>
      <c r="BK708" s="126">
        <f t="shared" ref="BK708" si="13495">C708/C715</f>
        <v>9.3912683388547094E-2</v>
      </c>
      <c r="BL708" s="127">
        <f t="shared" ref="BL708" si="13496">D708/D715</f>
        <v>3.5547197504816073E-2</v>
      </c>
      <c r="BM708" s="128">
        <f t="shared" ref="BM708" si="13497">E708/E715</f>
        <v>9.1814727328746015E-2</v>
      </c>
      <c r="BN708" s="125">
        <f t="shared" ref="BN708" si="13498">F708/F715</f>
        <v>3.7453929674270345E-2</v>
      </c>
      <c r="BO708" s="126">
        <f t="shared" ref="BO708" si="13499">G708/G715</f>
        <v>6.763856054636197E-2</v>
      </c>
      <c r="BP708" s="127">
        <f t="shared" ref="BP708" si="13500">H708/H715</f>
        <v>5.4111616489784131E-2</v>
      </c>
      <c r="BQ708" s="128">
        <f t="shared" ref="BQ708" si="13501">I708/I715</f>
        <v>8.3704430523058343E-2</v>
      </c>
      <c r="BR708" s="125">
        <f t="shared" ref="BR708" si="13502">J708/J715</f>
        <v>4.856475300400534E-2</v>
      </c>
      <c r="BS708" s="126">
        <f t="shared" ref="BS708" si="13503">K708/K715</f>
        <v>3.2684382549381837E-2</v>
      </c>
      <c r="BT708" s="127">
        <f t="shared" ref="BT708" si="13504">L708/L715</f>
        <v>6.596152244524027E-2</v>
      </c>
      <c r="BU708" s="125">
        <f t="shared" ref="BU708" si="13505">M708/M715</f>
        <v>4.1944709246901808E-2</v>
      </c>
      <c r="BV708" s="129">
        <f t="shared" ref="BV708" si="13506">N708/N715</f>
        <v>5.6572571340666102E-2</v>
      </c>
      <c r="BW708" s="130">
        <f t="shared" ref="BW708" si="13507">O708/O715</f>
        <v>5.9385804352247308E-2</v>
      </c>
      <c r="BX708" s="125">
        <f t="shared" ref="BX708" si="13508">P708/P715</f>
        <v>4.8385093167701863E-2</v>
      </c>
      <c r="BY708" s="126">
        <f t="shared" ref="BY708" si="13509">Q708/Q715</f>
        <v>7.90957555874513E-2</v>
      </c>
      <c r="BZ708" s="127">
        <f t="shared" ref="BZ708" si="13510">R708/R715</f>
        <v>4.2497916768785844E-2</v>
      </c>
      <c r="CA708" s="128">
        <f t="shared" ref="CA708" si="13511">S708/S715</f>
        <v>7.1321188539087366E-2</v>
      </c>
      <c r="CB708" s="125">
        <f t="shared" ref="CB708" si="13512">T708/T715</f>
        <v>6.8145290903246544E-2</v>
      </c>
      <c r="CC708" s="126">
        <f t="shared" ref="CC708" si="13513">U708/U715</f>
        <v>4.0884284525020811E-2</v>
      </c>
      <c r="CD708" s="127">
        <f t="shared" ref="CD708" si="13514">V708/V715</f>
        <v>0.1012633318902751</v>
      </c>
      <c r="CE708" s="128">
        <f t="shared" ref="CE708" si="13515">W708/W715</f>
        <v>4.1347733389255882E-2</v>
      </c>
      <c r="CF708" s="125">
        <f t="shared" ref="CF708" si="13516">X708/X715</f>
        <v>6.7706383863589098E-2</v>
      </c>
      <c r="CG708" s="126">
        <f t="shared" ref="CG708" si="13517">Y708/Y715</f>
        <v>4.3298969072164947E-2</v>
      </c>
      <c r="CH708" s="127">
        <f t="shared" ref="CH708" si="13518">Z708/Z715</f>
        <v>4.7884308317607781E-2</v>
      </c>
      <c r="CI708" s="125">
        <f t="shared" ref="CI708" si="13519">AA708/AA715</f>
        <v>8.0521208998797875E-2</v>
      </c>
      <c r="CJ708" s="131">
        <f t="shared" ref="CJ708" si="13520">AB708/AB715</f>
        <v>5.3817949320180587E-2</v>
      </c>
      <c r="CK708" s="132">
        <f t="shared" ref="CK708" si="13521">AC708/AC715</f>
        <v>6.9036454591763427E-2</v>
      </c>
    </row>
    <row r="709" spans="1:89">
      <c r="A709" s="142" t="s">
        <v>39</v>
      </c>
      <c r="B709" s="202">
        <v>327</v>
      </c>
      <c r="C709" s="196">
        <v>2021</v>
      </c>
      <c r="D709" s="197">
        <v>173</v>
      </c>
      <c r="E709" s="198">
        <v>1071</v>
      </c>
      <c r="F709" s="195">
        <v>80</v>
      </c>
      <c r="G709" s="199">
        <v>384</v>
      </c>
      <c r="H709" s="197">
        <v>488</v>
      </c>
      <c r="I709" s="198">
        <v>2357</v>
      </c>
      <c r="J709" s="195">
        <v>119</v>
      </c>
      <c r="K709" s="196">
        <v>128</v>
      </c>
      <c r="L709" s="197">
        <v>365</v>
      </c>
      <c r="M709" s="195">
        <v>496</v>
      </c>
      <c r="N709" s="200">
        <v>966</v>
      </c>
      <c r="O709" s="203">
        <v>1175</v>
      </c>
      <c r="P709" s="195">
        <v>575</v>
      </c>
      <c r="Q709" s="196">
        <v>1019</v>
      </c>
      <c r="R709" s="197">
        <v>762</v>
      </c>
      <c r="S709" s="198">
        <v>906</v>
      </c>
      <c r="T709" s="195">
        <v>498</v>
      </c>
      <c r="U709" s="199">
        <v>237</v>
      </c>
      <c r="V709" s="197">
        <v>2375</v>
      </c>
      <c r="W709" s="204">
        <v>950</v>
      </c>
      <c r="X709" s="195">
        <v>1019</v>
      </c>
      <c r="Y709" s="199">
        <v>741</v>
      </c>
      <c r="Z709" s="197">
        <v>1638</v>
      </c>
      <c r="AA709" s="195">
        <v>2400</v>
      </c>
      <c r="AB709" s="168">
        <f t="shared" si="13140"/>
        <v>9385</v>
      </c>
      <c r="AC709" s="169">
        <f t="shared" si="13057"/>
        <v>13885</v>
      </c>
      <c r="AD709" s="232"/>
      <c r="AE709" s="280"/>
      <c r="AF709" s="280"/>
      <c r="AG709" s="280"/>
      <c r="AH709" s="280"/>
      <c r="AI709" s="280"/>
      <c r="AJ709" s="280"/>
      <c r="AK709" s="280"/>
      <c r="AL709" s="280"/>
      <c r="AM709" s="280"/>
      <c r="AN709" s="280"/>
      <c r="AO709" s="280"/>
      <c r="AP709" s="280"/>
      <c r="AQ709" s="280"/>
      <c r="AR709" s="280"/>
      <c r="AS709" s="280"/>
      <c r="AT709" s="280"/>
      <c r="AU709" s="280"/>
      <c r="AV709" s="280"/>
      <c r="AW709" s="280"/>
      <c r="AX709" s="280"/>
      <c r="AY709" s="280"/>
      <c r="AZ709" s="280"/>
      <c r="BA709" s="280"/>
      <c r="BB709" s="280"/>
      <c r="BC709" s="280"/>
      <c r="BD709" s="280"/>
      <c r="BE709" s="280"/>
      <c r="BF709" s="280"/>
      <c r="BG709" s="280"/>
      <c r="BH709" s="280"/>
      <c r="BI709" s="142" t="s">
        <v>39</v>
      </c>
      <c r="BJ709" s="125">
        <f>B709/B715</f>
        <v>6.2157846715328469E-3</v>
      </c>
      <c r="BK709" s="126">
        <f t="shared" ref="BK709" si="13522">C709/C715</f>
        <v>5.977875059157596E-2</v>
      </c>
      <c r="BL709" s="127">
        <f t="shared" ref="BL709" si="13523">D709/D715</f>
        <v>7.9350518301073304E-3</v>
      </c>
      <c r="BM709" s="128">
        <f t="shared" ref="BM709" si="13524">E709/E715</f>
        <v>5.4996405463695185E-2</v>
      </c>
      <c r="BN709" s="125">
        <f t="shared" ref="BN709" si="13525">F709/F715</f>
        <v>7.9689212072915627E-3</v>
      </c>
      <c r="BO709" s="126">
        <f t="shared" ref="BO709" si="13526">G709/G715</f>
        <v>5.0433412135539799E-2</v>
      </c>
      <c r="BP709" s="127">
        <f t="shared" ref="BP709" si="13527">H709/H715</f>
        <v>1.7616056602411379E-2</v>
      </c>
      <c r="BQ709" s="128">
        <f t="shared" ref="BQ709" si="13528">I709/I715</f>
        <v>5.9300072961481369E-2</v>
      </c>
      <c r="BR709" s="125">
        <f t="shared" ref="BR709" si="13529">J709/J715</f>
        <v>1.9859813084112148E-2</v>
      </c>
      <c r="BS709" s="126">
        <f t="shared" ref="BS709" si="13530">K709/K715</f>
        <v>1.8189569418786414E-2</v>
      </c>
      <c r="BT709" s="127">
        <f t="shared" ref="BT709" si="13531">L709/L715</f>
        <v>3.0398933955192803E-2</v>
      </c>
      <c r="BU709" s="125">
        <f t="shared" ref="BU709" si="13532">M709/M715</f>
        <v>2.3641563393708293E-2</v>
      </c>
      <c r="BV709" s="129">
        <f t="shared" ref="BV709" si="13533">N709/N715</f>
        <v>3.7150988385508808E-2</v>
      </c>
      <c r="BW709" s="130">
        <f t="shared" ref="BW709" si="13534">O709/O715</f>
        <v>3.4138121386443537E-2</v>
      </c>
      <c r="BX709" s="125">
        <f t="shared" ref="BX709" si="13535">P709/P715</f>
        <v>3.5714285714285712E-2</v>
      </c>
      <c r="BY709" s="126">
        <f t="shared" ref="BY709" si="13536">Q709/Q715</f>
        <v>5.2234980520811977E-2</v>
      </c>
      <c r="BZ709" s="127">
        <f t="shared" ref="BZ709" si="13537">R709/R715</f>
        <v>3.7351110239694132E-2</v>
      </c>
      <c r="CA709" s="128">
        <f t="shared" ref="CA709" si="13538">S709/S715</f>
        <v>4.0060134418111071E-2</v>
      </c>
      <c r="CB709" s="125">
        <f t="shared" ref="CB709" si="13539">T709/T715</f>
        <v>5.3359048537447766E-2</v>
      </c>
      <c r="CC709" s="126">
        <f t="shared" ref="CC709" si="13540">U709/U715</f>
        <v>2.1922116362963647E-2</v>
      </c>
      <c r="CD709" s="127">
        <f t="shared" ref="CD709" si="13541">V709/V715</f>
        <v>9.3470817426895988E-2</v>
      </c>
      <c r="CE709" s="128">
        <f t="shared" ref="CE709" si="13542">W709/W715</f>
        <v>3.3204012442766766E-2</v>
      </c>
      <c r="CF709" s="125">
        <f t="shared" ref="CF709" si="13543">X709/X715</f>
        <v>4.2378872946558538E-2</v>
      </c>
      <c r="CG709" s="126">
        <f t="shared" ref="CG709" si="13544">Y709/Y715</f>
        <v>4.9285001662786827E-2</v>
      </c>
      <c r="CH709" s="127">
        <f t="shared" ref="CH709" si="13545">Z709/Z715</f>
        <v>2.9721294817825518E-2</v>
      </c>
      <c r="CI709" s="125">
        <f t="shared" ref="CI709" si="13546">AA709/AA715</f>
        <v>5.151983513652756E-2</v>
      </c>
      <c r="CJ709" s="131">
        <f t="shared" ref="CJ709" si="13547">AB709/AB715</f>
        <v>3.0614708108249171E-2</v>
      </c>
      <c r="CK709" s="132">
        <f t="shared" ref="CK709" si="13548">AC709/AC715</f>
        <v>4.5339663797494809E-2</v>
      </c>
    </row>
    <row r="710" spans="1:89">
      <c r="A710" s="133" t="s">
        <v>40</v>
      </c>
      <c r="B710" s="205">
        <v>0</v>
      </c>
      <c r="C710" s="189">
        <v>1142</v>
      </c>
      <c r="D710" s="190">
        <v>2</v>
      </c>
      <c r="E710" s="191">
        <v>522</v>
      </c>
      <c r="F710" s="188">
        <v>7</v>
      </c>
      <c r="G710" s="192">
        <v>144</v>
      </c>
      <c r="H710" s="190">
        <v>12</v>
      </c>
      <c r="I710" s="191">
        <v>875</v>
      </c>
      <c r="J710" s="188">
        <v>18</v>
      </c>
      <c r="K710" s="189">
        <v>53</v>
      </c>
      <c r="L710" s="190">
        <v>56</v>
      </c>
      <c r="M710" s="188">
        <v>91</v>
      </c>
      <c r="N710" s="193">
        <v>121</v>
      </c>
      <c r="O710" s="206">
        <v>233</v>
      </c>
      <c r="P710" s="188">
        <v>113</v>
      </c>
      <c r="Q710" s="189">
        <v>157</v>
      </c>
      <c r="R710" s="190">
        <v>92</v>
      </c>
      <c r="S710" s="191">
        <v>87</v>
      </c>
      <c r="T710" s="188">
        <v>42</v>
      </c>
      <c r="U710" s="192">
        <v>11</v>
      </c>
      <c r="V710" s="190">
        <v>122</v>
      </c>
      <c r="W710" s="207">
        <v>21</v>
      </c>
      <c r="X710" s="188">
        <v>99</v>
      </c>
      <c r="Y710" s="192">
        <v>17</v>
      </c>
      <c r="Z710" s="190">
        <v>0</v>
      </c>
      <c r="AA710" s="188">
        <v>190</v>
      </c>
      <c r="AB710" s="168">
        <f t="shared" si="13140"/>
        <v>684</v>
      </c>
      <c r="AC710" s="169">
        <f t="shared" si="13057"/>
        <v>3543</v>
      </c>
      <c r="AD710" s="232"/>
      <c r="AE710" s="280"/>
      <c r="AF710" s="280"/>
      <c r="AG710" s="280"/>
      <c r="AH710" s="280"/>
      <c r="AI710" s="280"/>
      <c r="AJ710" s="280"/>
      <c r="AK710" s="280"/>
      <c r="AL710" s="280"/>
      <c r="AM710" s="280"/>
      <c r="AN710" s="280"/>
      <c r="AO710" s="280"/>
      <c r="AP710" s="280"/>
      <c r="AQ710" s="280"/>
      <c r="AR710" s="280"/>
      <c r="AS710" s="280"/>
      <c r="AT710" s="280"/>
      <c r="AU710" s="280"/>
      <c r="AV710" s="280"/>
      <c r="AW710" s="280"/>
      <c r="AX710" s="280"/>
      <c r="AY710" s="280"/>
      <c r="AZ710" s="280"/>
      <c r="BA710" s="280"/>
      <c r="BB710" s="280"/>
      <c r="BC710" s="280"/>
      <c r="BD710" s="280"/>
      <c r="BE710" s="280"/>
      <c r="BF710" s="280"/>
      <c r="BG710" s="280"/>
      <c r="BH710" s="280"/>
      <c r="BI710" s="133" t="s">
        <v>40</v>
      </c>
      <c r="BJ710" s="125">
        <f>B710/B715</f>
        <v>0</v>
      </c>
      <c r="BK710" s="126">
        <f t="shared" ref="BK710" si="13549">C710/C715</f>
        <v>3.3778987221959302E-2</v>
      </c>
      <c r="BL710" s="127">
        <f t="shared" ref="BL710" si="13550">D710/D715</f>
        <v>9.1734703238235019E-5</v>
      </c>
      <c r="BM710" s="128">
        <f t="shared" ref="BM710" si="13551">E710/E715</f>
        <v>2.6804970730204374E-2</v>
      </c>
      <c r="BN710" s="125">
        <f t="shared" ref="BN710" si="13552">F710/F715</f>
        <v>6.9728060563801174E-4</v>
      </c>
      <c r="BO710" s="126">
        <f t="shared" ref="BO710" si="13553">G710/G715</f>
        <v>1.8912529550827423E-2</v>
      </c>
      <c r="BP710" s="127">
        <f t="shared" ref="BP710" si="13554">H710/H715</f>
        <v>4.3318171973142733E-4</v>
      </c>
      <c r="BQ710" s="128">
        <f t="shared" ref="BQ710" si="13555">I710/I715</f>
        <v>2.2014240068432837E-2</v>
      </c>
      <c r="BR710" s="125">
        <f t="shared" ref="BR710" si="13556">J710/J715</f>
        <v>3.0040053404539386E-3</v>
      </c>
      <c r="BS710" s="126">
        <f t="shared" ref="BS710" si="13557">K710/K715</f>
        <v>7.5316185874662496E-3</v>
      </c>
      <c r="BT710" s="127">
        <f t="shared" ref="BT710" si="13558">L710/L715</f>
        <v>4.6639460314816354E-3</v>
      </c>
      <c r="BU710" s="125">
        <f t="shared" ref="BU710" si="13559">M710/M715</f>
        <v>4.3374642516682558E-3</v>
      </c>
      <c r="BV710" s="129">
        <f t="shared" ref="BV710" si="13560">N710/N715</f>
        <v>4.6534881932159067E-3</v>
      </c>
      <c r="BW710" s="130">
        <f t="shared" ref="BW710" si="13561">O710/O715</f>
        <v>6.7695168366309309E-3</v>
      </c>
      <c r="BX710" s="125">
        <f t="shared" ref="BX710" si="13562">P710/P715</f>
        <v>7.0186335403726709E-3</v>
      </c>
      <c r="BY710" s="126">
        <f t="shared" ref="BY710" si="13563">Q710/Q715</f>
        <v>8.0479803157678907E-3</v>
      </c>
      <c r="BZ710" s="127">
        <f t="shared" ref="BZ710" si="13564">R710/R715</f>
        <v>4.5095828635851182E-3</v>
      </c>
      <c r="CA710" s="128">
        <f t="shared" ref="CA710" si="13565">S710/S715</f>
        <v>3.8468340997523877E-3</v>
      </c>
      <c r="CB710" s="125">
        <f t="shared" ref="CB710" si="13566">T710/T715</f>
        <v>4.5001607200257148E-3</v>
      </c>
      <c r="CC710" s="126">
        <f t="shared" ref="CC710" si="13567">U710/U715</f>
        <v>1.0174821940616039E-3</v>
      </c>
      <c r="CD710" s="127">
        <f t="shared" ref="CD710" si="13568">V710/V715</f>
        <v>4.801448305718446E-3</v>
      </c>
      <c r="CE710" s="128">
        <f t="shared" ref="CE710" si="13569">W710/W715</f>
        <v>7.3398343294537064E-4</v>
      </c>
      <c r="CF710" s="125">
        <f t="shared" ref="CF710" si="13570">X710/X715</f>
        <v>4.1172800998128508E-3</v>
      </c>
      <c r="CG710" s="126">
        <f t="shared" ref="CG710" si="13571">Y710/Y715</f>
        <v>1.1306950448952443E-3</v>
      </c>
      <c r="CH710" s="127">
        <f t="shared" ref="CH710" si="13572">Z710/Z715</f>
        <v>0</v>
      </c>
      <c r="CI710" s="125">
        <f t="shared" ref="CI710" si="13573">AA710/AA715</f>
        <v>4.0786536149750984E-3</v>
      </c>
      <c r="CJ710" s="131">
        <f t="shared" ref="CJ710" si="13574">AB710/AB715</f>
        <v>2.2312690832224221E-3</v>
      </c>
      <c r="CK710" s="132">
        <f t="shared" ref="CK710" si="13575">AC710/AC715</f>
        <v>1.1569206253836809E-2</v>
      </c>
    </row>
    <row r="711" spans="1:89">
      <c r="A711" s="142" t="s">
        <v>41</v>
      </c>
      <c r="B711" s="202">
        <v>0</v>
      </c>
      <c r="C711" s="196">
        <v>0</v>
      </c>
      <c r="D711" s="197">
        <v>0</v>
      </c>
      <c r="E711" s="198">
        <v>0</v>
      </c>
      <c r="F711" s="195">
        <v>0</v>
      </c>
      <c r="G711" s="199">
        <v>0</v>
      </c>
      <c r="H711" s="197">
        <v>0</v>
      </c>
      <c r="I711" s="198">
        <v>0</v>
      </c>
      <c r="J711" s="195">
        <v>0</v>
      </c>
      <c r="K711" s="199">
        <v>0</v>
      </c>
      <c r="L711" s="197">
        <v>0</v>
      </c>
      <c r="M711" s="195">
        <v>0</v>
      </c>
      <c r="N711" s="200">
        <v>0</v>
      </c>
      <c r="O711" s="203">
        <v>0</v>
      </c>
      <c r="P711" s="195">
        <v>0</v>
      </c>
      <c r="Q711" s="199">
        <v>0</v>
      </c>
      <c r="R711" s="197">
        <v>0</v>
      </c>
      <c r="S711" s="198">
        <v>0</v>
      </c>
      <c r="T711" s="195">
        <v>0</v>
      </c>
      <c r="U711" s="199">
        <v>0</v>
      </c>
      <c r="V711" s="197">
        <v>0</v>
      </c>
      <c r="W711" s="198">
        <v>0</v>
      </c>
      <c r="X711" s="195">
        <v>0</v>
      </c>
      <c r="Y711" s="199">
        <v>0</v>
      </c>
      <c r="Z711" s="197">
        <v>0</v>
      </c>
      <c r="AA711" s="195">
        <v>0</v>
      </c>
      <c r="AB711" s="168">
        <f t="shared" si="13140"/>
        <v>0</v>
      </c>
      <c r="AC711" s="169">
        <f t="shared" si="13057"/>
        <v>0</v>
      </c>
      <c r="AD711" s="232"/>
      <c r="AE711" s="280"/>
      <c r="AF711" s="280"/>
      <c r="AG711" s="280"/>
      <c r="AH711" s="280"/>
      <c r="AI711" s="280"/>
      <c r="AJ711" s="280"/>
      <c r="AK711" s="280"/>
      <c r="AL711" s="280"/>
      <c r="AM711" s="280"/>
      <c r="AN711" s="280"/>
      <c r="AO711" s="280"/>
      <c r="AP711" s="280"/>
      <c r="AQ711" s="280"/>
      <c r="AR711" s="280"/>
      <c r="AS711" s="280"/>
      <c r="AT711" s="280"/>
      <c r="AU711" s="280"/>
      <c r="AV711" s="280"/>
      <c r="AW711" s="280"/>
      <c r="AX711" s="280"/>
      <c r="AY711" s="280"/>
      <c r="AZ711" s="280"/>
      <c r="BA711" s="280"/>
      <c r="BB711" s="280"/>
      <c r="BC711" s="280"/>
      <c r="BD711" s="280"/>
      <c r="BE711" s="280"/>
      <c r="BF711" s="280"/>
      <c r="BG711" s="280"/>
      <c r="BH711" s="280"/>
      <c r="BI711" s="142" t="s">
        <v>41</v>
      </c>
      <c r="BJ711" s="125">
        <f>B711/B715</f>
        <v>0</v>
      </c>
      <c r="BK711" s="126">
        <f t="shared" ref="BK711" si="13576">C711/C715</f>
        <v>0</v>
      </c>
      <c r="BL711" s="127">
        <f t="shared" ref="BL711" si="13577">D711/D715</f>
        <v>0</v>
      </c>
      <c r="BM711" s="128">
        <f t="shared" ref="BM711" si="13578">E711/E715</f>
        <v>0</v>
      </c>
      <c r="BN711" s="125">
        <f t="shared" ref="BN711" si="13579">F711/F715</f>
        <v>0</v>
      </c>
      <c r="BO711" s="126">
        <f t="shared" ref="BO711" si="13580">G711/G715</f>
        <v>0</v>
      </c>
      <c r="BP711" s="127">
        <f t="shared" ref="BP711" si="13581">H711/H715</f>
        <v>0</v>
      </c>
      <c r="BQ711" s="128">
        <f t="shared" ref="BQ711" si="13582">I711/I715</f>
        <v>0</v>
      </c>
      <c r="BR711" s="125">
        <f t="shared" ref="BR711" si="13583">J711/J715</f>
        <v>0</v>
      </c>
      <c r="BS711" s="126">
        <f t="shared" ref="BS711" si="13584">K711/K715</f>
        <v>0</v>
      </c>
      <c r="BT711" s="127">
        <f t="shared" ref="BT711" si="13585">L711/L715</f>
        <v>0</v>
      </c>
      <c r="BU711" s="125">
        <f t="shared" ref="BU711" si="13586">M711/M715</f>
        <v>0</v>
      </c>
      <c r="BV711" s="129">
        <f t="shared" ref="BV711" si="13587">N711/N715</f>
        <v>0</v>
      </c>
      <c r="BW711" s="130">
        <f t="shared" ref="BW711" si="13588">O711/O715</f>
        <v>0</v>
      </c>
      <c r="BX711" s="125">
        <f t="shared" ref="BX711" si="13589">P711/P715</f>
        <v>0</v>
      </c>
      <c r="BY711" s="126">
        <f t="shared" ref="BY711" si="13590">Q711/Q715</f>
        <v>0</v>
      </c>
      <c r="BZ711" s="127">
        <f t="shared" ref="BZ711" si="13591">R711/R715</f>
        <v>0</v>
      </c>
      <c r="CA711" s="128">
        <f t="shared" ref="CA711" si="13592">S711/S715</f>
        <v>0</v>
      </c>
      <c r="CB711" s="125">
        <f t="shared" ref="CB711" si="13593">T711/T715</f>
        <v>0</v>
      </c>
      <c r="CC711" s="126">
        <f t="shared" ref="CC711" si="13594">U711/U715</f>
        <v>0</v>
      </c>
      <c r="CD711" s="127">
        <f t="shared" ref="CD711" si="13595">V711/V715</f>
        <v>0</v>
      </c>
      <c r="CE711" s="128">
        <f t="shared" ref="CE711" si="13596">W711/W715</f>
        <v>0</v>
      </c>
      <c r="CF711" s="125">
        <f t="shared" ref="CF711" si="13597">X711/X715</f>
        <v>0</v>
      </c>
      <c r="CG711" s="126">
        <f t="shared" ref="CG711" si="13598">Y711/Y715</f>
        <v>0</v>
      </c>
      <c r="CH711" s="127">
        <f t="shared" ref="CH711" si="13599">Z711/Z715</f>
        <v>0</v>
      </c>
      <c r="CI711" s="125">
        <f t="shared" ref="CI711" si="13600">AA711/AA715</f>
        <v>0</v>
      </c>
      <c r="CJ711" s="131">
        <f t="shared" ref="CJ711" si="13601">AB711/AB715</f>
        <v>0</v>
      </c>
      <c r="CK711" s="132">
        <f t="shared" ref="CK711" si="13602">AC711/AC715</f>
        <v>0</v>
      </c>
    </row>
    <row r="712" spans="1:89">
      <c r="A712" s="133" t="s">
        <v>42</v>
      </c>
      <c r="B712" s="57"/>
      <c r="C712" s="58"/>
      <c r="D712" s="135"/>
      <c r="E712" s="136"/>
      <c r="F712" s="134"/>
      <c r="G712" s="137"/>
      <c r="H712" s="135"/>
      <c r="I712" s="136"/>
      <c r="J712" s="134"/>
      <c r="K712" s="137"/>
      <c r="L712" s="135"/>
      <c r="M712" s="134"/>
      <c r="N712" s="138"/>
      <c r="O712" s="139"/>
      <c r="P712" s="134"/>
      <c r="Q712" s="137"/>
      <c r="R712" s="135"/>
      <c r="S712" s="136"/>
      <c r="T712" s="134"/>
      <c r="U712" s="137"/>
      <c r="V712" s="135"/>
      <c r="W712" s="136"/>
      <c r="X712" s="134"/>
      <c r="Y712" s="137"/>
      <c r="Z712" s="140"/>
      <c r="AA712" s="141"/>
      <c r="AB712" s="168"/>
      <c r="AC712" s="169"/>
      <c r="AD712" s="232"/>
      <c r="AE712" s="280"/>
      <c r="AF712" s="280"/>
      <c r="AG712" s="280"/>
      <c r="AH712" s="280"/>
      <c r="AI712" s="280"/>
      <c r="AJ712" s="280"/>
      <c r="AK712" s="280"/>
      <c r="AL712" s="280"/>
      <c r="AM712" s="280"/>
      <c r="AN712" s="280"/>
      <c r="AO712" s="280"/>
      <c r="AP712" s="280"/>
      <c r="AQ712" s="280"/>
      <c r="AR712" s="280"/>
      <c r="AS712" s="280"/>
      <c r="AT712" s="280"/>
      <c r="AU712" s="280"/>
      <c r="AV712" s="280"/>
      <c r="AW712" s="280"/>
      <c r="AX712" s="280"/>
      <c r="AY712" s="280"/>
      <c r="AZ712" s="280"/>
      <c r="BA712" s="280"/>
      <c r="BB712" s="280"/>
      <c r="BC712" s="280"/>
      <c r="BD712" s="280"/>
      <c r="BE712" s="280"/>
      <c r="BF712" s="280"/>
      <c r="BG712" s="280"/>
      <c r="BH712" s="280"/>
      <c r="BI712" s="133" t="s">
        <v>42</v>
      </c>
      <c r="BJ712" s="125">
        <f>B712/B715</f>
        <v>0</v>
      </c>
      <c r="BK712" s="126">
        <f t="shared" ref="BK712" si="13603">C712/C715</f>
        <v>0</v>
      </c>
      <c r="BL712" s="127">
        <f t="shared" ref="BL712" si="13604">D712/D715</f>
        <v>0</v>
      </c>
      <c r="BM712" s="128">
        <f t="shared" ref="BM712" si="13605">E712/E715</f>
        <v>0</v>
      </c>
      <c r="BN712" s="125">
        <f t="shared" ref="BN712" si="13606">F712/F715</f>
        <v>0</v>
      </c>
      <c r="BO712" s="126">
        <f t="shared" ref="BO712" si="13607">G712/G715</f>
        <v>0</v>
      </c>
      <c r="BP712" s="127">
        <f t="shared" ref="BP712" si="13608">H712/H715</f>
        <v>0</v>
      </c>
      <c r="BQ712" s="128">
        <f t="shared" ref="BQ712" si="13609">I712/I715</f>
        <v>0</v>
      </c>
      <c r="BR712" s="125">
        <f t="shared" ref="BR712" si="13610">J712/J715</f>
        <v>0</v>
      </c>
      <c r="BS712" s="126">
        <f t="shared" ref="BS712" si="13611">K712/K715</f>
        <v>0</v>
      </c>
      <c r="BT712" s="127">
        <f t="shared" ref="BT712" si="13612">L712/L715</f>
        <v>0</v>
      </c>
      <c r="BU712" s="125">
        <f t="shared" ref="BU712" si="13613">M712/M715</f>
        <v>0</v>
      </c>
      <c r="BV712" s="129">
        <f t="shared" ref="BV712" si="13614">N712/N715</f>
        <v>0</v>
      </c>
      <c r="BW712" s="130">
        <f t="shared" ref="BW712" si="13615">O712/O715</f>
        <v>0</v>
      </c>
      <c r="BX712" s="125">
        <f t="shared" ref="BX712" si="13616">P712/P715</f>
        <v>0</v>
      </c>
      <c r="BY712" s="126">
        <f t="shared" ref="BY712" si="13617">Q712/Q715</f>
        <v>0</v>
      </c>
      <c r="BZ712" s="127">
        <f t="shared" ref="BZ712" si="13618">R712/R715</f>
        <v>0</v>
      </c>
      <c r="CA712" s="128">
        <f t="shared" ref="CA712" si="13619">S712/S715</f>
        <v>0</v>
      </c>
      <c r="CB712" s="125">
        <f t="shared" ref="CB712" si="13620">T712/T715</f>
        <v>0</v>
      </c>
      <c r="CC712" s="126">
        <f t="shared" ref="CC712" si="13621">U712/U715</f>
        <v>0</v>
      </c>
      <c r="CD712" s="127">
        <f t="shared" ref="CD712" si="13622">V712/V715</f>
        <v>0</v>
      </c>
      <c r="CE712" s="128">
        <f t="shared" ref="CE712" si="13623">W712/W715</f>
        <v>0</v>
      </c>
      <c r="CF712" s="125">
        <f t="shared" ref="CF712" si="13624">X712/X715</f>
        <v>0</v>
      </c>
      <c r="CG712" s="126">
        <f t="shared" ref="CG712" si="13625">Y712/Y715</f>
        <v>0</v>
      </c>
      <c r="CH712" s="127">
        <f t="shared" ref="CH712" si="13626">Z712/Z715</f>
        <v>0</v>
      </c>
      <c r="CI712" s="125">
        <f t="shared" ref="CI712" si="13627">AA712/AA715</f>
        <v>0</v>
      </c>
      <c r="CJ712" s="131">
        <f t="shared" ref="CJ712" si="13628">AB712/AB715</f>
        <v>0</v>
      </c>
      <c r="CK712" s="132">
        <f t="shared" ref="CK712" si="13629">AC712/AC715</f>
        <v>0</v>
      </c>
    </row>
    <row r="713" spans="1:89">
      <c r="A713" s="142" t="s">
        <v>43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/>
      <c r="AC713" s="169"/>
      <c r="AD713" s="232"/>
      <c r="AE713" s="280"/>
      <c r="AF713" s="280"/>
      <c r="AG713" s="280"/>
      <c r="AH713" s="280"/>
      <c r="AI713" s="280"/>
      <c r="AJ713" s="280"/>
      <c r="AK713" s="280"/>
      <c r="AL713" s="280"/>
      <c r="AM713" s="280"/>
      <c r="AN713" s="280"/>
      <c r="AO713" s="280"/>
      <c r="AP713" s="280"/>
      <c r="AQ713" s="280"/>
      <c r="AR713" s="280"/>
      <c r="AS713" s="280"/>
      <c r="AT713" s="280"/>
      <c r="AU713" s="280"/>
      <c r="AV713" s="280"/>
      <c r="AW713" s="280"/>
      <c r="AX713" s="280"/>
      <c r="AY713" s="280"/>
      <c r="AZ713" s="280"/>
      <c r="BA713" s="280"/>
      <c r="BB713" s="280"/>
      <c r="BC713" s="280"/>
      <c r="BD713" s="280"/>
      <c r="BE713" s="280"/>
      <c r="BF713" s="280"/>
      <c r="BG713" s="280"/>
      <c r="BH713" s="280"/>
      <c r="BI713" s="142" t="s">
        <v>43</v>
      </c>
      <c r="BJ713" s="125">
        <f>B713/B715</f>
        <v>0</v>
      </c>
      <c r="BK713" s="126">
        <f t="shared" ref="BK713" si="13630">C713/C715</f>
        <v>0</v>
      </c>
      <c r="BL713" s="127">
        <f t="shared" ref="BL713" si="13631">D713/D715</f>
        <v>0</v>
      </c>
      <c r="BM713" s="128">
        <f t="shared" ref="BM713" si="13632">E713/E715</f>
        <v>0</v>
      </c>
      <c r="BN713" s="125">
        <f t="shared" ref="BN713" si="13633">F713/F715</f>
        <v>0</v>
      </c>
      <c r="BO713" s="126">
        <f t="shared" ref="BO713" si="13634">G713/G715</f>
        <v>0</v>
      </c>
      <c r="BP713" s="127">
        <f t="shared" ref="BP713" si="13635">H713/H715</f>
        <v>0</v>
      </c>
      <c r="BQ713" s="128">
        <f t="shared" ref="BQ713" si="13636">I713/I715</f>
        <v>0</v>
      </c>
      <c r="BR713" s="125">
        <f t="shared" ref="BR713" si="13637">J713/J715</f>
        <v>0</v>
      </c>
      <c r="BS713" s="126">
        <f t="shared" ref="BS713" si="13638">K713/K715</f>
        <v>0</v>
      </c>
      <c r="BT713" s="127">
        <f t="shared" ref="BT713" si="13639">L713/L715</f>
        <v>0</v>
      </c>
      <c r="BU713" s="125">
        <f t="shared" ref="BU713" si="13640">M713/M715</f>
        <v>0</v>
      </c>
      <c r="BV713" s="129">
        <f t="shared" ref="BV713" si="13641">N713/N715</f>
        <v>0</v>
      </c>
      <c r="BW713" s="130">
        <f t="shared" ref="BW713" si="13642">O713/O715</f>
        <v>0</v>
      </c>
      <c r="BX713" s="125">
        <f t="shared" ref="BX713" si="13643">P713/P715</f>
        <v>0</v>
      </c>
      <c r="BY713" s="126">
        <f t="shared" ref="BY713" si="13644">Q713/Q715</f>
        <v>0</v>
      </c>
      <c r="BZ713" s="127">
        <f t="shared" ref="BZ713" si="13645">R713/R715</f>
        <v>0</v>
      </c>
      <c r="CA713" s="128">
        <f t="shared" ref="CA713" si="13646">S713/S715</f>
        <v>0</v>
      </c>
      <c r="CB713" s="125">
        <f t="shared" ref="CB713" si="13647">T713/T715</f>
        <v>0</v>
      </c>
      <c r="CC713" s="126">
        <f t="shared" ref="CC713" si="13648">U713/U715</f>
        <v>0</v>
      </c>
      <c r="CD713" s="127">
        <f t="shared" ref="CD713" si="13649">V713/V715</f>
        <v>0</v>
      </c>
      <c r="CE713" s="128">
        <f t="shared" ref="CE713" si="13650">W713/W715</f>
        <v>0</v>
      </c>
      <c r="CF713" s="125">
        <f t="shared" ref="CF713" si="13651">X713/X715</f>
        <v>0</v>
      </c>
      <c r="CG713" s="126">
        <f t="shared" ref="CG713" si="13652">Y713/Y715</f>
        <v>0</v>
      </c>
      <c r="CH713" s="127">
        <f t="shared" ref="CH713" si="13653">Z713/Z715</f>
        <v>0</v>
      </c>
      <c r="CI713" s="125">
        <f t="shared" ref="CI713" si="13654">AA713/AA715</f>
        <v>0</v>
      </c>
      <c r="CJ713" s="131">
        <f t="shared" ref="CJ713" si="13655">AB713/AB715</f>
        <v>0</v>
      </c>
      <c r="CK713" s="132">
        <f t="shared" ref="CK713" si="13656">AC713/AC715</f>
        <v>0</v>
      </c>
    </row>
    <row r="714" spans="1:89" ht="14.1" thickBot="1">
      <c r="A714" s="133" t="s">
        <v>44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/>
      <c r="AC714" s="169"/>
      <c r="AD714" s="232"/>
      <c r="AE714" s="280"/>
      <c r="AF714" s="280"/>
      <c r="AG714" s="280"/>
      <c r="AH714" s="280"/>
      <c r="AI714" s="280"/>
      <c r="AJ714" s="280"/>
      <c r="AK714" s="280"/>
      <c r="AL714" s="280"/>
      <c r="AM714" s="280"/>
      <c r="AN714" s="280"/>
      <c r="AO714" s="280"/>
      <c r="AP714" s="280"/>
      <c r="AQ714" s="280"/>
      <c r="AR714" s="280"/>
      <c r="AS714" s="280"/>
      <c r="AT714" s="280"/>
      <c r="AU714" s="280"/>
      <c r="AV714" s="280"/>
      <c r="AW714" s="280"/>
      <c r="AX714" s="280"/>
      <c r="AY714" s="280"/>
      <c r="AZ714" s="280"/>
      <c r="BA714" s="280"/>
      <c r="BB714" s="280"/>
      <c r="BC714" s="280"/>
      <c r="BD714" s="280"/>
      <c r="BE714" s="280"/>
      <c r="BF714" s="280"/>
      <c r="BG714" s="280"/>
      <c r="BH714" s="280"/>
      <c r="BI714" s="133" t="s">
        <v>44</v>
      </c>
      <c r="BJ714" s="125">
        <f>B714/B715</f>
        <v>0</v>
      </c>
      <c r="BK714" s="126">
        <f t="shared" ref="BK714" si="13657">C714/C715</f>
        <v>0</v>
      </c>
      <c r="BL714" s="127">
        <f t="shared" ref="BL714" si="13658">D714/D715</f>
        <v>0</v>
      </c>
      <c r="BM714" s="128">
        <f t="shared" ref="BM714" si="13659">E714/E715</f>
        <v>0</v>
      </c>
      <c r="BN714" s="125">
        <f t="shared" ref="BN714" si="13660">F714/F715</f>
        <v>0</v>
      </c>
      <c r="BO714" s="126">
        <f t="shared" ref="BO714" si="13661">G714/G715</f>
        <v>0</v>
      </c>
      <c r="BP714" s="127">
        <f t="shared" ref="BP714" si="13662">H714/H715</f>
        <v>0</v>
      </c>
      <c r="BQ714" s="128">
        <f t="shared" ref="BQ714" si="13663">I714/I715</f>
        <v>0</v>
      </c>
      <c r="BR714" s="125">
        <f t="shared" ref="BR714" si="13664">J714/J715</f>
        <v>0</v>
      </c>
      <c r="BS714" s="126">
        <f t="shared" ref="BS714" si="13665">K714/K715</f>
        <v>0</v>
      </c>
      <c r="BT714" s="127">
        <f t="shared" ref="BT714" si="13666">L714/L715</f>
        <v>0</v>
      </c>
      <c r="BU714" s="125">
        <f t="shared" ref="BU714" si="13667">M714/M715</f>
        <v>0</v>
      </c>
      <c r="BV714" s="129">
        <f t="shared" ref="BV714" si="13668">N714/N715</f>
        <v>0</v>
      </c>
      <c r="BW714" s="130">
        <f t="shared" ref="BW714" si="13669">O714/O715</f>
        <v>0</v>
      </c>
      <c r="BX714" s="125">
        <f t="shared" ref="BX714" si="13670">P714/P715</f>
        <v>0</v>
      </c>
      <c r="BY714" s="126">
        <f t="shared" ref="BY714" si="13671">Q714/Q715</f>
        <v>0</v>
      </c>
      <c r="BZ714" s="127">
        <f t="shared" ref="BZ714" si="13672">R714/R715</f>
        <v>0</v>
      </c>
      <c r="CA714" s="128">
        <f t="shared" ref="CA714" si="13673">S714/S715</f>
        <v>0</v>
      </c>
      <c r="CB714" s="125">
        <f t="shared" ref="CB714" si="13674">T714/T715</f>
        <v>0</v>
      </c>
      <c r="CC714" s="126">
        <f t="shared" ref="CC714" si="13675">U714/U715</f>
        <v>0</v>
      </c>
      <c r="CD714" s="127">
        <f t="shared" ref="CD714" si="13676">V714/V715</f>
        <v>0</v>
      </c>
      <c r="CE714" s="128">
        <f t="shared" ref="CE714" si="13677">W714/W715</f>
        <v>0</v>
      </c>
      <c r="CF714" s="125">
        <f t="shared" ref="CF714" si="13678">X714/X715</f>
        <v>0</v>
      </c>
      <c r="CG714" s="126">
        <f t="shared" ref="CG714" si="13679">Y714/Y715</f>
        <v>0</v>
      </c>
      <c r="CH714" s="127">
        <f t="shared" ref="CH714" si="13680">Z714/Z715</f>
        <v>0</v>
      </c>
      <c r="CI714" s="125">
        <f t="shared" ref="CI714" si="13681">AA714/AA715</f>
        <v>0</v>
      </c>
      <c r="CJ714" s="131">
        <f t="shared" ref="CJ714" si="13682">AB714/AB715</f>
        <v>0</v>
      </c>
      <c r="CK714" s="132">
        <f t="shared" ref="CK714" si="13683">AC714/AC715</f>
        <v>0</v>
      </c>
    </row>
    <row r="715" spans="1:89" ht="15" thickTop="1" thickBot="1">
      <c r="A715" s="290" t="s">
        <v>26</v>
      </c>
      <c r="B715" s="17">
        <f t="shared" ref="B715:AA715" si="13684">SUM(B692:B714)</f>
        <v>52608</v>
      </c>
      <c r="C715" s="18">
        <f t="shared" si="13684"/>
        <v>33808</v>
      </c>
      <c r="D715" s="17">
        <f t="shared" si="13684"/>
        <v>21802</v>
      </c>
      <c r="E715" s="18">
        <f t="shared" si="13684"/>
        <v>19474</v>
      </c>
      <c r="F715" s="17">
        <f t="shared" si="13684"/>
        <v>10039</v>
      </c>
      <c r="G715" s="18">
        <f t="shared" si="13684"/>
        <v>7614</v>
      </c>
      <c r="H715" s="17">
        <f t="shared" si="13684"/>
        <v>27702</v>
      </c>
      <c r="I715" s="18">
        <f t="shared" si="13684"/>
        <v>39747</v>
      </c>
      <c r="J715" s="17">
        <f t="shared" si="13684"/>
        <v>5992</v>
      </c>
      <c r="K715" s="18">
        <f t="shared" si="13684"/>
        <v>7037</v>
      </c>
      <c r="L715" s="17">
        <f t="shared" si="13684"/>
        <v>12007</v>
      </c>
      <c r="M715" s="18">
        <f t="shared" si="13684"/>
        <v>20980</v>
      </c>
      <c r="N715" s="17">
        <f t="shared" si="13684"/>
        <v>26002</v>
      </c>
      <c r="O715" s="18">
        <f t="shared" si="13684"/>
        <v>34419</v>
      </c>
      <c r="P715" s="17">
        <f t="shared" si="13684"/>
        <v>16100</v>
      </c>
      <c r="Q715" s="18">
        <f t="shared" si="13684"/>
        <v>19508</v>
      </c>
      <c r="R715" s="17">
        <f t="shared" si="13684"/>
        <v>20401</v>
      </c>
      <c r="S715" s="18">
        <f t="shared" si="13684"/>
        <v>22616</v>
      </c>
      <c r="T715" s="17">
        <f t="shared" si="13684"/>
        <v>9333</v>
      </c>
      <c r="U715" s="18">
        <f t="shared" si="13684"/>
        <v>10811</v>
      </c>
      <c r="V715" s="17">
        <f t="shared" si="13684"/>
        <v>25409</v>
      </c>
      <c r="W715" s="18">
        <f t="shared" si="13684"/>
        <v>28611</v>
      </c>
      <c r="X715" s="17">
        <f t="shared" si="13684"/>
        <v>24045</v>
      </c>
      <c r="Y715" s="18">
        <f t="shared" si="13684"/>
        <v>15035</v>
      </c>
      <c r="Z715" s="17">
        <f t="shared" si="13684"/>
        <v>55112</v>
      </c>
      <c r="AA715" s="18">
        <f t="shared" si="13684"/>
        <v>46584</v>
      </c>
      <c r="AB715" s="170">
        <f t="shared" ref="AB715:AC715" si="13685">SUM(AB691:AB714)</f>
        <v>306552</v>
      </c>
      <c r="AC715" s="171">
        <f t="shared" si="13685"/>
        <v>306244</v>
      </c>
      <c r="BI715" s="290" t="s">
        <v>26</v>
      </c>
      <c r="BJ715" s="151">
        <f>SUM(BJ691:BJ714)</f>
        <v>1</v>
      </c>
      <c r="BK715" s="152">
        <f t="shared" ref="BK715:CK715" si="13686">SUM(BK691:BK714)</f>
        <v>0.99999999999999989</v>
      </c>
      <c r="BL715" s="151">
        <f t="shared" si="13686"/>
        <v>1.0000000000000002</v>
      </c>
      <c r="BM715" s="152">
        <f t="shared" si="13686"/>
        <v>1</v>
      </c>
      <c r="BN715" s="151">
        <f t="shared" si="13686"/>
        <v>1</v>
      </c>
      <c r="BO715" s="152">
        <f t="shared" si="13686"/>
        <v>1</v>
      </c>
      <c r="BP715" s="151">
        <f t="shared" si="13686"/>
        <v>0.99999999999999978</v>
      </c>
      <c r="BQ715" s="152">
        <f t="shared" si="13686"/>
        <v>1</v>
      </c>
      <c r="BR715" s="151">
        <f t="shared" si="13686"/>
        <v>0.99999999999999978</v>
      </c>
      <c r="BS715" s="152">
        <f t="shared" si="13686"/>
        <v>1.0000000000000004</v>
      </c>
      <c r="BT715" s="151">
        <f t="shared" si="13686"/>
        <v>0.99999999999999989</v>
      </c>
      <c r="BU715" s="152">
        <f t="shared" si="13686"/>
        <v>1</v>
      </c>
      <c r="BV715" s="151">
        <f t="shared" si="13686"/>
        <v>0.99999999999999989</v>
      </c>
      <c r="BW715" s="152">
        <f t="shared" si="13686"/>
        <v>1</v>
      </c>
      <c r="BX715" s="151">
        <f t="shared" si="13686"/>
        <v>1</v>
      </c>
      <c r="BY715" s="152">
        <f t="shared" si="13686"/>
        <v>0.99999999999999989</v>
      </c>
      <c r="BZ715" s="151">
        <f t="shared" si="13686"/>
        <v>1.0000000000000002</v>
      </c>
      <c r="CA715" s="152">
        <f t="shared" si="13686"/>
        <v>1</v>
      </c>
      <c r="CB715" s="151">
        <f t="shared" si="13686"/>
        <v>1</v>
      </c>
      <c r="CC715" s="152">
        <f t="shared" si="13686"/>
        <v>0.99999999999999989</v>
      </c>
      <c r="CD715" s="151">
        <f t="shared" si="13686"/>
        <v>1</v>
      </c>
      <c r="CE715" s="152">
        <f t="shared" si="13686"/>
        <v>0.99999999999999989</v>
      </c>
      <c r="CF715" s="151">
        <f t="shared" si="13686"/>
        <v>1</v>
      </c>
      <c r="CG715" s="152">
        <f t="shared" si="13686"/>
        <v>1</v>
      </c>
      <c r="CH715" s="151">
        <f t="shared" si="13686"/>
        <v>1</v>
      </c>
      <c r="CI715" s="152">
        <f t="shared" si="13686"/>
        <v>1.0000000000000002</v>
      </c>
      <c r="CJ715" s="151">
        <f t="shared" si="13686"/>
        <v>1</v>
      </c>
      <c r="CK715" s="152">
        <f t="shared" si="13686"/>
        <v>1</v>
      </c>
    </row>
    <row r="716" spans="1:89" ht="14.1" thickTop="1">
      <c r="A716" s="186"/>
    </row>
    <row r="718" spans="1:89">
      <c r="A718" s="301">
        <f>+A687+1</f>
        <v>43609</v>
      </c>
      <c r="B718" s="301"/>
      <c r="C718" s="301"/>
      <c r="D718" s="301"/>
      <c r="BI718" s="298">
        <f>+BI656+2</f>
        <v>43609</v>
      </c>
      <c r="BJ718" s="298"/>
      <c r="BK718" s="298"/>
      <c r="BL718" s="298"/>
    </row>
    <row r="719" spans="1:89" ht="14.1" thickBot="1">
      <c r="AE719" t="s">
        <v>1</v>
      </c>
    </row>
    <row r="720" spans="1:89" ht="15" thickTop="1" thickBot="1">
      <c r="A720" s="296" t="s">
        <v>2</v>
      </c>
      <c r="B720" s="292" t="s">
        <v>3</v>
      </c>
      <c r="C720" s="293"/>
      <c r="D720" s="292" t="s">
        <v>4</v>
      </c>
      <c r="E720" s="293"/>
      <c r="F720" s="292" t="s">
        <v>5</v>
      </c>
      <c r="G720" s="293"/>
      <c r="H720" s="292" t="s">
        <v>6</v>
      </c>
      <c r="I720" s="293"/>
      <c r="J720" s="292" t="s">
        <v>7</v>
      </c>
      <c r="K720" s="293"/>
      <c r="L720" s="292" t="s">
        <v>8</v>
      </c>
      <c r="M720" s="293"/>
      <c r="N720" s="292" t="s">
        <v>9</v>
      </c>
      <c r="O720" s="293"/>
      <c r="P720" s="292" t="s">
        <v>10</v>
      </c>
      <c r="Q720" s="293"/>
      <c r="R720" s="292" t="s">
        <v>11</v>
      </c>
      <c r="S720" s="293"/>
      <c r="T720" s="292" t="s">
        <v>12</v>
      </c>
      <c r="U720" s="293"/>
      <c r="V720" s="292" t="s">
        <v>13</v>
      </c>
      <c r="W720" s="293"/>
      <c r="X720" s="292" t="s">
        <v>14</v>
      </c>
      <c r="Y720" s="293"/>
      <c r="Z720" s="294" t="s">
        <v>15</v>
      </c>
      <c r="AA720" s="295"/>
      <c r="AB720" s="299" t="s">
        <v>16</v>
      </c>
      <c r="AC720" s="300"/>
      <c r="AE720" s="309" t="s">
        <v>2</v>
      </c>
      <c r="AF720" s="303" t="s">
        <v>3</v>
      </c>
      <c r="AG720" s="304"/>
      <c r="AH720" s="303" t="s">
        <v>4</v>
      </c>
      <c r="AI720" s="304"/>
      <c r="AJ720" s="303" t="s">
        <v>5</v>
      </c>
      <c r="AK720" s="304"/>
      <c r="AL720" s="303" t="s">
        <v>6</v>
      </c>
      <c r="AM720" s="304"/>
      <c r="AN720" s="303" t="s">
        <v>7</v>
      </c>
      <c r="AO720" s="304"/>
      <c r="AP720" s="303" t="s">
        <v>8</v>
      </c>
      <c r="AQ720" s="304"/>
      <c r="AR720" s="303" t="s">
        <v>9</v>
      </c>
      <c r="AS720" s="304"/>
      <c r="AT720" s="303" t="s">
        <v>10</v>
      </c>
      <c r="AU720" s="304"/>
      <c r="AV720" s="303" t="s">
        <v>11</v>
      </c>
      <c r="AW720" s="304"/>
      <c r="AX720" s="303" t="s">
        <v>12</v>
      </c>
      <c r="AY720" s="304"/>
      <c r="AZ720" s="303" t="s">
        <v>13</v>
      </c>
      <c r="BA720" s="304"/>
      <c r="BB720" s="303" t="s">
        <v>14</v>
      </c>
      <c r="BC720" s="304"/>
      <c r="BD720" s="305" t="s">
        <v>15</v>
      </c>
      <c r="BE720" s="306"/>
      <c r="BF720" s="307" t="s">
        <v>16</v>
      </c>
      <c r="BG720" s="308"/>
      <c r="BH720" s="281"/>
      <c r="BI720" s="296" t="s">
        <v>2</v>
      </c>
      <c r="BJ720" s="292" t="s">
        <v>3</v>
      </c>
      <c r="BK720" s="293"/>
      <c r="BL720" s="292" t="s">
        <v>4</v>
      </c>
      <c r="BM720" s="293"/>
      <c r="BN720" s="292" t="s">
        <v>5</v>
      </c>
      <c r="BO720" s="293"/>
      <c r="BP720" s="292" t="s">
        <v>6</v>
      </c>
      <c r="BQ720" s="293"/>
      <c r="BR720" s="292" t="s">
        <v>7</v>
      </c>
      <c r="BS720" s="293"/>
      <c r="BT720" s="292" t="s">
        <v>8</v>
      </c>
      <c r="BU720" s="293"/>
      <c r="BV720" s="292" t="s">
        <v>9</v>
      </c>
      <c r="BW720" s="293"/>
      <c r="BX720" s="292" t="s">
        <v>10</v>
      </c>
      <c r="BY720" s="293"/>
      <c r="BZ720" s="292" t="s">
        <v>11</v>
      </c>
      <c r="CA720" s="293"/>
      <c r="CB720" s="292" t="s">
        <v>12</v>
      </c>
      <c r="CC720" s="293"/>
      <c r="CD720" s="292" t="s">
        <v>13</v>
      </c>
      <c r="CE720" s="293"/>
      <c r="CF720" s="292" t="s">
        <v>14</v>
      </c>
      <c r="CG720" s="293"/>
      <c r="CH720" s="294" t="s">
        <v>15</v>
      </c>
      <c r="CI720" s="295"/>
      <c r="CJ720" s="292" t="s">
        <v>16</v>
      </c>
      <c r="CK720" s="293"/>
    </row>
    <row r="721" spans="1:89" ht="15" thickTop="1" thickBot="1">
      <c r="A721" s="297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5" t="s">
        <v>17</v>
      </c>
      <c r="AA721" s="118" t="s">
        <v>18</v>
      </c>
      <c r="AB721" s="172" t="s">
        <v>17</v>
      </c>
      <c r="AC721" s="173" t="s">
        <v>18</v>
      </c>
      <c r="AE721" s="310"/>
      <c r="AF721" s="242" t="s">
        <v>17</v>
      </c>
      <c r="AG721" s="243" t="s">
        <v>18</v>
      </c>
      <c r="AH721" s="244" t="s">
        <v>17</v>
      </c>
      <c r="AI721" s="245" t="s">
        <v>18</v>
      </c>
      <c r="AJ721" s="242" t="s">
        <v>17</v>
      </c>
      <c r="AK721" s="243" t="s">
        <v>18</v>
      </c>
      <c r="AL721" s="244" t="s">
        <v>17</v>
      </c>
      <c r="AM721" s="245" t="s">
        <v>18</v>
      </c>
      <c r="AN721" s="242" t="s">
        <v>17</v>
      </c>
      <c r="AO721" s="243" t="s">
        <v>18</v>
      </c>
      <c r="AP721" s="244" t="s">
        <v>17</v>
      </c>
      <c r="AQ721" s="242" t="s">
        <v>18</v>
      </c>
      <c r="AR721" s="246" t="s">
        <v>17</v>
      </c>
      <c r="AS721" s="247" t="s">
        <v>18</v>
      </c>
      <c r="AT721" s="242" t="s">
        <v>17</v>
      </c>
      <c r="AU721" s="243" t="s">
        <v>18</v>
      </c>
      <c r="AV721" s="244" t="s">
        <v>17</v>
      </c>
      <c r="AW721" s="245" t="s">
        <v>18</v>
      </c>
      <c r="AX721" s="242" t="s">
        <v>17</v>
      </c>
      <c r="AY721" s="243" t="s">
        <v>18</v>
      </c>
      <c r="AZ721" s="244" t="s">
        <v>17</v>
      </c>
      <c r="BA721" s="245" t="s">
        <v>18</v>
      </c>
      <c r="BB721" s="242" t="s">
        <v>17</v>
      </c>
      <c r="BC721" s="243" t="s">
        <v>18</v>
      </c>
      <c r="BD721" s="248" t="s">
        <v>17</v>
      </c>
      <c r="BE721" s="249" t="s">
        <v>18</v>
      </c>
      <c r="BF721" s="250" t="s">
        <v>17</v>
      </c>
      <c r="BG721" s="251" t="s">
        <v>18</v>
      </c>
      <c r="BH721" s="282"/>
      <c r="BI721" s="297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5" t="s">
        <v>17</v>
      </c>
      <c r="CI721" s="118" t="s">
        <v>18</v>
      </c>
      <c r="CJ721" s="116" t="s">
        <v>17</v>
      </c>
      <c r="CK721" s="117" t="s">
        <v>18</v>
      </c>
    </row>
    <row r="722" spans="1:89" ht="14.1" thickTop="1">
      <c r="A722" s="121" t="s">
        <v>19</v>
      </c>
      <c r="B722" s="122"/>
      <c r="C722" s="185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2"/>
      <c r="AA722" s="183"/>
      <c r="AB722" s="166"/>
      <c r="AC722" s="167"/>
      <c r="AE722" s="252" t="str">
        <f>$AE$9</f>
        <v>07:00 - 07:59</v>
      </c>
      <c r="AF722" s="253">
        <f>SUMIF($A$9:$A$32,$AE722,B$722:B$745)</f>
        <v>5457</v>
      </c>
      <c r="AG722" s="254">
        <f t="shared" ref="AG722:AV724" si="13687">SUMIF($A$9:$A$32,$AE722,C$722:C$745)</f>
        <v>995</v>
      </c>
      <c r="AH722" s="255">
        <f t="shared" si="13687"/>
        <v>1877</v>
      </c>
      <c r="AI722" s="256">
        <f t="shared" si="13687"/>
        <v>1166</v>
      </c>
      <c r="AJ722" s="253">
        <f t="shared" si="13687"/>
        <v>728</v>
      </c>
      <c r="AK722" s="257">
        <f t="shared" si="13687"/>
        <v>568</v>
      </c>
      <c r="AL722" s="255">
        <f t="shared" si="13687"/>
        <v>1243</v>
      </c>
      <c r="AM722" s="256">
        <f t="shared" si="13687"/>
        <v>1566</v>
      </c>
      <c r="AN722" s="253">
        <f t="shared" si="13687"/>
        <v>333</v>
      </c>
      <c r="AO722" s="257">
        <f t="shared" si="13687"/>
        <v>803</v>
      </c>
      <c r="AP722" s="255">
        <f t="shared" si="13687"/>
        <v>457</v>
      </c>
      <c r="AQ722" s="253">
        <f t="shared" si="13687"/>
        <v>1963</v>
      </c>
      <c r="AR722" s="258">
        <f t="shared" si="13687"/>
        <v>1670</v>
      </c>
      <c r="AS722" s="259">
        <f t="shared" si="13687"/>
        <v>3075</v>
      </c>
      <c r="AT722" s="253">
        <f t="shared" si="13687"/>
        <v>1329</v>
      </c>
      <c r="AU722" s="257">
        <f t="shared" si="13687"/>
        <v>1513</v>
      </c>
      <c r="AV722" s="255">
        <f t="shared" si="13687"/>
        <v>1759</v>
      </c>
      <c r="AW722" s="256">
        <f t="shared" ref="AW722:BE724" si="13688">SUMIF($A$9:$A$32,$AE722,S$722:S$745)</f>
        <v>1544</v>
      </c>
      <c r="AX722" s="253">
        <f t="shared" si="13688"/>
        <v>317</v>
      </c>
      <c r="AY722" s="257">
        <f t="shared" si="13688"/>
        <v>1726</v>
      </c>
      <c r="AZ722" s="255">
        <f t="shared" si="13688"/>
        <v>928</v>
      </c>
      <c r="BA722" s="256">
        <f t="shared" si="13688"/>
        <v>2470</v>
      </c>
      <c r="BB722" s="253">
        <f t="shared" si="13688"/>
        <v>1355</v>
      </c>
      <c r="BC722" s="257">
        <f t="shared" si="13688"/>
        <v>1603</v>
      </c>
      <c r="BD722" s="20">
        <f t="shared" si="13688"/>
        <v>4307</v>
      </c>
      <c r="BE722" s="260">
        <f t="shared" si="13688"/>
        <v>2460</v>
      </c>
      <c r="BF722" s="261">
        <f>AF722+AH722+AJ722+AL722+AN722+AP722+AR722+AT722+AV722+AX722+AZ722+BB722+BD722</f>
        <v>21760</v>
      </c>
      <c r="BG722" s="262">
        <f>AG722+AI722+AK722+AM722+AO722+AQ722+AS722+AU722+AW722+AY722+BA722+BC722+BE722</f>
        <v>21452</v>
      </c>
      <c r="BH722" s="283"/>
      <c r="BI722" s="121" t="s">
        <v>19</v>
      </c>
      <c r="BJ722" s="125">
        <f>B722/B746</f>
        <v>0</v>
      </c>
      <c r="BK722" s="126">
        <f t="shared" ref="BK722" si="13689">C722/C746</f>
        <v>0</v>
      </c>
      <c r="BL722" s="127">
        <f t="shared" ref="BL722" si="13690">D722/D746</f>
        <v>0</v>
      </c>
      <c r="BM722" s="128">
        <f t="shared" ref="BM722" si="13691">E722/E746</f>
        <v>0</v>
      </c>
      <c r="BN722" s="125">
        <f t="shared" ref="BN722" si="13692">F722/F746</f>
        <v>0</v>
      </c>
      <c r="BO722" s="126">
        <f t="shared" ref="BO722" si="13693">G722/G746</f>
        <v>0</v>
      </c>
      <c r="BP722" s="127">
        <f t="shared" ref="BP722" si="13694">H722/H746</f>
        <v>0</v>
      </c>
      <c r="BQ722" s="128">
        <f t="shared" ref="BQ722" si="13695">I722/I746</f>
        <v>0</v>
      </c>
      <c r="BR722" s="125">
        <f t="shared" ref="BR722" si="13696">J722/J746</f>
        <v>0</v>
      </c>
      <c r="BS722" s="126">
        <f t="shared" ref="BS722" si="13697">K722/K746</f>
        <v>0</v>
      </c>
      <c r="BT722" s="127">
        <f t="shared" ref="BT722" si="13698">L722/L746</f>
        <v>0</v>
      </c>
      <c r="BU722" s="125">
        <f t="shared" ref="BU722" si="13699">M722/M746</f>
        <v>0</v>
      </c>
      <c r="BV722" s="129">
        <f t="shared" ref="BV722" si="13700">N722/N746</f>
        <v>0</v>
      </c>
      <c r="BW722" s="130">
        <f t="shared" ref="BW722" si="13701">O722/O746</f>
        <v>0</v>
      </c>
      <c r="BX722" s="125">
        <f t="shared" ref="BX722" si="13702">P722/P746</f>
        <v>0</v>
      </c>
      <c r="BY722" s="126">
        <f t="shared" ref="BY722" si="13703">Q722/Q746</f>
        <v>0</v>
      </c>
      <c r="BZ722" s="127">
        <f t="shared" ref="BZ722" si="13704">R722/R746</f>
        <v>0</v>
      </c>
      <c r="CA722" s="128">
        <f t="shared" ref="CA722" si="13705">S722/S746</f>
        <v>0</v>
      </c>
      <c r="CB722" s="125">
        <f t="shared" ref="CB722" si="13706">T722/T746</f>
        <v>0</v>
      </c>
      <c r="CC722" s="126">
        <f t="shared" ref="CC722" si="13707">U722/U746</f>
        <v>0</v>
      </c>
      <c r="CD722" s="127">
        <f t="shared" ref="CD722" si="13708">V722/V746</f>
        <v>0</v>
      </c>
      <c r="CE722" s="128">
        <f t="shared" ref="CE722" si="13709">W722/W746</f>
        <v>0</v>
      </c>
      <c r="CF722" s="125">
        <f t="shared" ref="CF722" si="13710">X722/X746</f>
        <v>0</v>
      </c>
      <c r="CG722" s="126">
        <f t="shared" ref="CG722" si="13711">Y722/Y746</f>
        <v>0</v>
      </c>
      <c r="CH722" s="127">
        <f t="shared" ref="CH722" si="13712">Z722/Z746</f>
        <v>0</v>
      </c>
      <c r="CI722" s="125">
        <f t="shared" ref="CI722" si="13713">AA722/AA746</f>
        <v>0</v>
      </c>
      <c r="CJ722" s="131">
        <f t="shared" ref="CJ722" si="13714">AB722/AB746</f>
        <v>0</v>
      </c>
      <c r="CK722" s="132">
        <f t="shared" ref="CK722" si="13715">AC722/AC746</f>
        <v>0</v>
      </c>
    </row>
    <row r="723" spans="1:89">
      <c r="A723" s="133" t="s">
        <v>21</v>
      </c>
      <c r="B723" s="188">
        <v>556</v>
      </c>
      <c r="C723" s="189">
        <v>0</v>
      </c>
      <c r="D723" s="190">
        <v>154</v>
      </c>
      <c r="E723" s="191">
        <v>0</v>
      </c>
      <c r="F723" s="188">
        <v>38</v>
      </c>
      <c r="G723" s="192">
        <v>1</v>
      </c>
      <c r="H723" s="190">
        <v>269</v>
      </c>
      <c r="I723" s="191">
        <v>12</v>
      </c>
      <c r="J723" s="188">
        <v>7</v>
      </c>
      <c r="K723" s="192">
        <v>4</v>
      </c>
      <c r="L723" s="190">
        <v>5</v>
      </c>
      <c r="M723" s="188">
        <v>15</v>
      </c>
      <c r="N723" s="193">
        <v>42</v>
      </c>
      <c r="O723" s="194">
        <v>20</v>
      </c>
      <c r="P723" s="188">
        <v>24</v>
      </c>
      <c r="Q723" s="192">
        <v>7</v>
      </c>
      <c r="R723" s="190">
        <v>11</v>
      </c>
      <c r="S723" s="191">
        <v>12</v>
      </c>
      <c r="T723" s="188">
        <v>0</v>
      </c>
      <c r="U723" s="192">
        <v>0</v>
      </c>
      <c r="V723" s="190">
        <v>4</v>
      </c>
      <c r="W723" s="191">
        <v>0</v>
      </c>
      <c r="X723" s="188">
        <v>1</v>
      </c>
      <c r="Y723" s="192">
        <v>0</v>
      </c>
      <c r="Z723" s="190">
        <v>0</v>
      </c>
      <c r="AA723" s="188">
        <v>0</v>
      </c>
      <c r="AB723" s="168">
        <f t="shared" ref="AB723:AB724" si="13716">B723+D723+F723+H723+J723+L723+N723+P723+R723+T723+V723+X723+Z723</f>
        <v>1111</v>
      </c>
      <c r="AC723" s="169">
        <f t="shared" ref="AC723:AC742" si="13717">C723+E723+G723+I723+K723+M723+O723+Q723+S723+U723+W723+Y723+AA723</f>
        <v>71</v>
      </c>
      <c r="AE723" s="263" t="str">
        <f>$AE$10</f>
        <v>08:00 - 08:59</v>
      </c>
      <c r="AF723" s="253">
        <f>SUMIF($A$9:$A$32,$AE723,B$722:B$745)</f>
        <v>4892</v>
      </c>
      <c r="AG723" s="264">
        <f t="shared" si="13687"/>
        <v>1177</v>
      </c>
      <c r="AH723" s="265">
        <f t="shared" si="13687"/>
        <v>1460</v>
      </c>
      <c r="AI723" s="266">
        <f t="shared" si="13687"/>
        <v>1215</v>
      </c>
      <c r="AJ723" s="267">
        <f t="shared" si="13687"/>
        <v>688</v>
      </c>
      <c r="AK723" s="268">
        <f t="shared" si="13687"/>
        <v>547</v>
      </c>
      <c r="AL723" s="265">
        <f t="shared" si="13687"/>
        <v>1523</v>
      </c>
      <c r="AM723" s="266">
        <f t="shared" si="13687"/>
        <v>1910</v>
      </c>
      <c r="AN723" s="267">
        <f t="shared" si="13687"/>
        <v>365</v>
      </c>
      <c r="AO723" s="268">
        <f t="shared" si="13687"/>
        <v>888</v>
      </c>
      <c r="AP723" s="265">
        <f t="shared" si="13687"/>
        <v>386</v>
      </c>
      <c r="AQ723" s="267">
        <f t="shared" si="13687"/>
        <v>2553</v>
      </c>
      <c r="AR723" s="269">
        <f t="shared" si="13687"/>
        <v>1472</v>
      </c>
      <c r="AS723" s="270">
        <f t="shared" si="13687"/>
        <v>3026</v>
      </c>
      <c r="AT723" s="267">
        <f t="shared" si="13687"/>
        <v>1178</v>
      </c>
      <c r="AU723" s="268">
        <f t="shared" si="13687"/>
        <v>1528</v>
      </c>
      <c r="AV723" s="265">
        <f t="shared" si="13687"/>
        <v>1651</v>
      </c>
      <c r="AW723" s="266">
        <f t="shared" si="13688"/>
        <v>1193</v>
      </c>
      <c r="AX723" s="267">
        <f t="shared" si="13688"/>
        <v>296</v>
      </c>
      <c r="AY723" s="268">
        <f t="shared" si="13688"/>
        <v>1441</v>
      </c>
      <c r="AZ723" s="265">
        <f t="shared" si="13688"/>
        <v>839</v>
      </c>
      <c r="BA723" s="266">
        <f t="shared" si="13688"/>
        <v>2559</v>
      </c>
      <c r="BB723" s="267">
        <f t="shared" si="13688"/>
        <v>1293</v>
      </c>
      <c r="BC723" s="268">
        <f t="shared" si="13688"/>
        <v>1719</v>
      </c>
      <c r="BD723" s="265">
        <f t="shared" si="13688"/>
        <v>4320</v>
      </c>
      <c r="BE723" s="267">
        <f t="shared" si="13688"/>
        <v>2381</v>
      </c>
      <c r="BF723" s="271">
        <f>SUM(AF723,AH723,AJ723,AL723,AN723,AP723,AR723,AT723,AV723,AX723,AZ723,BB723,BD723)</f>
        <v>20363</v>
      </c>
      <c r="BG723" s="16">
        <f>SUM(AG723,AI723,AK723,AM723,AO723,AQ723,AS723,AU723,AW723,AY723,BA723,BC723,BE723)</f>
        <v>22137</v>
      </c>
      <c r="BH723" s="284"/>
      <c r="BI723" s="133" t="s">
        <v>21</v>
      </c>
      <c r="BJ723" s="125">
        <f>B723/B746</f>
        <v>1.0261899928019047E-2</v>
      </c>
      <c r="BK723" s="126">
        <f t="shared" ref="BK723" si="13718">C723/C746</f>
        <v>0</v>
      </c>
      <c r="BL723" s="127">
        <f t="shared" ref="BL723" si="13719">D723/D746</f>
        <v>6.9569931333574265E-3</v>
      </c>
      <c r="BM723" s="128">
        <f t="shared" ref="BM723" si="13720">E723/E746</f>
        <v>0</v>
      </c>
      <c r="BN723" s="125">
        <f t="shared" ref="BN723" si="13721">F723/F746</f>
        <v>3.7174721189591076E-3</v>
      </c>
      <c r="BO723" s="126">
        <f t="shared" ref="BO723" si="13722">G723/G746</f>
        <v>1.2836970474967908E-4</v>
      </c>
      <c r="BP723" s="127">
        <f t="shared" ref="BP723" si="13723">H723/H746</f>
        <v>9.0423207502773207E-3</v>
      </c>
      <c r="BQ723" s="128">
        <f t="shared" ref="BQ723" si="13724">I723/I746</f>
        <v>2.7949225573541402E-4</v>
      </c>
      <c r="BR723" s="125">
        <f t="shared" ref="BR723" si="13725">J723/J746</f>
        <v>1.1482939632545932E-3</v>
      </c>
      <c r="BS723" s="126">
        <f t="shared" ref="BS723" si="13726">K723/K746</f>
        <v>5.5826936496859735E-4</v>
      </c>
      <c r="BT723" s="127">
        <f t="shared" ref="BT723" si="13727">L723/L746</f>
        <v>3.9850163385669879E-4</v>
      </c>
      <c r="BU723" s="125">
        <f t="shared" ref="BU723" si="13728">M723/M746</f>
        <v>6.9191383366391443E-4</v>
      </c>
      <c r="BV723" s="129">
        <f t="shared" ref="BV723" si="13729">N723/N746</f>
        <v>1.5774647887323943E-3</v>
      </c>
      <c r="BW723" s="130">
        <f t="shared" ref="BW723" si="13730">O723/O746</f>
        <v>5.641748942172073E-4</v>
      </c>
      <c r="BX723" s="125">
        <f t="shared" ref="BX723" si="13731">P723/P746</f>
        <v>1.4560456227628465E-3</v>
      </c>
      <c r="BY723" s="126">
        <f t="shared" ref="BY723" si="13732">Q723/Q746</f>
        <v>3.6409029439300945E-4</v>
      </c>
      <c r="BZ723" s="127">
        <f t="shared" ref="BZ723" si="13733">R723/R746</f>
        <v>5.230622919638611E-4</v>
      </c>
      <c r="CA723" s="128">
        <f t="shared" ref="CA723" si="13734">S723/S746</f>
        <v>5.324104884866232E-4</v>
      </c>
      <c r="CB723" s="125">
        <f t="shared" ref="CB723" si="13735">T723/T746</f>
        <v>0</v>
      </c>
      <c r="CC723" s="126">
        <f t="shared" ref="CC723" si="13736">U723/U746</f>
        <v>0</v>
      </c>
      <c r="CD723" s="127">
        <f t="shared" ref="CD723" si="13737">V723/V746</f>
        <v>1.5420200462606013E-4</v>
      </c>
      <c r="CE723" s="128">
        <f t="shared" ref="CE723" si="13738">W723/W746</f>
        <v>0</v>
      </c>
      <c r="CF723" s="125">
        <f t="shared" ref="CF723" si="13739">X723/X746</f>
        <v>3.9140475165368506E-5</v>
      </c>
      <c r="CG723" s="126">
        <f t="shared" ref="CG723" si="13740">Y723/Y746</f>
        <v>0</v>
      </c>
      <c r="CH723" s="127">
        <f t="shared" ref="CH723" si="13741">Z723/Z746</f>
        <v>0</v>
      </c>
      <c r="CI723" s="125">
        <f t="shared" ref="CI723" si="13742">AA723/AA746</f>
        <v>0</v>
      </c>
      <c r="CJ723" s="131">
        <f t="shared" ref="CJ723" si="13743">AB723/AB746</f>
        <v>3.5221090807644024E-3</v>
      </c>
      <c r="CK723" s="132">
        <f t="shared" ref="CK723" si="13744">AC723/AC746</f>
        <v>2.2539610985361952E-4</v>
      </c>
    </row>
    <row r="724" spans="1:89" ht="14.1" thickBot="1">
      <c r="A724" s="142" t="s">
        <v>23</v>
      </c>
      <c r="B724" s="195">
        <v>3021</v>
      </c>
      <c r="C724" s="196">
        <v>62</v>
      </c>
      <c r="D724" s="197">
        <v>1070</v>
      </c>
      <c r="E724" s="198">
        <v>79</v>
      </c>
      <c r="F724" s="195">
        <v>316</v>
      </c>
      <c r="G724" s="199">
        <v>24</v>
      </c>
      <c r="H724" s="197">
        <v>1239</v>
      </c>
      <c r="I724" s="198">
        <v>301</v>
      </c>
      <c r="J724" s="195">
        <v>103</v>
      </c>
      <c r="K724" s="199">
        <v>72</v>
      </c>
      <c r="L724" s="197">
        <v>80</v>
      </c>
      <c r="M724" s="195">
        <v>402</v>
      </c>
      <c r="N724" s="200">
        <v>526</v>
      </c>
      <c r="O724" s="201">
        <v>577</v>
      </c>
      <c r="P724" s="195">
        <v>303</v>
      </c>
      <c r="Q724" s="199">
        <v>434</v>
      </c>
      <c r="R724" s="197">
        <v>460</v>
      </c>
      <c r="S724" s="198">
        <v>421</v>
      </c>
      <c r="T724" s="195">
        <v>105</v>
      </c>
      <c r="U724" s="199">
        <v>332</v>
      </c>
      <c r="V724" s="197">
        <v>294</v>
      </c>
      <c r="W724" s="198">
        <v>623</v>
      </c>
      <c r="X724" s="195">
        <v>438</v>
      </c>
      <c r="Y724" s="199">
        <v>440</v>
      </c>
      <c r="Z724" s="197">
        <v>1226</v>
      </c>
      <c r="AA724" s="195">
        <v>723</v>
      </c>
      <c r="AB724" s="168">
        <f t="shared" si="13716"/>
        <v>9181</v>
      </c>
      <c r="AC724" s="169">
        <f t="shared" si="13717"/>
        <v>4490</v>
      </c>
      <c r="AE724" s="252" t="str">
        <f>$AE$11</f>
        <v>09:00 - 09:59</v>
      </c>
      <c r="AF724" s="253">
        <f>SUMIF($A$9:$A$32,$AE724,B$722:B$745)</f>
        <v>4129</v>
      </c>
      <c r="AG724" s="272">
        <f t="shared" si="13687"/>
        <v>1156</v>
      </c>
      <c r="AH724" s="273">
        <f t="shared" si="13687"/>
        <v>1577</v>
      </c>
      <c r="AI724" s="274">
        <f t="shared" si="13687"/>
        <v>958</v>
      </c>
      <c r="AJ724" s="275">
        <f t="shared" si="13687"/>
        <v>664</v>
      </c>
      <c r="AK724" s="276">
        <f t="shared" si="13687"/>
        <v>518</v>
      </c>
      <c r="AL724" s="273">
        <f t="shared" si="13687"/>
        <v>1619</v>
      </c>
      <c r="AM724" s="274">
        <f t="shared" si="13687"/>
        <v>1923</v>
      </c>
      <c r="AN724" s="275">
        <f t="shared" si="13687"/>
        <v>314</v>
      </c>
      <c r="AO724" s="276">
        <f t="shared" si="13687"/>
        <v>842</v>
      </c>
      <c r="AP724" s="273">
        <f t="shared" si="13687"/>
        <v>410</v>
      </c>
      <c r="AQ724" s="275">
        <f t="shared" si="13687"/>
        <v>1974</v>
      </c>
      <c r="AR724" s="277">
        <f t="shared" si="13687"/>
        <v>1268</v>
      </c>
      <c r="AS724" s="278">
        <f t="shared" si="13687"/>
        <v>2684</v>
      </c>
      <c r="AT724" s="275">
        <f t="shared" si="13687"/>
        <v>933</v>
      </c>
      <c r="AU724" s="276">
        <f t="shared" si="13687"/>
        <v>1219</v>
      </c>
      <c r="AV724" s="273">
        <f t="shared" si="13687"/>
        <v>1475</v>
      </c>
      <c r="AW724" s="274">
        <f t="shared" si="13688"/>
        <v>1316</v>
      </c>
      <c r="AX724" s="275">
        <f t="shared" si="13688"/>
        <v>319</v>
      </c>
      <c r="AY724" s="276">
        <f t="shared" si="13688"/>
        <v>871</v>
      </c>
      <c r="AZ724" s="273">
        <f t="shared" si="13688"/>
        <v>752</v>
      </c>
      <c r="BA724" s="274">
        <f t="shared" si="13688"/>
        <v>2582</v>
      </c>
      <c r="BB724" s="275">
        <f t="shared" si="13688"/>
        <v>1102</v>
      </c>
      <c r="BC724" s="276">
        <f t="shared" si="13688"/>
        <v>1082</v>
      </c>
      <c r="BD724" s="273">
        <f t="shared" si="13688"/>
        <v>3494</v>
      </c>
      <c r="BE724" s="275">
        <f t="shared" si="13688"/>
        <v>2111</v>
      </c>
      <c r="BF724" s="271">
        <f>SUM(AF724,AH724,AJ724,AL724,AN724,AP724,AR724,AT724,AV724,AX724,AZ724,BB724,BD724)</f>
        <v>18056</v>
      </c>
      <c r="BG724" s="16">
        <f>SUM(AG724,AI724,AK724,AM724,AO724,AQ724,AS724,AU724,AW724,AY724,BA724,BC724,BE724)</f>
        <v>19236</v>
      </c>
      <c r="BH724" s="285"/>
      <c r="BI724" s="142" t="s">
        <v>23</v>
      </c>
      <c r="BJ724" s="125">
        <f>B724/B746</f>
        <v>5.5757553385873279E-2</v>
      </c>
      <c r="BK724" s="126">
        <f t="shared" ref="BK724" si="13745">C724/C746</f>
        <v>1.7610134348283013E-3</v>
      </c>
      <c r="BL724" s="127">
        <f t="shared" ref="BL724" si="13746">D724/D746</f>
        <v>4.8337549692808096E-2</v>
      </c>
      <c r="BM724" s="128">
        <f t="shared" ref="BM724" si="13747">E724/E746</f>
        <v>4.102404320506829E-3</v>
      </c>
      <c r="BN724" s="125">
        <f t="shared" ref="BN724" si="13748">F724/F746</f>
        <v>3.0913715515554687E-2</v>
      </c>
      <c r="BO724" s="126">
        <f t="shared" ref="BO724" si="13749">G724/G746</f>
        <v>3.0808729139922978E-3</v>
      </c>
      <c r="BP724" s="127">
        <f t="shared" ref="BP724" si="13750">H724/H746</f>
        <v>4.1648458771723421E-2</v>
      </c>
      <c r="BQ724" s="128">
        <f t="shared" ref="BQ724" si="13751">I724/I746</f>
        <v>7.0105974146966342E-3</v>
      </c>
      <c r="BR724" s="125">
        <f t="shared" ref="BR724" si="13752">J724/J746</f>
        <v>1.6896325459317584E-2</v>
      </c>
      <c r="BS724" s="126">
        <f t="shared" ref="BS724" si="13753">K724/K746</f>
        <v>1.0048848569434752E-2</v>
      </c>
      <c r="BT724" s="127">
        <f t="shared" ref="BT724" si="13754">L724/L746</f>
        <v>6.3760261417071806E-3</v>
      </c>
      <c r="BU724" s="125">
        <f t="shared" ref="BU724" si="13755">M724/M746</f>
        <v>1.8543290742192905E-2</v>
      </c>
      <c r="BV724" s="129">
        <f t="shared" ref="BV724" si="13756">N724/N746</f>
        <v>1.975586854460094E-2</v>
      </c>
      <c r="BW724" s="130">
        <f t="shared" ref="BW724" si="13757">O724/O746</f>
        <v>1.6276445698166431E-2</v>
      </c>
      <c r="BX724" s="125">
        <f t="shared" ref="BX724" si="13758">P724/P746</f>
        <v>1.8382575987380939E-2</v>
      </c>
      <c r="BY724" s="126">
        <f t="shared" ref="BY724" si="13759">Q724/Q746</f>
        <v>2.2573598252366586E-2</v>
      </c>
      <c r="BZ724" s="127">
        <f t="shared" ref="BZ724" si="13760">R724/R746</f>
        <v>2.1873514027579647E-2</v>
      </c>
      <c r="CA724" s="128">
        <f t="shared" ref="CA724" si="13761">S724/S746</f>
        <v>1.8678734637739031E-2</v>
      </c>
      <c r="CB724" s="125">
        <f t="shared" ref="CB724" si="13762">T724/T746</f>
        <v>1.1516946363935505E-2</v>
      </c>
      <c r="CC724" s="126">
        <f t="shared" ref="CC724" si="13763">U724/U746</f>
        <v>3.0355673402212673E-2</v>
      </c>
      <c r="CD724" s="127">
        <f t="shared" ref="CD724" si="13764">V724/V746</f>
        <v>1.133384734001542E-2</v>
      </c>
      <c r="CE724" s="128">
        <f t="shared" ref="CE724" si="13765">W724/W746</f>
        <v>2.1223683314028751E-2</v>
      </c>
      <c r="CF724" s="125">
        <f t="shared" ref="CF724" si="13766">X724/X746</f>
        <v>1.7143528122431407E-2</v>
      </c>
      <c r="CG724" s="126">
        <f t="shared" ref="CG724" si="13767">Y724/Y746</f>
        <v>2.9427501337613696E-2</v>
      </c>
      <c r="CH724" s="127">
        <f t="shared" ref="CH724" si="13768">Z724/Z746</f>
        <v>2.1986693208514912E-2</v>
      </c>
      <c r="CI724" s="125">
        <f t="shared" ref="CI724" si="13769">AA724/AA746</f>
        <v>1.4904143475572047E-2</v>
      </c>
      <c r="CJ724" s="131">
        <f t="shared" ref="CJ724" si="13770">AB724/AB746</f>
        <v>2.9105745698017983E-2</v>
      </c>
      <c r="CK724" s="132">
        <f t="shared" ref="CK724" si="13771">AC724/AC746</f>
        <v>1.4253923003419038E-2</v>
      </c>
    </row>
    <row r="725" spans="1:89" ht="15" thickTop="1" thickBot="1">
      <c r="A725" s="133" t="s">
        <v>25</v>
      </c>
      <c r="B725" s="188">
        <v>5492</v>
      </c>
      <c r="C725" s="189">
        <v>572</v>
      </c>
      <c r="D725" s="190">
        <v>2036</v>
      </c>
      <c r="E725" s="191">
        <v>739</v>
      </c>
      <c r="F725" s="188">
        <v>655</v>
      </c>
      <c r="G725" s="192">
        <v>333</v>
      </c>
      <c r="H725" s="190">
        <v>1477</v>
      </c>
      <c r="I725" s="191">
        <v>1075</v>
      </c>
      <c r="J725" s="188">
        <v>199</v>
      </c>
      <c r="K725" s="192">
        <v>398</v>
      </c>
      <c r="L725" s="190">
        <v>326</v>
      </c>
      <c r="M725" s="188">
        <v>1209</v>
      </c>
      <c r="N725" s="193">
        <v>1180</v>
      </c>
      <c r="O725" s="194">
        <v>1837</v>
      </c>
      <c r="P725" s="188">
        <v>915</v>
      </c>
      <c r="Q725" s="192">
        <v>877</v>
      </c>
      <c r="R725" s="190">
        <v>1165</v>
      </c>
      <c r="S725" s="191">
        <v>1271</v>
      </c>
      <c r="T725" s="188">
        <v>250</v>
      </c>
      <c r="U725" s="192">
        <v>896</v>
      </c>
      <c r="V725" s="190">
        <v>799</v>
      </c>
      <c r="W725" s="191">
        <v>1854</v>
      </c>
      <c r="X725" s="188">
        <v>1165</v>
      </c>
      <c r="Y725" s="192">
        <v>1181</v>
      </c>
      <c r="Z725" s="190">
        <v>3425</v>
      </c>
      <c r="AA725" s="188">
        <v>1774</v>
      </c>
      <c r="AB725" s="168">
        <f>B725+D725+F725+H725+J725+L725+N725+P725+R725+T725+V725+X725+Z725</f>
        <v>19084</v>
      </c>
      <c r="AC725" s="169">
        <f t="shared" si="13717"/>
        <v>14016</v>
      </c>
      <c r="AE725" s="288" t="s">
        <v>26</v>
      </c>
      <c r="AF725" s="12">
        <f t="shared" ref="AF725:BG725" si="13772">SUM(AF722:AF724)</f>
        <v>14478</v>
      </c>
      <c r="AG725" s="1">
        <f t="shared" si="13772"/>
        <v>3328</v>
      </c>
      <c r="AH725" s="12">
        <f t="shared" si="13772"/>
        <v>4914</v>
      </c>
      <c r="AI725" s="1">
        <f t="shared" si="13772"/>
        <v>3339</v>
      </c>
      <c r="AJ725" s="12">
        <f t="shared" si="13772"/>
        <v>2080</v>
      </c>
      <c r="AK725" s="1">
        <f t="shared" si="13772"/>
        <v>1633</v>
      </c>
      <c r="AL725" s="12">
        <f t="shared" si="13772"/>
        <v>4385</v>
      </c>
      <c r="AM725" s="1">
        <f t="shared" si="13772"/>
        <v>5399</v>
      </c>
      <c r="AN725" s="12">
        <f t="shared" si="13772"/>
        <v>1012</v>
      </c>
      <c r="AO725" s="1">
        <f t="shared" si="13772"/>
        <v>2533</v>
      </c>
      <c r="AP725" s="12">
        <f t="shared" si="13772"/>
        <v>1253</v>
      </c>
      <c r="AQ725" s="1">
        <f t="shared" si="13772"/>
        <v>6490</v>
      </c>
      <c r="AR725" s="12">
        <f t="shared" si="13772"/>
        <v>4410</v>
      </c>
      <c r="AS725" s="1">
        <f t="shared" si="13772"/>
        <v>8785</v>
      </c>
      <c r="AT725" s="12">
        <f t="shared" si="13772"/>
        <v>3440</v>
      </c>
      <c r="AU725" s="1">
        <f t="shared" si="13772"/>
        <v>4260</v>
      </c>
      <c r="AV725" s="12">
        <f t="shared" si="13772"/>
        <v>4885</v>
      </c>
      <c r="AW725" s="1">
        <f t="shared" si="13772"/>
        <v>4053</v>
      </c>
      <c r="AX725" s="12">
        <f t="shared" si="13772"/>
        <v>932</v>
      </c>
      <c r="AY725" s="1">
        <f t="shared" si="13772"/>
        <v>4038</v>
      </c>
      <c r="AZ725" s="12">
        <f t="shared" si="13772"/>
        <v>2519</v>
      </c>
      <c r="BA725" s="1">
        <f t="shared" si="13772"/>
        <v>7611</v>
      </c>
      <c r="BB725" s="12">
        <f t="shared" si="13772"/>
        <v>3750</v>
      </c>
      <c r="BC725" s="1">
        <f t="shared" si="13772"/>
        <v>4404</v>
      </c>
      <c r="BD725" s="12">
        <f t="shared" si="13772"/>
        <v>12121</v>
      </c>
      <c r="BE725" s="1">
        <f t="shared" si="13772"/>
        <v>6952</v>
      </c>
      <c r="BF725" s="51">
        <f t="shared" si="13772"/>
        <v>60179</v>
      </c>
      <c r="BG725" s="47">
        <f t="shared" si="13772"/>
        <v>62825</v>
      </c>
      <c r="BH725" s="284"/>
      <c r="BI725" s="133" t="s">
        <v>25</v>
      </c>
      <c r="BJ725" s="125">
        <f>B725/B746</f>
        <v>0.10136394677100828</v>
      </c>
      <c r="BK725" s="126">
        <f t="shared" ref="BK725" si="13773">C725/C746</f>
        <v>1.6246769108415941E-2</v>
      </c>
      <c r="BL725" s="127">
        <f t="shared" ref="BL725" si="13774">D725/D746</f>
        <v>9.1976870256595594E-2</v>
      </c>
      <c r="BM725" s="128">
        <f t="shared" ref="BM725" si="13775">E725/E746</f>
        <v>3.8375655605753754E-2</v>
      </c>
      <c r="BN725" s="125">
        <f t="shared" ref="BN725" si="13776">F725/F746</f>
        <v>6.4077479945216204E-2</v>
      </c>
      <c r="BO725" s="126">
        <f t="shared" ref="BO725" si="13777">G725/G746</f>
        <v>4.2747111681643135E-2</v>
      </c>
      <c r="BP725" s="127">
        <f t="shared" ref="BP725" si="13778">H725/H746</f>
        <v>4.9648727688325657E-2</v>
      </c>
      <c r="BQ725" s="128">
        <f t="shared" ref="BQ725" si="13779">I725/I746</f>
        <v>2.5037847909630838E-2</v>
      </c>
      <c r="BR725" s="125">
        <f t="shared" ref="BR725" si="13780">J725/J746</f>
        <v>3.264435695538058E-2</v>
      </c>
      <c r="BS725" s="126">
        <f t="shared" ref="BS725" si="13781">K725/K746</f>
        <v>5.5547801814375436E-2</v>
      </c>
      <c r="BT725" s="127">
        <f t="shared" ref="BT725" si="13782">L725/L746</f>
        <v>2.5982306527456762E-2</v>
      </c>
      <c r="BU725" s="125">
        <f t="shared" ref="BU725" si="13783">M725/M746</f>
        <v>5.5768254993311499E-2</v>
      </c>
      <c r="BV725" s="129">
        <f t="shared" ref="BV725" si="13784">N725/N746</f>
        <v>4.4319248826291083E-2</v>
      </c>
      <c r="BW725" s="130">
        <f t="shared" ref="BW725" si="13785">O725/O746</f>
        <v>5.1819464033850494E-2</v>
      </c>
      <c r="BX725" s="125">
        <f t="shared" ref="BX725" si="13786">P725/P746</f>
        <v>5.5511739367833525E-2</v>
      </c>
      <c r="BY725" s="126">
        <f t="shared" ref="BY725" si="13787">Q725/Q746</f>
        <v>4.5615312597524188E-2</v>
      </c>
      <c r="BZ725" s="127">
        <f t="shared" ref="BZ725" si="13788">R725/R746</f>
        <v>5.5397051830718025E-2</v>
      </c>
      <c r="CA725" s="128">
        <f t="shared" ref="CA725" si="13789">S725/S746</f>
        <v>5.6391144238874841E-2</v>
      </c>
      <c r="CB725" s="125">
        <f t="shared" ref="CB725" si="13790">T725/T746</f>
        <v>2.7421300866513107E-2</v>
      </c>
      <c r="CC725" s="126">
        <f t="shared" ref="CC725" si="13791">U725/U746</f>
        <v>8.1923745085489622E-2</v>
      </c>
      <c r="CD725" s="127">
        <f t="shared" ref="CD725" si="13792">V725/V746</f>
        <v>3.0801850424055512E-2</v>
      </c>
      <c r="CE725" s="128">
        <f t="shared" ref="CE725" si="13793">W725/W746</f>
        <v>6.3160046330994077E-2</v>
      </c>
      <c r="CF725" s="125">
        <f t="shared" ref="CF725" si="13794">X725/X746</f>
        <v>4.5598653567654308E-2</v>
      </c>
      <c r="CG725" s="126">
        <f t="shared" ref="CG725" si="13795">Y725/Y746</f>
        <v>7.8986088817549496E-2</v>
      </c>
      <c r="CH725" s="127">
        <f t="shared" ref="CH725" si="13796">Z725/Z746</f>
        <v>6.1422858270117106E-2</v>
      </c>
      <c r="CI725" s="125">
        <f t="shared" ref="CI725" si="13797">AA725/AA746</f>
        <v>3.6569779426922286E-2</v>
      </c>
      <c r="CJ725" s="131">
        <f t="shared" ref="CJ725" si="13798">AB725/AB746</f>
        <v>6.0500386766253696E-2</v>
      </c>
      <c r="CK725" s="132">
        <f t="shared" ref="CK725" si="13799">AC725/AC746</f>
        <v>4.4495096840962409E-2</v>
      </c>
    </row>
    <row r="726" spans="1:89" ht="14.1" thickTop="1">
      <c r="A726" s="142" t="s">
        <v>20</v>
      </c>
      <c r="B726" s="195">
        <v>5457</v>
      </c>
      <c r="C726" s="196">
        <v>995</v>
      </c>
      <c r="D726" s="197">
        <v>1877</v>
      </c>
      <c r="E726" s="198">
        <v>1166</v>
      </c>
      <c r="F726" s="195">
        <v>728</v>
      </c>
      <c r="G726" s="199">
        <v>568</v>
      </c>
      <c r="H726" s="197">
        <v>1243</v>
      </c>
      <c r="I726" s="198">
        <v>1566</v>
      </c>
      <c r="J726" s="195">
        <v>333</v>
      </c>
      <c r="K726" s="199">
        <v>803</v>
      </c>
      <c r="L726" s="197">
        <v>457</v>
      </c>
      <c r="M726" s="195">
        <v>1963</v>
      </c>
      <c r="N726" s="200">
        <v>1670</v>
      </c>
      <c r="O726" s="201">
        <v>3075</v>
      </c>
      <c r="P726" s="195">
        <v>1329</v>
      </c>
      <c r="Q726" s="199">
        <v>1513</v>
      </c>
      <c r="R726" s="197">
        <v>1759</v>
      </c>
      <c r="S726" s="198">
        <v>1544</v>
      </c>
      <c r="T726" s="195">
        <v>317</v>
      </c>
      <c r="U726" s="199">
        <v>1726</v>
      </c>
      <c r="V726" s="197">
        <v>928</v>
      </c>
      <c r="W726" s="198">
        <v>2470</v>
      </c>
      <c r="X726" s="195">
        <v>1355</v>
      </c>
      <c r="Y726" s="199">
        <v>1603</v>
      </c>
      <c r="Z726" s="197">
        <v>4307</v>
      </c>
      <c r="AA726" s="195">
        <v>2460</v>
      </c>
      <c r="AB726" s="168">
        <f t="shared" ref="AB726:AB742" si="13800">B726+D726+F726+H726+J726+L726+N726+P726+R726+T726+V726+X726+Z726</f>
        <v>21760</v>
      </c>
      <c r="AC726" s="169">
        <f t="shared" si="13717"/>
        <v>21452</v>
      </c>
      <c r="BI726" s="142" t="s">
        <v>20</v>
      </c>
      <c r="BJ726" s="125">
        <f>B726/B746</f>
        <v>0.1007179638618704</v>
      </c>
      <c r="BK726" s="126">
        <f t="shared" ref="BK726" si="13801">C726/C746</f>
        <v>2.8261425284744512E-2</v>
      </c>
      <c r="BL726" s="127">
        <f t="shared" ref="BL726" si="13802">D726/D746</f>
        <v>8.4794000722804477E-2</v>
      </c>
      <c r="BM726" s="128">
        <f t="shared" ref="BM726" si="13803">E726/E746</f>
        <v>6.0549410603936232E-2</v>
      </c>
      <c r="BN726" s="125">
        <f t="shared" ref="BN726" si="13804">F726/F746</f>
        <v>7.1218939542163961E-2</v>
      </c>
      <c r="BO726" s="126">
        <f t="shared" ref="BO726" si="13805">G726/G746</f>
        <v>7.2913992297817712E-2</v>
      </c>
      <c r="BP726" s="127">
        <f t="shared" ref="BP726" si="13806">H726/H746</f>
        <v>4.1782917072842783E-2</v>
      </c>
      <c r="BQ726" s="128">
        <f t="shared" ref="BQ726" si="13807">I726/I746</f>
        <v>3.647373937347153E-2</v>
      </c>
      <c r="BR726" s="125">
        <f t="shared" ref="BR726" si="13808">J726/J746</f>
        <v>5.4625984251968504E-2</v>
      </c>
      <c r="BS726" s="126">
        <f t="shared" ref="BS726" si="13809">K726/K746</f>
        <v>0.11207257501744591</v>
      </c>
      <c r="BT726" s="127">
        <f t="shared" ref="BT726" si="13810">L726/L746</f>
        <v>3.6423049334502272E-2</v>
      </c>
      <c r="BU726" s="125">
        <f t="shared" ref="BU726" si="13811">M726/M746</f>
        <v>9.0548457032150934E-2</v>
      </c>
      <c r="BV726" s="129">
        <f t="shared" ref="BV726" si="13812">N726/N746</f>
        <v>6.2723004694835674E-2</v>
      </c>
      <c r="BW726" s="130">
        <f t="shared" ref="BW726" si="13813">O726/O746</f>
        <v>8.6741889985895632E-2</v>
      </c>
      <c r="BX726" s="125">
        <f t="shared" ref="BX726" si="13814">P726/P746</f>
        <v>8.0628526360492628E-2</v>
      </c>
      <c r="BY726" s="126">
        <f t="shared" ref="BY726" si="13815">Q726/Q746</f>
        <v>7.8695516488089048E-2</v>
      </c>
      <c r="BZ726" s="127">
        <f t="shared" ref="BZ726" si="13816">R726/R746</f>
        <v>8.3642415596766523E-2</v>
      </c>
      <c r="CA726" s="128">
        <f t="shared" ref="CA726" si="13817">S726/S746</f>
        <v>6.8503482851945519E-2</v>
      </c>
      <c r="CB726" s="125">
        <f t="shared" ref="CB726" si="13818">T726/T746</f>
        <v>3.4770209498738623E-2</v>
      </c>
      <c r="CC726" s="126">
        <f t="shared" ref="CC726" si="13819">U726/U746</f>
        <v>0.15781292859102131</v>
      </c>
      <c r="CD726" s="127">
        <f t="shared" ref="CD726" si="13820">V726/V746</f>
        <v>3.5774865073245954E-2</v>
      </c>
      <c r="CE726" s="128">
        <f t="shared" ref="CE726" si="13821">W726/W746</f>
        <v>8.4145261293179799E-2</v>
      </c>
      <c r="CF726" s="125">
        <f t="shared" ref="CF726" si="13822">X726/X746</f>
        <v>5.303534384907433E-2</v>
      </c>
      <c r="CG726" s="126">
        <f t="shared" ref="CG726" si="13823">Y726/Y746</f>
        <v>0.10720973782771535</v>
      </c>
      <c r="CH726" s="127">
        <f t="shared" ref="CH726" si="13824">Z726/Z746</f>
        <v>7.7240365129750188E-2</v>
      </c>
      <c r="CI726" s="125">
        <f t="shared" ref="CI726" si="13825">AA726/AA746</f>
        <v>5.0711193568336428E-2</v>
      </c>
      <c r="CJ726" s="131">
        <f t="shared" ref="CJ726" si="13826">AB726/AB746</f>
        <v>6.8983882625952647E-2</v>
      </c>
      <c r="CK726" s="132">
        <f t="shared" ref="CK726" si="13827">AC726/AC746</f>
        <v>6.8101371106758388E-2</v>
      </c>
    </row>
    <row r="727" spans="1:89" ht="14.1" thickBot="1">
      <c r="A727" s="133" t="s">
        <v>22</v>
      </c>
      <c r="B727" s="188">
        <v>4892</v>
      </c>
      <c r="C727" s="189">
        <v>1177</v>
      </c>
      <c r="D727" s="190">
        <v>1460</v>
      </c>
      <c r="E727" s="191">
        <v>1215</v>
      </c>
      <c r="F727" s="188">
        <v>688</v>
      </c>
      <c r="G727" s="192">
        <v>547</v>
      </c>
      <c r="H727" s="190">
        <v>1523</v>
      </c>
      <c r="I727" s="191">
        <v>1910</v>
      </c>
      <c r="J727" s="188">
        <v>365</v>
      </c>
      <c r="K727" s="192">
        <v>888</v>
      </c>
      <c r="L727" s="190">
        <v>386</v>
      </c>
      <c r="M727" s="188">
        <v>2553</v>
      </c>
      <c r="N727" s="193">
        <v>1472</v>
      </c>
      <c r="O727" s="194">
        <v>3026</v>
      </c>
      <c r="P727" s="188">
        <v>1178</v>
      </c>
      <c r="Q727" s="192">
        <v>1528</v>
      </c>
      <c r="R727" s="190">
        <v>1651</v>
      </c>
      <c r="S727" s="191">
        <v>1193</v>
      </c>
      <c r="T727" s="188">
        <v>296</v>
      </c>
      <c r="U727" s="192">
        <v>1441</v>
      </c>
      <c r="V727" s="190">
        <v>839</v>
      </c>
      <c r="W727" s="191">
        <v>2559</v>
      </c>
      <c r="X727" s="188">
        <v>1293</v>
      </c>
      <c r="Y727" s="192">
        <v>1719</v>
      </c>
      <c r="Z727" s="190">
        <v>4320</v>
      </c>
      <c r="AA727" s="188">
        <v>2381</v>
      </c>
      <c r="AB727" s="168">
        <f t="shared" si="13800"/>
        <v>20363</v>
      </c>
      <c r="AC727" s="169">
        <f t="shared" si="13717"/>
        <v>22137</v>
      </c>
      <c r="AE727" t="s">
        <v>27</v>
      </c>
      <c r="BI727" s="133" t="s">
        <v>22</v>
      </c>
      <c r="BJ727" s="125">
        <f>B727/B746</f>
        <v>9.0289954042930179E-2</v>
      </c>
      <c r="BK727" s="126">
        <f t="shared" ref="BK727" si="13828">C727/C746</f>
        <v>3.3430851819240492E-2</v>
      </c>
      <c r="BL727" s="127">
        <f t="shared" ref="BL727" si="13829">D727/D746</f>
        <v>6.5955908926635345E-2</v>
      </c>
      <c r="BM727" s="128">
        <f t="shared" ref="BM727" si="13830">E727/E746</f>
        <v>6.3093939866022741E-2</v>
      </c>
      <c r="BN727" s="125">
        <f t="shared" ref="BN727" si="13831">F727/F746</f>
        <v>6.730581099589121E-2</v>
      </c>
      <c r="BO727" s="126">
        <f t="shared" ref="BO727" si="13832">G727/G746</f>
        <v>7.021822849807445E-2</v>
      </c>
      <c r="BP727" s="127">
        <f t="shared" ref="BP727" si="13833">H727/H746</f>
        <v>5.1194998151198358E-2</v>
      </c>
      <c r="BQ727" s="128">
        <f t="shared" ref="BQ727" si="13834">I727/I746</f>
        <v>4.4485850704553395E-2</v>
      </c>
      <c r="BR727" s="125">
        <f t="shared" ref="BR727" si="13835">J727/J746</f>
        <v>5.9875328083989501E-2</v>
      </c>
      <c r="BS727" s="126">
        <f t="shared" ref="BS727" si="13836">K727/K746</f>
        <v>0.12393579902302861</v>
      </c>
      <c r="BT727" s="127">
        <f t="shared" ref="BT727" si="13837">L727/L746</f>
        <v>3.0764326133737148E-2</v>
      </c>
      <c r="BU727" s="125">
        <f t="shared" ref="BU727" si="13838">M727/M746</f>
        <v>0.11776373448959823</v>
      </c>
      <c r="BV727" s="129">
        <f t="shared" ref="BV727" si="13839">N727/N746</f>
        <v>5.5286384976525819E-2</v>
      </c>
      <c r="BW727" s="130">
        <f t="shared" ref="BW727" si="13840">O727/O746</f>
        <v>8.5359661495063466E-2</v>
      </c>
      <c r="BX727" s="125">
        <f t="shared" ref="BX727" si="13841">P727/P746</f>
        <v>7.1467572650609726E-2</v>
      </c>
      <c r="BY727" s="126">
        <f t="shared" ref="BY727" si="13842">Q727/Q746</f>
        <v>7.947570997607406E-2</v>
      </c>
      <c r="BZ727" s="127">
        <f t="shared" ref="BZ727" si="13843">R727/R746</f>
        <v>7.8506894912030431E-2</v>
      </c>
      <c r="CA727" s="128">
        <f t="shared" ref="CA727" si="13844">S727/S746</f>
        <v>5.293047606371179E-2</v>
      </c>
      <c r="CB727" s="125">
        <f t="shared" ref="CB727" si="13845">T727/T746</f>
        <v>3.2466820225951522E-2</v>
      </c>
      <c r="CC727" s="126">
        <f t="shared" ref="CC727" si="13846">U727/U746</f>
        <v>0.13175459449574839</v>
      </c>
      <c r="CD727" s="127">
        <f t="shared" ref="CD727" si="13847">V727/V746</f>
        <v>3.2343870470316116E-2</v>
      </c>
      <c r="CE727" s="128">
        <f t="shared" ref="CE727" si="13848">W727/W746</f>
        <v>8.717721605232677E-2</v>
      </c>
      <c r="CF727" s="125">
        <f t="shared" ref="CF727" si="13849">X727/X746</f>
        <v>5.0608634388821482E-2</v>
      </c>
      <c r="CG727" s="126">
        <f t="shared" ref="CG727" si="13850">Y727/Y746</f>
        <v>0.11496789727126806</v>
      </c>
      <c r="CH727" s="127">
        <f t="shared" ref="CH727" si="13851">Z727/Z746</f>
        <v>7.7473502985957926E-2</v>
      </c>
      <c r="CI727" s="125">
        <f t="shared" ref="CI727" si="13852">AA727/AA746</f>
        <v>4.9082663368377653E-2</v>
      </c>
      <c r="CJ727" s="131">
        <f t="shared" ref="CJ727" si="13853">AB727/AB746</f>
        <v>6.4555091999644931E-2</v>
      </c>
      <c r="CK727" s="132">
        <f t="shared" ref="CK727" si="13854">AC727/AC746</f>
        <v>7.0275967377881346E-2</v>
      </c>
    </row>
    <row r="728" spans="1:89" ht="15" thickTop="1" thickBot="1">
      <c r="A728" s="142" t="s">
        <v>24</v>
      </c>
      <c r="B728" s="195">
        <v>4129</v>
      </c>
      <c r="C728" s="196">
        <v>1156</v>
      </c>
      <c r="D728" s="197">
        <v>1577</v>
      </c>
      <c r="E728" s="198">
        <v>958</v>
      </c>
      <c r="F728" s="195">
        <v>664</v>
      </c>
      <c r="G728" s="199">
        <v>518</v>
      </c>
      <c r="H728" s="197">
        <v>1619</v>
      </c>
      <c r="I728" s="198">
        <v>1923</v>
      </c>
      <c r="J728" s="195">
        <v>314</v>
      </c>
      <c r="K728" s="199">
        <v>842</v>
      </c>
      <c r="L728" s="197">
        <v>410</v>
      </c>
      <c r="M728" s="195">
        <v>1974</v>
      </c>
      <c r="N728" s="200">
        <v>1268</v>
      </c>
      <c r="O728" s="201">
        <v>2684</v>
      </c>
      <c r="P728" s="195">
        <v>933</v>
      </c>
      <c r="Q728" s="199">
        <v>1219</v>
      </c>
      <c r="R728" s="197">
        <v>1475</v>
      </c>
      <c r="S728" s="198">
        <v>1316</v>
      </c>
      <c r="T728" s="195">
        <v>319</v>
      </c>
      <c r="U728" s="199">
        <v>871</v>
      </c>
      <c r="V728" s="197">
        <v>752</v>
      </c>
      <c r="W728" s="198">
        <v>2582</v>
      </c>
      <c r="X728" s="195">
        <v>1102</v>
      </c>
      <c r="Y728" s="199">
        <v>1082</v>
      </c>
      <c r="Z728" s="197">
        <v>3494</v>
      </c>
      <c r="AA728" s="195">
        <v>2111</v>
      </c>
      <c r="AB728" s="168">
        <f t="shared" si="13800"/>
        <v>18056</v>
      </c>
      <c r="AC728" s="169">
        <f t="shared" si="13717"/>
        <v>19236</v>
      </c>
      <c r="AE728" s="309" t="s">
        <v>2</v>
      </c>
      <c r="AF728" s="303" t="s">
        <v>3</v>
      </c>
      <c r="AG728" s="304"/>
      <c r="AH728" s="303" t="s">
        <v>4</v>
      </c>
      <c r="AI728" s="304"/>
      <c r="AJ728" s="303" t="s">
        <v>5</v>
      </c>
      <c r="AK728" s="304"/>
      <c r="AL728" s="303" t="s">
        <v>6</v>
      </c>
      <c r="AM728" s="304"/>
      <c r="AN728" s="303" t="s">
        <v>7</v>
      </c>
      <c r="AO728" s="304"/>
      <c r="AP728" s="303" t="s">
        <v>8</v>
      </c>
      <c r="AQ728" s="304"/>
      <c r="AR728" s="303" t="s">
        <v>9</v>
      </c>
      <c r="AS728" s="304"/>
      <c r="AT728" s="303" t="s">
        <v>10</v>
      </c>
      <c r="AU728" s="304"/>
      <c r="AV728" s="303" t="s">
        <v>11</v>
      </c>
      <c r="AW728" s="304"/>
      <c r="AX728" s="303" t="s">
        <v>12</v>
      </c>
      <c r="AY728" s="304"/>
      <c r="AZ728" s="303" t="s">
        <v>13</v>
      </c>
      <c r="BA728" s="304"/>
      <c r="BB728" s="303" t="s">
        <v>14</v>
      </c>
      <c r="BC728" s="304"/>
      <c r="BD728" s="305" t="s">
        <v>15</v>
      </c>
      <c r="BE728" s="306"/>
      <c r="BF728" s="307" t="s">
        <v>16</v>
      </c>
      <c r="BG728" s="308"/>
      <c r="BH728" s="286"/>
      <c r="BI728" s="142" t="s">
        <v>24</v>
      </c>
      <c r="BJ728" s="125">
        <f>B728/B746</f>
        <v>7.6207526623724181E-2</v>
      </c>
      <c r="BK728" s="126">
        <f t="shared" ref="BK728" si="13855">C728/C746</f>
        <v>3.283437952679865E-2</v>
      </c>
      <c r="BL728" s="127">
        <f t="shared" ref="BL728" si="13856">D728/D746</f>
        <v>7.1241416696783522E-2</v>
      </c>
      <c r="BM728" s="128">
        <f t="shared" ref="BM728" si="13857">E728/E746</f>
        <v>4.9748143532222046E-2</v>
      </c>
      <c r="BN728" s="125">
        <f t="shared" ref="BN728" si="13858">F728/F746</f>
        <v>6.4957933868127565E-2</v>
      </c>
      <c r="BO728" s="126">
        <f t="shared" ref="BO728" si="13859">G728/G746</f>
        <v>6.6495507060333761E-2</v>
      </c>
      <c r="BP728" s="127">
        <f t="shared" ref="BP728" si="13860">H728/H746</f>
        <v>5.4421997378063129E-2</v>
      </c>
      <c r="BQ728" s="128">
        <f t="shared" ref="BQ728" si="13861">I728/I746</f>
        <v>4.4788633981600094E-2</v>
      </c>
      <c r="BR728" s="125">
        <f t="shared" ref="BR728" si="13862">J728/J746</f>
        <v>5.1509186351706038E-2</v>
      </c>
      <c r="BS728" s="126">
        <f t="shared" ref="BS728" si="13863">K728/K746</f>
        <v>0.11751570132588975</v>
      </c>
      <c r="BT728" s="127">
        <f t="shared" ref="BT728" si="13864">L728/L746</f>
        <v>3.2677133976249301E-2</v>
      </c>
      <c r="BU728" s="125">
        <f t="shared" ref="BU728" si="13865">M728/M746</f>
        <v>9.105586051017113E-2</v>
      </c>
      <c r="BV728" s="129">
        <f t="shared" ref="BV728" si="13866">N728/N746</f>
        <v>4.7624413145539904E-2</v>
      </c>
      <c r="BW728" s="130">
        <f t="shared" ref="BW728" si="13867">O728/O746</f>
        <v>7.5712270803949225E-2</v>
      </c>
      <c r="BX728" s="125">
        <f t="shared" ref="BX728" si="13868">P728/P746</f>
        <v>5.6603773584905662E-2</v>
      </c>
      <c r="BY728" s="126">
        <f t="shared" ref="BY728" si="13869">Q728/Q746</f>
        <v>6.3403724123582653E-2</v>
      </c>
      <c r="BZ728" s="127">
        <f t="shared" ref="BZ728" si="13870">R728/R746</f>
        <v>7.0137898240608648E-2</v>
      </c>
      <c r="CA728" s="128">
        <f t="shared" ref="CA728" si="13871">S728/S746</f>
        <v>5.8387683570699678E-2</v>
      </c>
      <c r="CB728" s="125">
        <f t="shared" ref="CB728" si="13872">T728/T746</f>
        <v>3.4989579905670726E-2</v>
      </c>
      <c r="CC728" s="126">
        <f t="shared" ref="CC728" si="13873">U728/U746</f>
        <v>7.9637926305202528E-2</v>
      </c>
      <c r="CD728" s="127">
        <f t="shared" ref="CD728" si="13874">V728/V746</f>
        <v>2.8989976869699306E-2</v>
      </c>
      <c r="CE728" s="128">
        <f t="shared" ref="CE728" si="13875">W728/W746</f>
        <v>8.7960754922668125E-2</v>
      </c>
      <c r="CF728" s="125">
        <f t="shared" ref="CF728" si="13876">X728/X746</f>
        <v>4.3132803632236094E-2</v>
      </c>
      <c r="CG728" s="126">
        <f t="shared" ref="CG728" si="13877">Y728/Y746</f>
        <v>7.2364901016586408E-2</v>
      </c>
      <c r="CH728" s="127">
        <f t="shared" ref="CH728" si="13878">Z728/Z746</f>
        <v>6.2660282276142829E-2</v>
      </c>
      <c r="CI728" s="125">
        <f t="shared" ref="CI728" si="13879">AA728/AA746</f>
        <v>4.3516800659657802E-2</v>
      </c>
      <c r="CJ728" s="131">
        <f t="shared" ref="CJ728" si="13880">AB728/AB746</f>
        <v>5.7241405546608504E-2</v>
      </c>
      <c r="CK728" s="132">
        <f t="shared" ref="CK728" si="13881">AC728/AC746</f>
        <v>6.106647280484824E-2</v>
      </c>
    </row>
    <row r="729" spans="1:89" ht="15" thickTop="1" thickBot="1">
      <c r="A729" s="133" t="s">
        <v>28</v>
      </c>
      <c r="B729" s="188">
        <v>3425</v>
      </c>
      <c r="C729" s="189">
        <v>1223</v>
      </c>
      <c r="D729" s="190">
        <v>1366</v>
      </c>
      <c r="E729" s="191">
        <v>823</v>
      </c>
      <c r="F729" s="188">
        <v>595</v>
      </c>
      <c r="G729" s="192">
        <v>463</v>
      </c>
      <c r="H729" s="190">
        <v>1770</v>
      </c>
      <c r="I729" s="191">
        <v>1660</v>
      </c>
      <c r="J729" s="188">
        <v>291</v>
      </c>
      <c r="K729" s="192">
        <v>636</v>
      </c>
      <c r="L729" s="190">
        <v>453</v>
      </c>
      <c r="M729" s="188">
        <v>1468</v>
      </c>
      <c r="N729" s="193">
        <v>1344</v>
      </c>
      <c r="O729" s="194">
        <v>2286</v>
      </c>
      <c r="P729" s="188">
        <v>844</v>
      </c>
      <c r="Q729" s="192">
        <v>1030</v>
      </c>
      <c r="R729" s="190">
        <v>1234</v>
      </c>
      <c r="S729" s="191">
        <v>1153</v>
      </c>
      <c r="T729" s="188">
        <v>397</v>
      </c>
      <c r="U729" s="192">
        <v>670</v>
      </c>
      <c r="V729" s="190">
        <v>815</v>
      </c>
      <c r="W729" s="191">
        <v>1882</v>
      </c>
      <c r="X729" s="188">
        <v>962</v>
      </c>
      <c r="Y729" s="192">
        <v>935</v>
      </c>
      <c r="Z729" s="190">
        <v>2920</v>
      </c>
      <c r="AA729" s="188">
        <v>2494</v>
      </c>
      <c r="AB729" s="168">
        <f t="shared" si="13800"/>
        <v>16416</v>
      </c>
      <c r="AC729" s="169">
        <f t="shared" si="13717"/>
        <v>16723</v>
      </c>
      <c r="AE729" s="310"/>
      <c r="AF729" s="242" t="s">
        <v>17</v>
      </c>
      <c r="AG729" s="243" t="s">
        <v>18</v>
      </c>
      <c r="AH729" s="244" t="s">
        <v>17</v>
      </c>
      <c r="AI729" s="245" t="s">
        <v>18</v>
      </c>
      <c r="AJ729" s="242" t="s">
        <v>17</v>
      </c>
      <c r="AK729" s="243" t="s">
        <v>18</v>
      </c>
      <c r="AL729" s="244" t="s">
        <v>17</v>
      </c>
      <c r="AM729" s="245" t="s">
        <v>18</v>
      </c>
      <c r="AN729" s="242" t="s">
        <v>17</v>
      </c>
      <c r="AO729" s="243" t="s">
        <v>18</v>
      </c>
      <c r="AP729" s="244" t="s">
        <v>17</v>
      </c>
      <c r="AQ729" s="242" t="s">
        <v>18</v>
      </c>
      <c r="AR729" s="246" t="s">
        <v>17</v>
      </c>
      <c r="AS729" s="247" t="s">
        <v>18</v>
      </c>
      <c r="AT729" s="242" t="s">
        <v>17</v>
      </c>
      <c r="AU729" s="243" t="s">
        <v>18</v>
      </c>
      <c r="AV729" s="244" t="s">
        <v>17</v>
      </c>
      <c r="AW729" s="245" t="s">
        <v>18</v>
      </c>
      <c r="AX729" s="242" t="s">
        <v>17</v>
      </c>
      <c r="AY729" s="243" t="s">
        <v>18</v>
      </c>
      <c r="AZ729" s="244" t="s">
        <v>17</v>
      </c>
      <c r="BA729" s="245" t="s">
        <v>18</v>
      </c>
      <c r="BB729" s="242" t="s">
        <v>17</v>
      </c>
      <c r="BC729" s="243" t="s">
        <v>18</v>
      </c>
      <c r="BD729" s="248" t="s">
        <v>17</v>
      </c>
      <c r="BE729" s="249" t="s">
        <v>18</v>
      </c>
      <c r="BF729" s="250" t="s">
        <v>17</v>
      </c>
      <c r="BG729" s="251" t="s">
        <v>18</v>
      </c>
      <c r="BH729" s="287"/>
      <c r="BI729" s="133" t="s">
        <v>28</v>
      </c>
      <c r="BJ729" s="125">
        <f>B729/B746</f>
        <v>6.3214041822779204E-2</v>
      </c>
      <c r="BK729" s="126">
        <f t="shared" ref="BK729" si="13882">C729/C746</f>
        <v>3.4737410174113102E-2</v>
      </c>
      <c r="BL729" s="127">
        <f t="shared" ref="BL729" si="13883">D729/D746</f>
        <v>6.1709432598482113E-2</v>
      </c>
      <c r="BM729" s="128">
        <f t="shared" ref="BM729" si="13884">E729/E746</f>
        <v>4.2737705769330635E-2</v>
      </c>
      <c r="BN729" s="125">
        <f t="shared" ref="BN729" si="13885">F729/F746</f>
        <v>5.8207787125807084E-2</v>
      </c>
      <c r="BO729" s="126">
        <f t="shared" ref="BO729" si="13886">G729/G746</f>
        <v>5.9435173299101411E-2</v>
      </c>
      <c r="BP729" s="127">
        <f t="shared" ref="BP729" si="13887">H729/H746</f>
        <v>5.9497798245319172E-2</v>
      </c>
      <c r="BQ729" s="128">
        <f t="shared" ref="BQ729" si="13888">I729/I746</f>
        <v>3.8663095376732272E-2</v>
      </c>
      <c r="BR729" s="125">
        <f t="shared" ref="BR729" si="13889">J729/J746</f>
        <v>4.7736220472440943E-2</v>
      </c>
      <c r="BS729" s="126">
        <f t="shared" ref="BS729" si="13890">K729/K746</f>
        <v>8.8764829030006973E-2</v>
      </c>
      <c r="BT729" s="127">
        <f t="shared" ref="BT729" si="13891">L729/L746</f>
        <v>3.6104248027416914E-2</v>
      </c>
      <c r="BU729" s="125">
        <f t="shared" ref="BU729" si="13892">M729/M746</f>
        <v>6.771530052124175E-2</v>
      </c>
      <c r="BV729" s="129">
        <f t="shared" ref="BV729" si="13893">N729/N746</f>
        <v>5.0478873239436617E-2</v>
      </c>
      <c r="BW729" s="130">
        <f t="shared" ref="BW729" si="13894">O729/O746</f>
        <v>6.4485190409026796E-2</v>
      </c>
      <c r="BX729" s="125">
        <f t="shared" ref="BX729" si="13895">P729/P746</f>
        <v>5.1204271067160106E-2</v>
      </c>
      <c r="BY729" s="126">
        <f t="shared" ref="BY729" si="13896">Q729/Q746</f>
        <v>5.3573286174971396E-2</v>
      </c>
      <c r="BZ729" s="127">
        <f t="shared" ref="BZ729" si="13897">R729/R746</f>
        <v>5.8678078934854966E-2</v>
      </c>
      <c r="CA729" s="128">
        <f t="shared" ref="CA729" si="13898">S729/S746</f>
        <v>5.1155774435423046E-2</v>
      </c>
      <c r="CB729" s="125">
        <f t="shared" ref="CB729" si="13899">T729/T746</f>
        <v>4.3545025776022817E-2</v>
      </c>
      <c r="CC729" s="126">
        <f t="shared" ref="CC729" si="13900">U729/U746</f>
        <v>6.1259943311694251E-2</v>
      </c>
      <c r="CD729" s="127">
        <f t="shared" ref="CD729" si="13901">V729/V746</f>
        <v>3.1418658442559755E-2</v>
      </c>
      <c r="CE729" s="128">
        <f t="shared" ref="CE729" si="13902">W729/W746</f>
        <v>6.4113919738366151E-2</v>
      </c>
      <c r="CF729" s="125">
        <f t="shared" ref="CF729" si="13903">X729/X746</f>
        <v>3.7653137109084502E-2</v>
      </c>
      <c r="CG729" s="126">
        <f t="shared" ref="CG729" si="13904">Y729/Y746</f>
        <v>6.2533440342429109E-2</v>
      </c>
      <c r="CH729" s="127">
        <f t="shared" ref="CH729" si="13905">Z729/Z746</f>
        <v>5.2366349240508599E-2</v>
      </c>
      <c r="CI729" s="125">
        <f t="shared" ref="CI729" si="13906">AA729/AA746</f>
        <v>5.1412079983508552E-2</v>
      </c>
      <c r="CJ729" s="131">
        <f t="shared" ref="CJ729" si="13907">AB729/AB746</f>
        <v>5.2042252628108396E-2</v>
      </c>
      <c r="CK729" s="132">
        <f t="shared" ref="CK729" si="13908">AC729/AC746</f>
        <v>5.3088720353268719E-2</v>
      </c>
    </row>
    <row r="730" spans="1:89" ht="14.1" thickTop="1">
      <c r="A730" s="142" t="s">
        <v>29</v>
      </c>
      <c r="B730" s="202">
        <v>3327</v>
      </c>
      <c r="C730" s="196">
        <v>1211</v>
      </c>
      <c r="D730" s="197">
        <v>1317</v>
      </c>
      <c r="E730" s="198">
        <v>660</v>
      </c>
      <c r="F730" s="195">
        <v>578</v>
      </c>
      <c r="G730" s="199">
        <v>329</v>
      </c>
      <c r="H730" s="197">
        <v>1949</v>
      </c>
      <c r="I730" s="198">
        <v>1867</v>
      </c>
      <c r="J730" s="195">
        <v>323</v>
      </c>
      <c r="K730" s="199">
        <v>503</v>
      </c>
      <c r="L730" s="197">
        <v>467</v>
      </c>
      <c r="M730" s="195">
        <v>1507</v>
      </c>
      <c r="N730" s="200">
        <v>1429</v>
      </c>
      <c r="O730" s="203">
        <v>2243</v>
      </c>
      <c r="P730" s="195">
        <v>857</v>
      </c>
      <c r="Q730" s="199">
        <v>977</v>
      </c>
      <c r="R730" s="197">
        <v>1249</v>
      </c>
      <c r="S730" s="198">
        <v>1123</v>
      </c>
      <c r="T730" s="195">
        <v>417</v>
      </c>
      <c r="U730" s="199">
        <v>584</v>
      </c>
      <c r="V730" s="197">
        <v>935</v>
      </c>
      <c r="W730" s="204">
        <v>2092</v>
      </c>
      <c r="X730" s="195">
        <v>980</v>
      </c>
      <c r="Y730" s="199">
        <v>853</v>
      </c>
      <c r="Z730" s="197">
        <v>3042</v>
      </c>
      <c r="AA730" s="195">
        <v>2519</v>
      </c>
      <c r="AB730" s="168">
        <f t="shared" si="13800"/>
        <v>16870</v>
      </c>
      <c r="AC730" s="169">
        <f t="shared" si="13717"/>
        <v>16468</v>
      </c>
      <c r="AE730" s="252" t="str">
        <f>$AE$17</f>
        <v>17:00 - 17:59</v>
      </c>
      <c r="AF730" s="253">
        <f t="shared" ref="AF730:AU732" si="13909">SUMIF($A$9:$A$32,$AE730,B$722:B$745)</f>
        <v>2708</v>
      </c>
      <c r="AG730" s="254">
        <f t="shared" si="13909"/>
        <v>4740</v>
      </c>
      <c r="AH730" s="255">
        <f t="shared" si="13909"/>
        <v>1802</v>
      </c>
      <c r="AI730" s="256">
        <f t="shared" si="13909"/>
        <v>1775</v>
      </c>
      <c r="AJ730" s="253">
        <f t="shared" si="13909"/>
        <v>983</v>
      </c>
      <c r="AK730" s="257">
        <f t="shared" si="13909"/>
        <v>580</v>
      </c>
      <c r="AL730" s="255">
        <f t="shared" si="13909"/>
        <v>2252</v>
      </c>
      <c r="AM730" s="256">
        <f t="shared" si="13909"/>
        <v>4551</v>
      </c>
      <c r="AN730" s="253">
        <f t="shared" si="13909"/>
        <v>755</v>
      </c>
      <c r="AO730" s="257">
        <f t="shared" si="13909"/>
        <v>299</v>
      </c>
      <c r="AP730" s="255">
        <f t="shared" si="13909"/>
        <v>1755</v>
      </c>
      <c r="AQ730" s="253">
        <f t="shared" si="13909"/>
        <v>1060</v>
      </c>
      <c r="AR730" s="258">
        <f t="shared" si="13909"/>
        <v>2312</v>
      </c>
      <c r="AS730" s="259">
        <f t="shared" si="13909"/>
        <v>2016</v>
      </c>
      <c r="AT730" s="253">
        <f t="shared" si="13909"/>
        <v>1364</v>
      </c>
      <c r="AU730" s="257">
        <f t="shared" si="13909"/>
        <v>1371</v>
      </c>
      <c r="AV730" s="255">
        <f t="shared" ref="AP730:BE732" si="13910">SUMIF($A$9:$A$32,$AE730,R$722:R$745)</f>
        <v>1494</v>
      </c>
      <c r="AW730" s="256">
        <f t="shared" si="13910"/>
        <v>1730</v>
      </c>
      <c r="AX730" s="253">
        <f t="shared" si="13910"/>
        <v>937</v>
      </c>
      <c r="AY730" s="257">
        <f t="shared" si="13910"/>
        <v>399</v>
      </c>
      <c r="AZ730" s="255">
        <f t="shared" si="13910"/>
        <v>2241</v>
      </c>
      <c r="BA730" s="256">
        <f t="shared" si="13910"/>
        <v>1311</v>
      </c>
      <c r="BB730" s="253">
        <f t="shared" si="13910"/>
        <v>2970</v>
      </c>
      <c r="BC730" s="257">
        <f t="shared" si="13910"/>
        <v>630</v>
      </c>
      <c r="BD730" s="20">
        <f t="shared" si="13910"/>
        <v>4347</v>
      </c>
      <c r="BE730" s="260">
        <f t="shared" si="13910"/>
        <v>4347</v>
      </c>
      <c r="BF730" s="261">
        <f>AF730+AH730+AJ730+AL730+AN730+AP730+AR730+AT730+AV730+AX730+AZ730+BB730+BD730</f>
        <v>25920</v>
      </c>
      <c r="BG730" s="262">
        <f>AG730+AI730+AK730+AM730+AO730+AQ730+AS730+AU730+AW730+AY730+BA730+BC730+BE730</f>
        <v>24809</v>
      </c>
      <c r="BH730" s="283"/>
      <c r="BI730" s="142" t="s">
        <v>29</v>
      </c>
      <c r="BJ730" s="125">
        <f>B730/B746</f>
        <v>6.1405289677193109E-2</v>
      </c>
      <c r="BK730" s="126">
        <f t="shared" ref="BK730" si="13911">C730/C746</f>
        <v>3.4396568864146333E-2</v>
      </c>
      <c r="BL730" s="127">
        <f t="shared" ref="BL730" si="13912">D730/D746</f>
        <v>5.949584387423202E-2</v>
      </c>
      <c r="BM730" s="128">
        <f t="shared" ref="BM730" si="13913">E730/E746</f>
        <v>3.4273251285246921E-2</v>
      </c>
      <c r="BN730" s="125">
        <f t="shared" ref="BN730" si="13914">F730/F746</f>
        <v>5.6544707493641169E-2</v>
      </c>
      <c r="BO730" s="126">
        <f t="shared" ref="BO730" si="13915">G730/G746</f>
        <v>4.2233632862644414E-2</v>
      </c>
      <c r="BP730" s="127">
        <f t="shared" ref="BP730" si="13916">H730/H746</f>
        <v>6.5514807220410767E-2</v>
      </c>
      <c r="BQ730" s="128">
        <f t="shared" ref="BQ730" si="13917">I730/I746</f>
        <v>4.3484336788168161E-2</v>
      </c>
      <c r="BR730" s="125">
        <f t="shared" ref="BR730" si="13918">J730/J746</f>
        <v>5.2985564304461941E-2</v>
      </c>
      <c r="BS730" s="126">
        <f t="shared" ref="BS730" si="13919">K730/K746</f>
        <v>7.0202372644801114E-2</v>
      </c>
      <c r="BT730" s="127">
        <f t="shared" ref="BT730" si="13920">L730/L746</f>
        <v>3.722005260221567E-2</v>
      </c>
      <c r="BU730" s="125">
        <f t="shared" ref="BU730" si="13921">M730/M746</f>
        <v>6.9514276488767929E-2</v>
      </c>
      <c r="BV730" s="129">
        <f t="shared" ref="BV730" si="13922">N730/N746</f>
        <v>5.3671361502347414E-2</v>
      </c>
      <c r="BW730" s="130">
        <f t="shared" ref="BW730" si="13923">O730/O746</f>
        <v>6.3272214386459802E-2</v>
      </c>
      <c r="BX730" s="125">
        <f t="shared" ref="BX730" si="13924">P730/P746</f>
        <v>5.1992962446156643E-2</v>
      </c>
      <c r="BY730" s="126">
        <f t="shared" ref="BY730" si="13925">Q730/Q746</f>
        <v>5.0816602517424321E-2</v>
      </c>
      <c r="BZ730" s="127">
        <f t="shared" ref="BZ730" si="13926">R730/R746</f>
        <v>5.9391345696623868E-2</v>
      </c>
      <c r="CA730" s="128">
        <f t="shared" ref="CA730" si="13927">S730/S746</f>
        <v>4.9824748214206488E-2</v>
      </c>
      <c r="CB730" s="125">
        <f t="shared" ref="CB730" si="13928">T730/T746</f>
        <v>4.5738729845343863E-2</v>
      </c>
      <c r="CC730" s="126">
        <f t="shared" ref="CC730" si="13929">U730/U746</f>
        <v>5.3396726707506628E-2</v>
      </c>
      <c r="CD730" s="127">
        <f t="shared" ref="CD730" si="13930">V730/V746</f>
        <v>3.6044718581341555E-2</v>
      </c>
      <c r="CE730" s="128">
        <f t="shared" ref="CE730" si="13931">W730/W746</f>
        <v>7.1267970293656738E-2</v>
      </c>
      <c r="CF730" s="125">
        <f t="shared" ref="CF730" si="13932">X730/X746</f>
        <v>3.8357665662061134E-2</v>
      </c>
      <c r="CG730" s="126">
        <f t="shared" ref="CG730" si="13933">Y730/Y746</f>
        <v>5.7049224184055641E-2</v>
      </c>
      <c r="CH730" s="127">
        <f t="shared" ref="CH730" si="13934">Z730/Z746</f>
        <v>5.4554258352612038E-2</v>
      </c>
      <c r="CI730" s="125">
        <f t="shared" ref="CI730" si="13935">AA730/AA746</f>
        <v>5.1927437641723355E-2</v>
      </c>
      <c r="CJ730" s="131">
        <f t="shared" ref="CJ730" si="13936">AB730/AB746</f>
        <v>5.3481530326278545E-2</v>
      </c>
      <c r="CK730" s="132">
        <f t="shared" ref="CK730" si="13937">AC730/AC746</f>
        <v>5.2279199113653606E-2</v>
      </c>
    </row>
    <row r="731" spans="1:89">
      <c r="A731" s="133" t="s">
        <v>31</v>
      </c>
      <c r="B731" s="205">
        <v>3613</v>
      </c>
      <c r="C731" s="189">
        <v>1547</v>
      </c>
      <c r="D731" s="190">
        <v>1411</v>
      </c>
      <c r="E731" s="191">
        <v>821</v>
      </c>
      <c r="F731" s="188">
        <v>659</v>
      </c>
      <c r="G731" s="192">
        <v>478</v>
      </c>
      <c r="H731" s="190">
        <v>2121</v>
      </c>
      <c r="I731" s="191">
        <v>2211</v>
      </c>
      <c r="J731" s="188">
        <v>314</v>
      </c>
      <c r="K731" s="189">
        <v>422</v>
      </c>
      <c r="L731" s="190">
        <v>587</v>
      </c>
      <c r="M731" s="188">
        <v>1509</v>
      </c>
      <c r="N731" s="193">
        <v>1504</v>
      </c>
      <c r="O731" s="206">
        <v>2158</v>
      </c>
      <c r="P731" s="188">
        <v>837</v>
      </c>
      <c r="Q731" s="189">
        <v>875</v>
      </c>
      <c r="R731" s="190">
        <v>1278</v>
      </c>
      <c r="S731" s="191">
        <v>1220</v>
      </c>
      <c r="T731" s="197">
        <v>434</v>
      </c>
      <c r="U731" s="188">
        <v>555</v>
      </c>
      <c r="V731" s="190">
        <v>1022</v>
      </c>
      <c r="W731" s="207">
        <v>2099</v>
      </c>
      <c r="X731" s="188">
        <v>1119</v>
      </c>
      <c r="Y731" s="192">
        <v>833</v>
      </c>
      <c r="Z731" s="190">
        <v>3313</v>
      </c>
      <c r="AA731" s="188">
        <v>2554</v>
      </c>
      <c r="AB731" s="168">
        <f t="shared" si="13800"/>
        <v>18212</v>
      </c>
      <c r="AC731" s="169">
        <f t="shared" si="13717"/>
        <v>17282</v>
      </c>
      <c r="AE731" s="263" t="str">
        <f>$AE$18</f>
        <v>18:00 - 18:59</v>
      </c>
      <c r="AF731" s="253">
        <f t="shared" si="13909"/>
        <v>2698</v>
      </c>
      <c r="AG731" s="264">
        <f t="shared" si="13909"/>
        <v>3615</v>
      </c>
      <c r="AH731" s="265">
        <f t="shared" si="13909"/>
        <v>1546</v>
      </c>
      <c r="AI731" s="266">
        <f t="shared" si="13909"/>
        <v>1488</v>
      </c>
      <c r="AJ731" s="267">
        <f t="shared" si="13909"/>
        <v>759</v>
      </c>
      <c r="AK731" s="268">
        <f t="shared" si="13909"/>
        <v>475</v>
      </c>
      <c r="AL731" s="265">
        <f t="shared" si="13909"/>
        <v>2294</v>
      </c>
      <c r="AM731" s="266">
        <f t="shared" si="13909"/>
        <v>4201</v>
      </c>
      <c r="AN731" s="267">
        <f t="shared" si="13909"/>
        <v>626</v>
      </c>
      <c r="AO731" s="268">
        <f t="shared" si="13909"/>
        <v>233</v>
      </c>
      <c r="AP731" s="265">
        <f t="shared" si="13910"/>
        <v>1806</v>
      </c>
      <c r="AQ731" s="267">
        <f t="shared" si="13910"/>
        <v>951</v>
      </c>
      <c r="AR731" s="269">
        <f t="shared" si="13910"/>
        <v>2363</v>
      </c>
      <c r="AS731" s="270">
        <f t="shared" si="13910"/>
        <v>2051</v>
      </c>
      <c r="AT731" s="267">
        <f t="shared" si="13910"/>
        <v>1386</v>
      </c>
      <c r="AU731" s="268">
        <f t="shared" si="13910"/>
        <v>1290</v>
      </c>
      <c r="AV731" s="265">
        <f t="shared" si="13910"/>
        <v>1507</v>
      </c>
      <c r="AW731" s="266">
        <f t="shared" si="13910"/>
        <v>1699</v>
      </c>
      <c r="AX731" s="267">
        <f t="shared" si="13910"/>
        <v>985</v>
      </c>
      <c r="AY731" s="268">
        <f t="shared" si="13910"/>
        <v>411</v>
      </c>
      <c r="AZ731" s="265">
        <f t="shared" si="13910"/>
        <v>2742</v>
      </c>
      <c r="BA731" s="266">
        <f t="shared" si="13910"/>
        <v>1608</v>
      </c>
      <c r="BB731" s="267">
        <f t="shared" si="13910"/>
        <v>2710</v>
      </c>
      <c r="BC731" s="268">
        <f t="shared" si="13910"/>
        <v>859</v>
      </c>
      <c r="BD731" s="265">
        <f t="shared" si="13910"/>
        <v>3257</v>
      </c>
      <c r="BE731" s="267">
        <f t="shared" si="13910"/>
        <v>4835</v>
      </c>
      <c r="BF731" s="271">
        <f>SUM(AF731,AH731,AJ731,AL731,AN731,AP731,AR731,AT731,AV731,AX731,AZ731,BB731,BD731)</f>
        <v>24679</v>
      </c>
      <c r="BG731" s="16">
        <f>SUM(AG731,AI731,AK731,AM731,AO731,AQ731,AS731,AU731,AW731,AY731,BA731,BC731,BE731)</f>
        <v>23716</v>
      </c>
      <c r="BH731" s="284"/>
      <c r="BI731" s="133" t="s">
        <v>31</v>
      </c>
      <c r="BJ731" s="125">
        <f>B731/B746</f>
        <v>6.6683892877577006E-2</v>
      </c>
      <c r="BK731" s="126">
        <f t="shared" ref="BK731" si="13938">C731/C746</f>
        <v>4.3940125543215837E-2</v>
      </c>
      <c r="BL731" s="127">
        <f t="shared" ref="BL731" si="13939">D731/D746</f>
        <v>6.3742320202385253E-2</v>
      </c>
      <c r="BM731" s="128">
        <f t="shared" ref="BM731" si="13940">E731/E746</f>
        <v>4.2633847432102613E-2</v>
      </c>
      <c r="BN731" s="125">
        <f t="shared" ref="BN731" si="13941">F731/F746</f>
        <v>6.446879279984348E-2</v>
      </c>
      <c r="BO731" s="126">
        <f t="shared" ref="BO731" si="13942">G731/G746</f>
        <v>6.1360718870346595E-2</v>
      </c>
      <c r="BP731" s="127">
        <f t="shared" ref="BP731" si="13943">H731/H746</f>
        <v>7.1296514168543476E-2</v>
      </c>
      <c r="BQ731" s="128">
        <f t="shared" ref="BQ731" si="13944">I731/I746</f>
        <v>5.1496448119250027E-2</v>
      </c>
      <c r="BR731" s="125">
        <f t="shared" ref="BR731" si="13945">J731/J746</f>
        <v>5.1509186351706038E-2</v>
      </c>
      <c r="BS731" s="126">
        <f t="shared" ref="BS731" si="13946">K731/K746</f>
        <v>5.8897418004187019E-2</v>
      </c>
      <c r="BT731" s="127">
        <f t="shared" ref="BT731" si="13947">L731/L746</f>
        <v>4.6784091814776441E-2</v>
      </c>
      <c r="BU731" s="125">
        <f t="shared" ref="BU731" si="13948">M731/M746</f>
        <v>6.9606531666589783E-2</v>
      </c>
      <c r="BV731" s="129">
        <f t="shared" ref="BV731" si="13949">N731/N746</f>
        <v>5.6488262910798122E-2</v>
      </c>
      <c r="BW731" s="130">
        <f t="shared" ref="BW731" si="13950">O731/O746</f>
        <v>6.087447108603667E-2</v>
      </c>
      <c r="BX731" s="125">
        <f t="shared" ref="BX731" si="13951">P731/P746</f>
        <v>5.0779591093854277E-2</v>
      </c>
      <c r="BY731" s="126">
        <f t="shared" ref="BY731" si="13952">Q731/Q746</f>
        <v>4.551128679912618E-2</v>
      </c>
      <c r="BZ731" s="127">
        <f t="shared" ref="BZ731" si="13953">R731/R746</f>
        <v>6.0770328102710415E-2</v>
      </c>
      <c r="CA731" s="128">
        <f t="shared" ref="CA731" si="13954">S731/S746</f>
        <v>5.4128399662806692E-2</v>
      </c>
      <c r="CB731" s="125">
        <f t="shared" ref="CB731" si="13955">T731/T746</f>
        <v>4.7603378304266752E-2</v>
      </c>
      <c r="CC731" s="126">
        <f t="shared" ref="CC731" si="13956">U731/U746</f>
        <v>5.0745176922373597E-2</v>
      </c>
      <c r="CD731" s="127">
        <f t="shared" ref="CD731" si="13957">V731/V746</f>
        <v>3.9398612181958365E-2</v>
      </c>
      <c r="CE731" s="128">
        <f t="shared" ref="CE731" si="13958">W731/W746</f>
        <v>7.1506438645499756E-2</v>
      </c>
      <c r="CF731" s="125">
        <f t="shared" ref="CF731" si="13959">X731/X746</f>
        <v>4.3798191710047361E-2</v>
      </c>
      <c r="CG731" s="126">
        <f t="shared" ref="CG731" si="13960">Y731/Y746</f>
        <v>5.5711610486891383E-2</v>
      </c>
      <c r="CH731" s="127">
        <f t="shared" ref="CH731" si="13961">Z731/Z746</f>
        <v>5.9414285970481158E-2</v>
      </c>
      <c r="CI731" s="125">
        <f t="shared" ref="CI731" si="13962">AA731/AA746</f>
        <v>5.2648938363224075E-2</v>
      </c>
      <c r="CJ731" s="131">
        <f t="shared" ref="CJ731" si="13963">AB731/AB746</f>
        <v>5.7735959116904857E-2</v>
      </c>
      <c r="CK731" s="132">
        <f t="shared" ref="CK731" si="13964">AC731/AC746</f>
        <v>5.4863317894228908E-2</v>
      </c>
    </row>
    <row r="732" spans="1:89" ht="14.1" thickBot="1">
      <c r="A732" s="142" t="s">
        <v>33</v>
      </c>
      <c r="B732" s="202">
        <v>2562</v>
      </c>
      <c r="C732" s="196">
        <v>1513</v>
      </c>
      <c r="D732" s="197">
        <v>1009</v>
      </c>
      <c r="E732" s="198">
        <v>823</v>
      </c>
      <c r="F732" s="195">
        <v>399</v>
      </c>
      <c r="G732" s="199">
        <v>372</v>
      </c>
      <c r="H732" s="197">
        <v>1727</v>
      </c>
      <c r="I732" s="198">
        <v>1981</v>
      </c>
      <c r="J732" s="195">
        <v>234</v>
      </c>
      <c r="K732" s="196">
        <v>383</v>
      </c>
      <c r="L732" s="197">
        <v>491</v>
      </c>
      <c r="M732" s="195">
        <v>1240</v>
      </c>
      <c r="N732" s="200">
        <v>1457</v>
      </c>
      <c r="O732" s="203">
        <v>1850</v>
      </c>
      <c r="P732" s="195">
        <v>920</v>
      </c>
      <c r="Q732" s="196">
        <v>924</v>
      </c>
      <c r="R732" s="197">
        <v>1219</v>
      </c>
      <c r="S732" s="198">
        <v>1058</v>
      </c>
      <c r="T732" s="195">
        <v>477</v>
      </c>
      <c r="U732" s="199">
        <v>463</v>
      </c>
      <c r="V732" s="197">
        <v>1116</v>
      </c>
      <c r="W732" s="204">
        <v>1538</v>
      </c>
      <c r="X732" s="195">
        <v>1220</v>
      </c>
      <c r="Y732" s="199">
        <v>675</v>
      </c>
      <c r="Z732" s="197">
        <v>2944</v>
      </c>
      <c r="AA732" s="195">
        <v>2244</v>
      </c>
      <c r="AB732" s="168">
        <f t="shared" si="13800"/>
        <v>15775</v>
      </c>
      <c r="AC732" s="169">
        <f t="shared" si="13717"/>
        <v>15064</v>
      </c>
      <c r="AE732" s="252" t="str">
        <f>$AE$19</f>
        <v>19:00 - 19:59</v>
      </c>
      <c r="AF732" s="253">
        <f t="shared" si="13909"/>
        <v>2566</v>
      </c>
      <c r="AG732" s="272">
        <f t="shared" si="13909"/>
        <v>4457</v>
      </c>
      <c r="AH732" s="273">
        <f t="shared" si="13909"/>
        <v>1021</v>
      </c>
      <c r="AI732" s="274">
        <f t="shared" si="13909"/>
        <v>1930</v>
      </c>
      <c r="AJ732" s="275">
        <f t="shared" si="13909"/>
        <v>521</v>
      </c>
      <c r="AK732" s="276">
        <f t="shared" si="13909"/>
        <v>552</v>
      </c>
      <c r="AL732" s="273">
        <f t="shared" si="13909"/>
        <v>1989</v>
      </c>
      <c r="AM732" s="274">
        <f t="shared" si="13909"/>
        <v>3694</v>
      </c>
      <c r="AN732" s="275">
        <f t="shared" si="13909"/>
        <v>404</v>
      </c>
      <c r="AO732" s="276">
        <f t="shared" si="13909"/>
        <v>227</v>
      </c>
      <c r="AP732" s="273">
        <f t="shared" si="13910"/>
        <v>1146</v>
      </c>
      <c r="AQ732" s="275">
        <f t="shared" si="13910"/>
        <v>901</v>
      </c>
      <c r="AR732" s="277">
        <f t="shared" si="13910"/>
        <v>1986</v>
      </c>
      <c r="AS732" s="278">
        <f t="shared" si="13910"/>
        <v>1932</v>
      </c>
      <c r="AT732" s="275">
        <f t="shared" si="13910"/>
        <v>1090</v>
      </c>
      <c r="AU732" s="276">
        <f t="shared" si="13910"/>
        <v>1505</v>
      </c>
      <c r="AV732" s="273">
        <f t="shared" si="13910"/>
        <v>1263</v>
      </c>
      <c r="AW732" s="274">
        <f t="shared" si="13910"/>
        <v>1831</v>
      </c>
      <c r="AX732" s="275">
        <f t="shared" si="13910"/>
        <v>806</v>
      </c>
      <c r="AY732" s="276">
        <f t="shared" si="13910"/>
        <v>429</v>
      </c>
      <c r="AZ732" s="273">
        <f t="shared" si="13910"/>
        <v>2909</v>
      </c>
      <c r="BA732" s="274">
        <f t="shared" si="13910"/>
        <v>1697</v>
      </c>
      <c r="BB732" s="275">
        <f t="shared" si="13910"/>
        <v>2184</v>
      </c>
      <c r="BC732" s="276">
        <f t="shared" si="13910"/>
        <v>838</v>
      </c>
      <c r="BD732" s="273">
        <f t="shared" si="13910"/>
        <v>3634</v>
      </c>
      <c r="BE732" s="275">
        <f t="shared" si="13910"/>
        <v>4295</v>
      </c>
      <c r="BF732" s="271">
        <f>SUM(AF732,AH732,AJ732,AL732,AN732,AP732,AR732,AT732,AV732,AX732,AZ732,BB732,BD732)</f>
        <v>21519</v>
      </c>
      <c r="BG732" s="16">
        <f>SUM(AG732,AI732,AK732,AM732,AO732,AQ732,AS732,AU732,AW732,AY732,BA732,BC732,BE732)</f>
        <v>24288</v>
      </c>
      <c r="BH732" s="285"/>
      <c r="BI732" s="142" t="s">
        <v>33</v>
      </c>
      <c r="BJ732" s="125">
        <f>B732/B746</f>
        <v>4.7285948948893521E-2</v>
      </c>
      <c r="BK732" s="126">
        <f t="shared" ref="BK732" si="13965">C732/C746</f>
        <v>4.2974408498309996E-2</v>
      </c>
      <c r="BL732" s="127">
        <f t="shared" ref="BL732" si="13966">D732/D746</f>
        <v>4.5581857607517165E-2</v>
      </c>
      <c r="BM732" s="128">
        <f t="shared" ref="BM732" si="13967">E732/E746</f>
        <v>4.2737705769330635E-2</v>
      </c>
      <c r="BN732" s="125">
        <f t="shared" ref="BN732" si="13968">F732/F746</f>
        <v>3.9033457249070633E-2</v>
      </c>
      <c r="BO732" s="126">
        <f t="shared" ref="BO732" si="13969">G732/G746</f>
        <v>4.7753530166880616E-2</v>
      </c>
      <c r="BP732" s="127">
        <f t="shared" ref="BP732" si="13970">H732/H746</f>
        <v>5.8052371508285995E-2</v>
      </c>
      <c r="BQ732" s="128">
        <f t="shared" ref="BQ732" si="13971">I732/I746</f>
        <v>4.6139513217654596E-2</v>
      </c>
      <c r="BR732" s="125">
        <f t="shared" ref="BR732" si="13972">J732/J746</f>
        <v>3.8385826771653545E-2</v>
      </c>
      <c r="BS732" s="126">
        <f t="shared" ref="BS732" si="13973">K732/K746</f>
        <v>5.3454291695743193E-2</v>
      </c>
      <c r="BT732" s="127">
        <f t="shared" ref="BT732" si="13974">L732/L746</f>
        <v>3.9132860444727822E-2</v>
      </c>
      <c r="BU732" s="125">
        <f t="shared" ref="BU732" si="13975">M732/M746</f>
        <v>5.7198210249550255E-2</v>
      </c>
      <c r="BV732" s="129">
        <f t="shared" ref="BV732" si="13976">N732/N746</f>
        <v>5.4723004694835681E-2</v>
      </c>
      <c r="BW732" s="130">
        <f t="shared" ref="BW732" si="13977">O732/O746</f>
        <v>5.2186177715091681E-2</v>
      </c>
      <c r="BX732" s="125">
        <f t="shared" ref="BX732" si="13978">P732/P746</f>
        <v>5.5815082205909118E-2</v>
      </c>
      <c r="BY732" s="126">
        <f t="shared" ref="BY732" si="13979">Q732/Q746</f>
        <v>4.8059918859877253E-2</v>
      </c>
      <c r="BZ732" s="127">
        <f t="shared" ref="BZ732" si="13980">R732/R746</f>
        <v>5.7964812173086071E-2</v>
      </c>
      <c r="CA732" s="128">
        <f t="shared" ref="CA732" si="13981">S732/S746</f>
        <v>4.6940858068237279E-2</v>
      </c>
      <c r="CB732" s="125">
        <f t="shared" ref="CB732" si="13982">T732/T746</f>
        <v>5.231984205330701E-2</v>
      </c>
      <c r="CC732" s="126">
        <f t="shared" ref="CC732" si="13983">U732/U746</f>
        <v>4.2333363810917068E-2</v>
      </c>
      <c r="CD732" s="127">
        <f t="shared" ref="CD732" si="13984">V732/V746</f>
        <v>4.3022359290670782E-2</v>
      </c>
      <c r="CE732" s="128">
        <f t="shared" ref="CE732" si="13985">W732/W746</f>
        <v>5.2394903590652041E-2</v>
      </c>
      <c r="CF732" s="125">
        <f t="shared" ref="CF732" si="13986">X732/X746</f>
        <v>4.7751379701749579E-2</v>
      </c>
      <c r="CG732" s="126">
        <f t="shared" ref="CG732" si="13987">Y732/Y746</f>
        <v>4.5144462279293737E-2</v>
      </c>
      <c r="CH732" s="127">
        <f t="shared" ref="CH732" si="13988">Z732/Z746</f>
        <v>5.2796757590430586E-2</v>
      </c>
      <c r="CI732" s="125">
        <f t="shared" ref="CI732" si="13989">AA732/AA746</f>
        <v>4.6258503401360541E-2</v>
      </c>
      <c r="CJ732" s="131">
        <f t="shared" ref="CJ732" si="13990">AB732/AB746</f>
        <v>5.0010144688621465E-2</v>
      </c>
      <c r="CK732" s="132">
        <f t="shared" ref="CK732" si="13991">AC732/AC746</f>
        <v>4.7822070406125697E-2</v>
      </c>
    </row>
    <row r="733" spans="1:89" ht="15" thickTop="1" thickBot="1">
      <c r="A733" s="133" t="s">
        <v>35</v>
      </c>
      <c r="B733" s="205">
        <v>2730</v>
      </c>
      <c r="C733" s="189">
        <v>1330</v>
      </c>
      <c r="D733" s="190">
        <v>1135</v>
      </c>
      <c r="E733" s="191">
        <v>763</v>
      </c>
      <c r="F733" s="188">
        <v>624</v>
      </c>
      <c r="G733" s="192">
        <v>378</v>
      </c>
      <c r="H733" s="190">
        <v>2101</v>
      </c>
      <c r="I733" s="191">
        <v>2190</v>
      </c>
      <c r="J733" s="188">
        <v>384</v>
      </c>
      <c r="K733" s="189">
        <v>316</v>
      </c>
      <c r="L733" s="190">
        <v>792</v>
      </c>
      <c r="M733" s="188">
        <v>1326</v>
      </c>
      <c r="N733" s="193">
        <v>1596</v>
      </c>
      <c r="O733" s="206">
        <v>2035</v>
      </c>
      <c r="P733" s="188">
        <v>848</v>
      </c>
      <c r="Q733" s="189">
        <v>1021</v>
      </c>
      <c r="R733" s="190">
        <v>948</v>
      </c>
      <c r="S733" s="191">
        <v>1527</v>
      </c>
      <c r="T733" s="188">
        <v>626</v>
      </c>
      <c r="U733" s="192">
        <v>692</v>
      </c>
      <c r="V733" s="190">
        <v>1483</v>
      </c>
      <c r="W733" s="207">
        <v>2161</v>
      </c>
      <c r="X733" s="188">
        <v>1387</v>
      </c>
      <c r="Y733" s="192">
        <v>753</v>
      </c>
      <c r="Z733" s="190">
        <v>3492</v>
      </c>
      <c r="AA733" s="188">
        <v>2880</v>
      </c>
      <c r="AB733" s="168">
        <f t="shared" si="13800"/>
        <v>18146</v>
      </c>
      <c r="AC733" s="169">
        <f t="shared" si="13717"/>
        <v>17372</v>
      </c>
      <c r="AE733" s="288" t="s">
        <v>26</v>
      </c>
      <c r="AF733" s="12">
        <f t="shared" ref="AF733:BG733" si="13992">SUM(AF730:AF732)</f>
        <v>7972</v>
      </c>
      <c r="AG733" s="1">
        <f t="shared" si="13992"/>
        <v>12812</v>
      </c>
      <c r="AH733" s="12">
        <f t="shared" si="13992"/>
        <v>4369</v>
      </c>
      <c r="AI733" s="1">
        <f t="shared" si="13992"/>
        <v>5193</v>
      </c>
      <c r="AJ733" s="12">
        <f t="shared" si="13992"/>
        <v>2263</v>
      </c>
      <c r="AK733" s="1">
        <f t="shared" si="13992"/>
        <v>1607</v>
      </c>
      <c r="AL733" s="12">
        <f t="shared" si="13992"/>
        <v>6535</v>
      </c>
      <c r="AM733" s="1">
        <f t="shared" si="13992"/>
        <v>12446</v>
      </c>
      <c r="AN733" s="12">
        <f t="shared" si="13992"/>
        <v>1785</v>
      </c>
      <c r="AO733" s="1">
        <f t="shared" si="13992"/>
        <v>759</v>
      </c>
      <c r="AP733" s="12">
        <f t="shared" si="13992"/>
        <v>4707</v>
      </c>
      <c r="AQ733" s="1">
        <f t="shared" si="13992"/>
        <v>2912</v>
      </c>
      <c r="AR733" s="12">
        <f t="shared" si="13992"/>
        <v>6661</v>
      </c>
      <c r="AS733" s="1">
        <f t="shared" si="13992"/>
        <v>5999</v>
      </c>
      <c r="AT733" s="12">
        <f t="shared" si="13992"/>
        <v>3840</v>
      </c>
      <c r="AU733" s="1">
        <f t="shared" si="13992"/>
        <v>4166</v>
      </c>
      <c r="AV733" s="12">
        <f t="shared" si="13992"/>
        <v>4264</v>
      </c>
      <c r="AW733" s="1">
        <f t="shared" si="13992"/>
        <v>5260</v>
      </c>
      <c r="AX733" s="12">
        <f t="shared" si="13992"/>
        <v>2728</v>
      </c>
      <c r="AY733" s="1">
        <f t="shared" si="13992"/>
        <v>1239</v>
      </c>
      <c r="AZ733" s="12">
        <f t="shared" si="13992"/>
        <v>7892</v>
      </c>
      <c r="BA733" s="1">
        <f t="shared" si="13992"/>
        <v>4616</v>
      </c>
      <c r="BB733" s="12">
        <f t="shared" si="13992"/>
        <v>7864</v>
      </c>
      <c r="BC733" s="1">
        <f t="shared" si="13992"/>
        <v>2327</v>
      </c>
      <c r="BD733" s="12">
        <f t="shared" si="13992"/>
        <v>11238</v>
      </c>
      <c r="BE733" s="1">
        <f t="shared" si="13992"/>
        <v>13477</v>
      </c>
      <c r="BF733" s="51">
        <f t="shared" si="13992"/>
        <v>72118</v>
      </c>
      <c r="BG733" s="47">
        <f t="shared" si="13992"/>
        <v>72813</v>
      </c>
      <c r="BH733" s="284"/>
      <c r="BI733" s="133" t="s">
        <v>35</v>
      </c>
      <c r="BJ733" s="125">
        <f>B733/B746</f>
        <v>5.0386666912755396E-2</v>
      </c>
      <c r="BK733" s="126">
        <f t="shared" ref="BK733" si="13993">C733/C746</f>
        <v>3.7776578521316787E-2</v>
      </c>
      <c r="BL733" s="127">
        <f t="shared" ref="BL733" si="13994">D733/D746</f>
        <v>5.1273942898445973E-2</v>
      </c>
      <c r="BM733" s="128">
        <f t="shared" ref="BM733" si="13995">E733/E746</f>
        <v>3.9621955652490007E-2</v>
      </c>
      <c r="BN733" s="125">
        <f t="shared" ref="BN733" si="13996">F733/F746</f>
        <v>6.1044805321854821E-2</v>
      </c>
      <c r="BO733" s="126">
        <f t="shared" ref="BO733" si="13997">G733/G746</f>
        <v>4.8523748395378694E-2</v>
      </c>
      <c r="BP733" s="127">
        <f t="shared" ref="BP733" si="13998">H733/H746</f>
        <v>7.0624222662946656E-2</v>
      </c>
      <c r="BQ733" s="128">
        <f t="shared" ref="BQ733" si="13999">I733/I746</f>
        <v>5.1007336671713054E-2</v>
      </c>
      <c r="BR733" s="125">
        <f t="shared" ref="BR733" si="14000">J733/J746</f>
        <v>6.2992125984251968E-2</v>
      </c>
      <c r="BS733" s="126">
        <f t="shared" ref="BS733" si="14001">K733/K746</f>
        <v>4.4103279832519188E-2</v>
      </c>
      <c r="BT733" s="127">
        <f t="shared" ref="BT733" si="14002">L733/L746</f>
        <v>6.3122658802901091E-2</v>
      </c>
      <c r="BU733" s="125">
        <f t="shared" ref="BU733" si="14003">M733/M746</f>
        <v>6.1165182895890034E-2</v>
      </c>
      <c r="BV733" s="129">
        <f t="shared" ref="BV733" si="14004">N733/N746</f>
        <v>5.9943661971830986E-2</v>
      </c>
      <c r="BW733" s="130">
        <f t="shared" ref="BW733" si="14005">O733/O746</f>
        <v>5.7404795486600844E-2</v>
      </c>
      <c r="BX733" s="125">
        <f t="shared" ref="BX733" si="14006">P733/P746</f>
        <v>5.1446945337620578E-2</v>
      </c>
      <c r="BY733" s="126">
        <f t="shared" ref="BY733" si="14007">Q733/Q746</f>
        <v>5.3105170082180381E-2</v>
      </c>
      <c r="BZ733" s="127">
        <f t="shared" ref="BZ733" si="14008">R733/R746</f>
        <v>4.5078459343794577E-2</v>
      </c>
      <c r="CA733" s="128">
        <f t="shared" ref="CA733" si="14009">S733/S746</f>
        <v>6.7749234659922802E-2</v>
      </c>
      <c r="CB733" s="125">
        <f t="shared" ref="CB733" si="14010">T733/T746</f>
        <v>6.8662937369748822E-2</v>
      </c>
      <c r="CC733" s="126">
        <f t="shared" ref="CC733" si="14011">U733/U746</f>
        <v>6.3271463838346892E-2</v>
      </c>
      <c r="CD733" s="127">
        <f t="shared" ref="CD733" si="14012">V733/V746</f>
        <v>5.7170393215111796E-2</v>
      </c>
      <c r="CE733" s="128">
        <f t="shared" ref="CE733" si="14013">W733/W746</f>
        <v>7.3618586904680788E-2</v>
      </c>
      <c r="CF733" s="125">
        <f t="shared" ref="CF733" si="14014">X733/X746</f>
        <v>5.428783905436612E-2</v>
      </c>
      <c r="CG733" s="126">
        <f t="shared" ref="CG733" si="14015">Y733/Y746</f>
        <v>5.036115569823435E-2</v>
      </c>
      <c r="CH733" s="127">
        <f t="shared" ref="CH733" si="14016">Z733/Z746</f>
        <v>6.2624414913649326E-2</v>
      </c>
      <c r="CI733" s="125">
        <f t="shared" ref="CI733" si="14017">AA733/AA746</f>
        <v>5.9369202226345084E-2</v>
      </c>
      <c r="CJ733" s="131">
        <f t="shared" ref="CJ733" si="14018">AB733/AB746</f>
        <v>5.7526724914087168E-2</v>
      </c>
      <c r="CK733" s="132">
        <f t="shared" ref="CK733" si="14019">AC733/AC746</f>
        <v>5.5149031272916593E-2</v>
      </c>
    </row>
    <row r="734" spans="1:89" ht="14.1" thickTop="1">
      <c r="A734" s="142" t="s">
        <v>36</v>
      </c>
      <c r="B734" s="202">
        <v>2197</v>
      </c>
      <c r="C734" s="196">
        <v>2549</v>
      </c>
      <c r="D734" s="197">
        <v>1019</v>
      </c>
      <c r="E734" s="198">
        <v>1424</v>
      </c>
      <c r="F734" s="195">
        <v>666</v>
      </c>
      <c r="G734" s="199">
        <v>659</v>
      </c>
      <c r="H734" s="197">
        <v>2032</v>
      </c>
      <c r="I734" s="198">
        <v>3170</v>
      </c>
      <c r="J734" s="195">
        <v>436</v>
      </c>
      <c r="K734" s="196">
        <v>402</v>
      </c>
      <c r="L734" s="197">
        <v>990</v>
      </c>
      <c r="M734" s="195">
        <v>1179</v>
      </c>
      <c r="N734" s="200">
        <v>1830</v>
      </c>
      <c r="O734" s="203">
        <v>2101</v>
      </c>
      <c r="P734" s="195">
        <v>989</v>
      </c>
      <c r="Q734" s="196">
        <v>1055</v>
      </c>
      <c r="R734" s="197">
        <v>1316</v>
      </c>
      <c r="S734" s="198">
        <v>1455</v>
      </c>
      <c r="T734" s="195">
        <v>809</v>
      </c>
      <c r="U734" s="199">
        <v>445</v>
      </c>
      <c r="V734" s="197">
        <v>1865</v>
      </c>
      <c r="W734" s="204">
        <v>1339</v>
      </c>
      <c r="X734" s="195">
        <v>1643</v>
      </c>
      <c r="Y734" s="199">
        <v>607</v>
      </c>
      <c r="Z734" s="197">
        <v>3352</v>
      </c>
      <c r="AA734" s="195">
        <v>3053</v>
      </c>
      <c r="AB734" s="168">
        <f t="shared" si="13800"/>
        <v>19144</v>
      </c>
      <c r="AC734" s="169">
        <f t="shared" si="13717"/>
        <v>19438</v>
      </c>
      <c r="BI734" s="142" t="s">
        <v>36</v>
      </c>
      <c r="BJ734" s="125">
        <f>B734/B746</f>
        <v>4.0549270039312676E-2</v>
      </c>
      <c r="BK734" s="126">
        <f t="shared" ref="BK734" si="14020">C734/C746</f>
        <v>7.2400374925440963E-2</v>
      </c>
      <c r="BL734" s="127">
        <f t="shared" ref="BL734" si="14021">D734/D746</f>
        <v>4.603361040838453E-2</v>
      </c>
      <c r="BM734" s="128">
        <f t="shared" ref="BM734" si="14022">E734/E746</f>
        <v>7.3947136106350939E-2</v>
      </c>
      <c r="BN734" s="125">
        <f t="shared" ref="BN734" si="14023">F734/F746</f>
        <v>6.5153590295441211E-2</v>
      </c>
      <c r="BO734" s="126">
        <f t="shared" ref="BO734" si="14024">G734/G746</f>
        <v>8.4595635430038507E-2</v>
      </c>
      <c r="BP734" s="127">
        <f t="shared" ref="BP734" si="14025">H734/H746</f>
        <v>6.8304816968637605E-2</v>
      </c>
      <c r="BQ734" s="128">
        <f t="shared" ref="BQ734" si="14026">I734/I746</f>
        <v>7.3832537556771868E-2</v>
      </c>
      <c r="BR734" s="125">
        <f t="shared" ref="BR734" si="14027">J734/J746</f>
        <v>7.1522309711286092E-2</v>
      </c>
      <c r="BS734" s="126">
        <f t="shared" ref="BS734" si="14028">K734/K746</f>
        <v>5.6106071179344033E-2</v>
      </c>
      <c r="BT734" s="127">
        <f t="shared" ref="BT734" si="14029">L734/L746</f>
        <v>7.890332350362636E-2</v>
      </c>
      <c r="BU734" s="125">
        <f t="shared" ref="BU734" si="14030">M734/M746</f>
        <v>5.438442732598367E-2</v>
      </c>
      <c r="BV734" s="129">
        <f t="shared" ref="BV734" si="14031">N734/N746</f>
        <v>6.8732394366197186E-2</v>
      </c>
      <c r="BW734" s="130">
        <f t="shared" ref="BW734" si="14032">O734/O746</f>
        <v>5.9266572637517632E-2</v>
      </c>
      <c r="BX734" s="125">
        <f t="shared" ref="BX734" si="14033">P734/P746</f>
        <v>6.0001213371352301E-2</v>
      </c>
      <c r="BY734" s="126">
        <f t="shared" ref="BY734" si="14034">Q734/Q746</f>
        <v>5.4873608654946428E-2</v>
      </c>
      <c r="BZ734" s="127">
        <f t="shared" ref="BZ734" si="14035">R734/R746</f>
        <v>6.2577270565858295E-2</v>
      </c>
      <c r="CA734" s="128">
        <f t="shared" ref="CA734" si="14036">S734/S746</f>
        <v>6.4554771729003063E-2</v>
      </c>
      <c r="CB734" s="125">
        <f t="shared" ref="CB734" si="14037">T734/T746</f>
        <v>8.873532960403642E-2</v>
      </c>
      <c r="CC734" s="126">
        <f t="shared" ref="CC734" si="14038">U734/U746</f>
        <v>4.0687574289110358E-2</v>
      </c>
      <c r="CD734" s="127">
        <f t="shared" ref="CD734" si="14039">V734/V746</f>
        <v>7.1896684656900536E-2</v>
      </c>
      <c r="CE734" s="128">
        <f t="shared" ref="CE734" si="14040">W734/W746</f>
        <v>4.561558901682905E-2</v>
      </c>
      <c r="CF734" s="125">
        <f t="shared" ref="CF734" si="14041">X734/X746</f>
        <v>6.430780069670046E-2</v>
      </c>
      <c r="CG734" s="126">
        <f t="shared" ref="CG734" si="14042">Y734/Y746</f>
        <v>4.0596575708935261E-2</v>
      </c>
      <c r="CH734" s="127">
        <f t="shared" ref="CH734" si="14043">Z734/Z746</f>
        <v>6.0113699539104393E-2</v>
      </c>
      <c r="CI734" s="125">
        <f t="shared" ref="CI734" si="14044">AA734/AA746</f>
        <v>6.2935477221191513E-2</v>
      </c>
      <c r="CJ734" s="131">
        <f t="shared" ref="CJ734" si="14045">AB734/AB746</f>
        <v>6.0690599677906139E-2</v>
      </c>
      <c r="CK734" s="132">
        <f t="shared" ref="CK734" si="14046">AC734/AC746</f>
        <v>6.170774061034727E-2</v>
      </c>
    </row>
    <row r="735" spans="1:89">
      <c r="A735" s="133" t="s">
        <v>37</v>
      </c>
      <c r="B735" s="205">
        <v>2252</v>
      </c>
      <c r="C735" s="189">
        <v>2400</v>
      </c>
      <c r="D735" s="190">
        <v>1386</v>
      </c>
      <c r="E735" s="191">
        <v>1111</v>
      </c>
      <c r="F735" s="188">
        <v>906</v>
      </c>
      <c r="G735" s="192">
        <v>371</v>
      </c>
      <c r="H735" s="190">
        <v>2100</v>
      </c>
      <c r="I735" s="191">
        <v>2787</v>
      </c>
      <c r="J735" s="188">
        <v>576</v>
      </c>
      <c r="K735" s="189">
        <v>308</v>
      </c>
      <c r="L735" s="190">
        <v>1159</v>
      </c>
      <c r="M735" s="188">
        <v>955</v>
      </c>
      <c r="N735" s="193">
        <v>1982</v>
      </c>
      <c r="O735" s="206">
        <v>1906</v>
      </c>
      <c r="P735" s="188">
        <v>1072</v>
      </c>
      <c r="Q735" s="189">
        <v>1069</v>
      </c>
      <c r="R735" s="190">
        <v>1227</v>
      </c>
      <c r="S735" s="191">
        <v>1579</v>
      </c>
      <c r="T735" s="188">
        <v>840</v>
      </c>
      <c r="U735" s="192">
        <v>330</v>
      </c>
      <c r="V735" s="190">
        <v>2496</v>
      </c>
      <c r="W735" s="207">
        <v>1394</v>
      </c>
      <c r="X735" s="188">
        <v>2350</v>
      </c>
      <c r="Y735" s="192">
        <v>582</v>
      </c>
      <c r="Z735" s="190">
        <v>4082</v>
      </c>
      <c r="AA735" s="188">
        <v>3751</v>
      </c>
      <c r="AB735" s="168">
        <f t="shared" si="13800"/>
        <v>22428</v>
      </c>
      <c r="AC735" s="169">
        <f t="shared" si="13717"/>
        <v>18543</v>
      </c>
      <c r="BI735" s="133" t="s">
        <v>37</v>
      </c>
      <c r="BJ735" s="125">
        <f>B735/B746</f>
        <v>4.1564386039386503E-2</v>
      </c>
      <c r="BK735" s="126">
        <f t="shared" ref="BK735" si="14047">C735/C746</f>
        <v>6.8168261993353588E-2</v>
      </c>
      <c r="BL735" s="127">
        <f t="shared" ref="BL735" si="14048">D735/D746</f>
        <v>6.2612938200216836E-2</v>
      </c>
      <c r="BM735" s="128">
        <f t="shared" ref="BM735" si="14049">E735/E746</f>
        <v>5.7693306330165652E-2</v>
      </c>
      <c r="BN735" s="125">
        <f t="shared" ref="BN735" si="14050">F735/F746</f>
        <v>8.8632361573077675E-2</v>
      </c>
      <c r="BO735" s="126">
        <f t="shared" ref="BO735" si="14051">G735/G746</f>
        <v>4.7625160462130937E-2</v>
      </c>
      <c r="BP735" s="127">
        <f t="shared" ref="BP735" si="14052">H735/H746</f>
        <v>7.0590608087666817E-2</v>
      </c>
      <c r="BQ735" s="128">
        <f t="shared" ref="BQ735" si="14053">I735/I746</f>
        <v>6.4912076394549906E-2</v>
      </c>
      <c r="BR735" s="125">
        <f t="shared" ref="BR735" si="14054">J735/J746</f>
        <v>9.4488188976377951E-2</v>
      </c>
      <c r="BS735" s="126">
        <f t="shared" ref="BS735" si="14055">K735/K746</f>
        <v>4.2986741102581993E-2</v>
      </c>
      <c r="BT735" s="127">
        <f t="shared" ref="BT735" si="14056">L735/L746</f>
        <v>9.2372678727982785E-2</v>
      </c>
      <c r="BU735" s="125">
        <f t="shared" ref="BU735" si="14057">M735/M746</f>
        <v>4.4051847409935882E-2</v>
      </c>
      <c r="BV735" s="129">
        <f t="shared" ref="BV735" si="14058">N735/N746</f>
        <v>7.4441314553990612E-2</v>
      </c>
      <c r="BW735" s="130">
        <f t="shared" ref="BW735" si="14059">O735/O746</f>
        <v>5.3765867418899861E-2</v>
      </c>
      <c r="BX735" s="125">
        <f t="shared" ref="BX735" si="14060">P735/P746</f>
        <v>6.5036704483407148E-2</v>
      </c>
      <c r="BY735" s="126">
        <f t="shared" ref="BY735" si="14061">Q735/Q746</f>
        <v>5.5601789243732443E-2</v>
      </c>
      <c r="BZ735" s="127">
        <f t="shared" ref="BZ735" si="14062">R735/R746</f>
        <v>5.8345221112696147E-2</v>
      </c>
      <c r="CA735" s="128">
        <f t="shared" ref="CA735" si="14063">S735/S746</f>
        <v>7.005634677669817E-2</v>
      </c>
      <c r="CB735" s="125">
        <f t="shared" ref="CB735" si="14064">T735/T746</f>
        <v>9.2135570911484041E-2</v>
      </c>
      <c r="CC735" s="126">
        <f t="shared" ref="CC735" si="14065">U735/U746</f>
        <v>3.0172807899789704E-2</v>
      </c>
      <c r="CD735" s="127">
        <f t="shared" ref="CD735" si="14066">V735/V746</f>
        <v>9.6222050886661525E-2</v>
      </c>
      <c r="CE735" s="128">
        <f t="shared" ref="CE735" si="14067">W735/W746</f>
        <v>4.7489268924167063E-2</v>
      </c>
      <c r="CF735" s="125">
        <f t="shared" ref="CF735" si="14068">X735/X746</f>
        <v>9.1980116638615994E-2</v>
      </c>
      <c r="CG735" s="126">
        <f t="shared" ref="CG735" si="14069">Y735/Y746</f>
        <v>3.8924558587479938E-2</v>
      </c>
      <c r="CH735" s="127">
        <f t="shared" ref="CH735" si="14070">Z735/Z746</f>
        <v>7.3205286849231541E-2</v>
      </c>
      <c r="CI735" s="125">
        <f t="shared" ref="CI735" si="14071">AA735/AA746</f>
        <v>7.7324263038548752E-2</v>
      </c>
      <c r="CJ735" s="131">
        <f t="shared" ref="CJ735" si="14072">AB735/AB746</f>
        <v>7.1101586375683187E-2</v>
      </c>
      <c r="CK735" s="132">
        <f t="shared" ref="CK735" si="14073">AC735/AC746</f>
        <v>5.8866479788953048E-2</v>
      </c>
    </row>
    <row r="736" spans="1:89">
      <c r="A736" s="142" t="s">
        <v>30</v>
      </c>
      <c r="B736" s="202">
        <v>2708</v>
      </c>
      <c r="C736" s="196">
        <v>4740</v>
      </c>
      <c r="D736" s="197">
        <v>1802</v>
      </c>
      <c r="E736" s="198">
        <v>1775</v>
      </c>
      <c r="F736" s="195">
        <v>983</v>
      </c>
      <c r="G736" s="199">
        <v>580</v>
      </c>
      <c r="H736" s="197">
        <v>2252</v>
      </c>
      <c r="I736" s="198">
        <v>4551</v>
      </c>
      <c r="J736" s="195">
        <v>755</v>
      </c>
      <c r="K736" s="196">
        <v>299</v>
      </c>
      <c r="L736" s="197">
        <v>1755</v>
      </c>
      <c r="M736" s="195">
        <v>1060</v>
      </c>
      <c r="N736" s="200">
        <v>2312</v>
      </c>
      <c r="O736" s="203">
        <v>2016</v>
      </c>
      <c r="P736" s="195">
        <v>1364</v>
      </c>
      <c r="Q736" s="196">
        <v>1371</v>
      </c>
      <c r="R736" s="197">
        <v>1494</v>
      </c>
      <c r="S736" s="198">
        <v>1730</v>
      </c>
      <c r="T736" s="195">
        <v>937</v>
      </c>
      <c r="U736" s="199">
        <v>399</v>
      </c>
      <c r="V736" s="197">
        <v>2241</v>
      </c>
      <c r="W736" s="204">
        <v>1311</v>
      </c>
      <c r="X736" s="195">
        <v>2970</v>
      </c>
      <c r="Y736" s="199">
        <v>630</v>
      </c>
      <c r="Z736" s="197">
        <v>4347</v>
      </c>
      <c r="AA736" s="195">
        <v>4347</v>
      </c>
      <c r="AB736" s="168">
        <f t="shared" si="13800"/>
        <v>25920</v>
      </c>
      <c r="AC736" s="169">
        <f t="shared" si="13717"/>
        <v>24809</v>
      </c>
      <c r="BI736" s="142" t="s">
        <v>30</v>
      </c>
      <c r="BJ736" s="125">
        <f>B736/B746</f>
        <v>4.9980620512725865E-2</v>
      </c>
      <c r="BK736" s="126">
        <f t="shared" ref="BK736" si="14074">C736/C746</f>
        <v>0.13463231743687334</v>
      </c>
      <c r="BL736" s="127">
        <f t="shared" ref="BL736" si="14075">D736/D746</f>
        <v>8.1405854716299242E-2</v>
      </c>
      <c r="BM736" s="128">
        <f t="shared" ref="BM736" si="14076">E736/E746</f>
        <v>9.2174274289868616E-2</v>
      </c>
      <c r="BN736" s="125">
        <f t="shared" ref="BN736" si="14077">F736/F746</f>
        <v>9.616513402465271E-2</v>
      </c>
      <c r="BO736" s="126">
        <f t="shared" ref="BO736" si="14078">G736/G746</f>
        <v>7.4454428754813867E-2</v>
      </c>
      <c r="BP736" s="127">
        <f t="shared" ref="BP736" si="14079">H736/H746</f>
        <v>7.5700023530202692E-2</v>
      </c>
      <c r="BQ736" s="128">
        <f t="shared" ref="BQ736" si="14080">I736/I746</f>
        <v>0.10599743798765576</v>
      </c>
      <c r="BR736" s="125">
        <f t="shared" ref="BR736" si="14081">J736/J746</f>
        <v>0.1238517060367454</v>
      </c>
      <c r="BS736" s="126">
        <f t="shared" ref="BS736" si="14082">K736/K746</f>
        <v>4.1730635031402653E-2</v>
      </c>
      <c r="BT736" s="127">
        <f t="shared" ref="BT736" si="14083">L736/L746</f>
        <v>0.13987407348370129</v>
      </c>
      <c r="BU736" s="125">
        <f t="shared" ref="BU736" si="14084">M736/M746</f>
        <v>4.889524424558328E-2</v>
      </c>
      <c r="BV736" s="129">
        <f t="shared" ref="BV736" si="14085">N736/N746</f>
        <v>8.6835680751173705E-2</v>
      </c>
      <c r="BW736" s="130">
        <f t="shared" ref="BW736" si="14086">O736/O746</f>
        <v>5.6868829337094501E-2</v>
      </c>
      <c r="BX736" s="125">
        <f t="shared" ref="BX736" si="14087">P736/P746</f>
        <v>8.275192622702178E-2</v>
      </c>
      <c r="BY736" s="126">
        <f t="shared" ref="BY736" si="14088">Q736/Q746</f>
        <v>7.130968480183085E-2</v>
      </c>
      <c r="BZ736" s="127">
        <f t="shared" ref="BZ736" si="14089">R736/R746</f>
        <v>7.1041369472182592E-2</v>
      </c>
      <c r="CA736" s="128">
        <f t="shared" ref="CA736" si="14090">S736/S746</f>
        <v>7.6755845423488178E-2</v>
      </c>
      <c r="CB736" s="125">
        <f t="shared" ref="CB736" si="14091">T736/T746</f>
        <v>0.10277503564769112</v>
      </c>
      <c r="CC736" s="126">
        <f t="shared" ref="CC736" si="14092">U736/U746</f>
        <v>3.64816677333821E-2</v>
      </c>
      <c r="CD736" s="127">
        <f t="shared" ref="CD736" si="14093">V736/V746</f>
        <v>8.6391673091750193E-2</v>
      </c>
      <c r="CE736" s="128">
        <f t="shared" ref="CE736" si="14094">W736/W746</f>
        <v>4.4661715609456976E-2</v>
      </c>
      <c r="CF736" s="125">
        <f t="shared" ref="CF736" si="14095">X736/X746</f>
        <v>0.11624721124114447</v>
      </c>
      <c r="CG736" s="126">
        <f t="shared" ref="CG736" si="14096">Y736/Y746</f>
        <v>4.2134831460674156E-2</v>
      </c>
      <c r="CH736" s="127">
        <f t="shared" ref="CH736" si="14097">Z736/Z746</f>
        <v>7.7957712379620167E-2</v>
      </c>
      <c r="CI736" s="125">
        <f t="shared" ref="CI736" si="14098">AA736/AA746</f>
        <v>8.9610389610389612E-2</v>
      </c>
      <c r="CJ736" s="131">
        <f t="shared" ref="CJ736" si="14099">AB736/AB746</f>
        <v>8.2171977833855367E-2</v>
      </c>
      <c r="CK736" s="132">
        <f t="shared" ref="CK736" si="14100">AC736/AC746</f>
        <v>7.8758480131809111E-2</v>
      </c>
    </row>
    <row r="737" spans="1:89">
      <c r="A737" s="133" t="s">
        <v>32</v>
      </c>
      <c r="B737" s="205">
        <v>2698</v>
      </c>
      <c r="C737" s="189">
        <v>3615</v>
      </c>
      <c r="D737" s="190">
        <v>1546</v>
      </c>
      <c r="E737" s="191">
        <v>1488</v>
      </c>
      <c r="F737" s="188">
        <v>759</v>
      </c>
      <c r="G737" s="192">
        <v>475</v>
      </c>
      <c r="H737" s="190">
        <v>2294</v>
      </c>
      <c r="I737" s="191">
        <v>4201</v>
      </c>
      <c r="J737" s="188">
        <v>626</v>
      </c>
      <c r="K737" s="189">
        <v>233</v>
      </c>
      <c r="L737" s="190">
        <v>1806</v>
      </c>
      <c r="M737" s="188">
        <v>951</v>
      </c>
      <c r="N737" s="193">
        <v>2363</v>
      </c>
      <c r="O737" s="206">
        <v>2051</v>
      </c>
      <c r="P737" s="188">
        <v>1386</v>
      </c>
      <c r="Q737" s="189">
        <v>1290</v>
      </c>
      <c r="R737" s="190">
        <v>1507</v>
      </c>
      <c r="S737" s="191">
        <v>1699</v>
      </c>
      <c r="T737" s="188">
        <v>985</v>
      </c>
      <c r="U737" s="192">
        <v>411</v>
      </c>
      <c r="V737" s="190">
        <v>2742</v>
      </c>
      <c r="W737" s="207">
        <v>1608</v>
      </c>
      <c r="X737" s="188">
        <v>2710</v>
      </c>
      <c r="Y737" s="192">
        <v>859</v>
      </c>
      <c r="Z737" s="190">
        <v>3257</v>
      </c>
      <c r="AA737" s="188">
        <v>4835</v>
      </c>
      <c r="AB737" s="168">
        <f t="shared" si="13800"/>
        <v>24679</v>
      </c>
      <c r="AC737" s="169">
        <f t="shared" si="13717"/>
        <v>23716</v>
      </c>
      <c r="BI737" s="133" t="s">
        <v>32</v>
      </c>
      <c r="BJ737" s="125">
        <f>B737/B746</f>
        <v>4.9796053967257892E-2</v>
      </c>
      <c r="BK737" s="126">
        <f t="shared" ref="BK737" si="14101">C737/C746</f>
        <v>0.10267844462748885</v>
      </c>
      <c r="BL737" s="127">
        <f t="shared" ref="BL737" si="14102">D737/D746</f>
        <v>6.9840983014094693E-2</v>
      </c>
      <c r="BM737" s="128">
        <f t="shared" ref="BM737" si="14103">E737/E746</f>
        <v>7.7270602897647603E-2</v>
      </c>
      <c r="BN737" s="125">
        <f t="shared" ref="BN737" si="14104">F737/F746</f>
        <v>7.4251614165525337E-2</v>
      </c>
      <c r="BO737" s="126">
        <f t="shared" ref="BO737" si="14105">G737/G746</f>
        <v>6.097560975609756E-2</v>
      </c>
      <c r="BP737" s="127">
        <f t="shared" ref="BP737" si="14106">H737/H746</f>
        <v>7.7111835691956038E-2</v>
      </c>
      <c r="BQ737" s="128">
        <f t="shared" ref="BQ737" si="14107">I737/I746</f>
        <v>9.7845580528706178E-2</v>
      </c>
      <c r="BR737" s="125">
        <f t="shared" ref="BR737" si="14108">J737/J746</f>
        <v>0.10269028871391075</v>
      </c>
      <c r="BS737" s="126">
        <f t="shared" ref="BS737" si="14109">K737/K746</f>
        <v>3.2519190509420794E-2</v>
      </c>
      <c r="BT737" s="127">
        <f t="shared" ref="BT737" si="14110">L737/L746</f>
        <v>0.14393879014903962</v>
      </c>
      <c r="BU737" s="125">
        <f t="shared" ref="BU737" si="14111">M737/M746</f>
        <v>4.3867337054292174E-2</v>
      </c>
      <c r="BV737" s="129">
        <f t="shared" ref="BV737" si="14112">N737/N746</f>
        <v>8.8751173708920189E-2</v>
      </c>
      <c r="BW737" s="130">
        <f t="shared" ref="BW737" si="14113">O737/O746</f>
        <v>5.7856135401974609E-2</v>
      </c>
      <c r="BX737" s="125">
        <f t="shared" ref="BX737" si="14114">P737/P746</f>
        <v>8.4086634714554395E-2</v>
      </c>
      <c r="BY737" s="126">
        <f t="shared" ref="BY737" si="14115">Q737/Q746</f>
        <v>6.7096639966711738E-2</v>
      </c>
      <c r="BZ737" s="127">
        <f t="shared" ref="BZ737" si="14116">R737/R746</f>
        <v>7.165953399904898E-2</v>
      </c>
      <c r="CA737" s="128">
        <f t="shared" ref="CA737" si="14117">S737/S746</f>
        <v>7.5380451661564402E-2</v>
      </c>
      <c r="CB737" s="125">
        <f t="shared" ref="CB737" si="14118">T737/T746</f>
        <v>0.10803992541406164</v>
      </c>
      <c r="CC737" s="126">
        <f t="shared" ref="CC737" si="14119">U737/U746</f>
        <v>3.7578860747919905E-2</v>
      </c>
      <c r="CD737" s="127">
        <f t="shared" ref="CD737" si="14120">V737/V746</f>
        <v>0.10570547417116423</v>
      </c>
      <c r="CE737" s="128">
        <f t="shared" ref="CE737" si="14121">W737/W746</f>
        <v>5.4779587109082241E-2</v>
      </c>
      <c r="CF737" s="125">
        <f t="shared" ref="CF737" si="14122">X737/X746</f>
        <v>0.10607068769814866</v>
      </c>
      <c r="CG737" s="126">
        <f t="shared" ref="CG737" si="14123">Y737/Y746</f>
        <v>5.7450508293204923E-2</v>
      </c>
      <c r="CH737" s="127">
        <f t="shared" ref="CH737" si="14124">Z737/Z746</f>
        <v>5.8409999820663187E-2</v>
      </c>
      <c r="CI737" s="125">
        <f t="shared" ref="CI737" si="14125">AA737/AA746</f>
        <v>9.967017109874253E-2</v>
      </c>
      <c r="CJ737" s="131">
        <f t="shared" ref="CJ737" si="14126">AB737/AB746</f>
        <v>7.8237740777843998E-2</v>
      </c>
      <c r="CK737" s="132">
        <f t="shared" ref="CK737" si="14127">AC737/AC746</f>
        <v>7.528864987730198E-2</v>
      </c>
    </row>
    <row r="738" spans="1:89">
      <c r="A738" s="142" t="s">
        <v>34</v>
      </c>
      <c r="B738" s="202">
        <v>2566</v>
      </c>
      <c r="C738" s="196">
        <v>4457</v>
      </c>
      <c r="D738" s="197">
        <v>1021</v>
      </c>
      <c r="E738" s="198">
        <v>1930</v>
      </c>
      <c r="F738" s="195">
        <v>521</v>
      </c>
      <c r="G738" s="199">
        <v>552</v>
      </c>
      <c r="H738" s="197">
        <v>1989</v>
      </c>
      <c r="I738" s="198">
        <v>3694</v>
      </c>
      <c r="J738" s="195">
        <v>404</v>
      </c>
      <c r="K738" s="196">
        <v>227</v>
      </c>
      <c r="L738" s="197">
        <v>1146</v>
      </c>
      <c r="M738" s="195">
        <v>901</v>
      </c>
      <c r="N738" s="200">
        <v>1986</v>
      </c>
      <c r="O738" s="203">
        <v>1932</v>
      </c>
      <c r="P738" s="195">
        <v>1090</v>
      </c>
      <c r="Q738" s="196">
        <v>1505</v>
      </c>
      <c r="R738" s="197">
        <v>1263</v>
      </c>
      <c r="S738" s="198">
        <v>1831</v>
      </c>
      <c r="T738" s="195">
        <v>806</v>
      </c>
      <c r="U738" s="199">
        <v>429</v>
      </c>
      <c r="V738" s="197">
        <v>2909</v>
      </c>
      <c r="W738" s="204">
        <v>1697</v>
      </c>
      <c r="X738" s="195">
        <v>2184</v>
      </c>
      <c r="Y738" s="199">
        <v>838</v>
      </c>
      <c r="Z738" s="197">
        <v>3634</v>
      </c>
      <c r="AA738" s="195">
        <v>4295</v>
      </c>
      <c r="AB738" s="168">
        <f t="shared" si="13800"/>
        <v>21519</v>
      </c>
      <c r="AC738" s="169">
        <f t="shared" si="13717"/>
        <v>24288</v>
      </c>
      <c r="BI738" s="142" t="s">
        <v>34</v>
      </c>
      <c r="BJ738" s="125">
        <f>B738/B746</f>
        <v>4.7359775567080709E-2</v>
      </c>
      <c r="BK738" s="126">
        <f t="shared" ref="BK738" si="14128">C738/C746</f>
        <v>0.12659414321015708</v>
      </c>
      <c r="BL738" s="127">
        <f t="shared" ref="BL738" si="14129">D738/D746</f>
        <v>4.6123960968558003E-2</v>
      </c>
      <c r="BM738" s="128">
        <f t="shared" ref="BM738" si="14130">E738/E746</f>
        <v>0.10022329542504024</v>
      </c>
      <c r="BN738" s="125">
        <f t="shared" ref="BN738" si="14131">F738/F746</f>
        <v>5.0968499315202503E-2</v>
      </c>
      <c r="BO738" s="126">
        <f t="shared" ref="BO738" si="14132">G738/G746</f>
        <v>7.0860077021822857E-2</v>
      </c>
      <c r="BP738" s="127">
        <f t="shared" ref="BP738" si="14133">H738/H746</f>
        <v>6.6859390231604421E-2</v>
      </c>
      <c r="BQ738" s="128">
        <f t="shared" ref="BQ738" si="14134">I738/I746</f>
        <v>8.6037032723884938E-2</v>
      </c>
      <c r="BR738" s="125">
        <f t="shared" ref="BR738" si="14135">J738/J746</f>
        <v>6.6272965879265094E-2</v>
      </c>
      <c r="BS738" s="126">
        <f t="shared" ref="BS738" si="14136">K738/K746</f>
        <v>3.1681786461967898E-2</v>
      </c>
      <c r="BT738" s="127">
        <f t="shared" ref="BT738" si="14137">L738/L746</f>
        <v>9.1336574479955371E-2</v>
      </c>
      <c r="BU738" s="125">
        <f t="shared" ref="BU738" si="14138">M738/M746</f>
        <v>4.1560957608745792E-2</v>
      </c>
      <c r="BV738" s="129">
        <f t="shared" ref="BV738" si="14139">N738/N746</f>
        <v>7.4591549295774648E-2</v>
      </c>
      <c r="BW738" s="130">
        <f t="shared" ref="BW738" si="14140">O738/O746</f>
        <v>5.4499294781382226E-2</v>
      </c>
      <c r="BX738" s="125">
        <f t="shared" ref="BX738" si="14141">P738/P746</f>
        <v>6.6128738700479278E-2</v>
      </c>
      <c r="BY738" s="126">
        <f t="shared" ref="BY738" si="14142">Q738/Q746</f>
        <v>7.827941329449703E-2</v>
      </c>
      <c r="BZ738" s="127">
        <f t="shared" ref="BZ738" si="14143">R738/R746</f>
        <v>6.0057061340941513E-2</v>
      </c>
      <c r="CA738" s="128">
        <f t="shared" ref="CA738" si="14144">S738/S746</f>
        <v>8.1236967034917257E-2</v>
      </c>
      <c r="CB738" s="125">
        <f t="shared" ref="CB738" si="14145">T738/T746</f>
        <v>8.8406273993638262E-2</v>
      </c>
      <c r="CC738" s="126">
        <f t="shared" ref="CC738" si="14146">U738/U746</f>
        <v>3.9224650269726616E-2</v>
      </c>
      <c r="CD738" s="127">
        <f t="shared" ref="CD738" si="14147">V738/V746</f>
        <v>0.11214340786430224</v>
      </c>
      <c r="CE738" s="128">
        <f t="shared" ref="CE738" si="14148">W738/W746</f>
        <v>5.7811541868229205E-2</v>
      </c>
      <c r="CF738" s="125">
        <f t="shared" ref="CF738" si="14149">X738/X746</f>
        <v>8.5482797761164825E-2</v>
      </c>
      <c r="CG738" s="126">
        <f t="shared" ref="CG738" si="14150">Y738/Y746</f>
        <v>5.6046013911182448E-2</v>
      </c>
      <c r="CH738" s="127">
        <f t="shared" ref="CH738" si="14151">Z738/Z746</f>
        <v>6.5170997650687762E-2</v>
      </c>
      <c r="CI738" s="125">
        <f t="shared" ref="CI738" si="14152">AA738/AA746</f>
        <v>8.8538445681302827E-2</v>
      </c>
      <c r="CJ738" s="131">
        <f t="shared" ref="CJ738" si="14153">AB738/AB746</f>
        <v>6.8219860764148668E-2</v>
      </c>
      <c r="CK738" s="132">
        <f t="shared" ref="CK738" si="14154">AC738/AC746</f>
        <v>7.7104517128517056E-2</v>
      </c>
    </row>
    <row r="739" spans="1:89">
      <c r="A739" s="133" t="s">
        <v>38</v>
      </c>
      <c r="B739" s="205">
        <v>2231</v>
      </c>
      <c r="C739" s="189">
        <v>3189</v>
      </c>
      <c r="D739" s="190">
        <v>777</v>
      </c>
      <c r="E739" s="191">
        <v>1838</v>
      </c>
      <c r="F739" s="188">
        <v>328</v>
      </c>
      <c r="G739" s="192">
        <v>587</v>
      </c>
      <c r="H739" s="190">
        <v>1488</v>
      </c>
      <c r="I739" s="191">
        <v>4321</v>
      </c>
      <c r="J739" s="188">
        <v>241</v>
      </c>
      <c r="K739" s="189">
        <v>245</v>
      </c>
      <c r="L739" s="190">
        <v>799</v>
      </c>
      <c r="M739" s="188">
        <v>913</v>
      </c>
      <c r="N739" s="193">
        <v>1518</v>
      </c>
      <c r="O739" s="206">
        <v>2148</v>
      </c>
      <c r="P739" s="188">
        <v>877</v>
      </c>
      <c r="Q739" s="189">
        <v>1538</v>
      </c>
      <c r="R739" s="190">
        <v>1004</v>
      </c>
      <c r="S739" s="191">
        <v>1381</v>
      </c>
      <c r="T739" s="188">
        <v>617</v>
      </c>
      <c r="U739" s="192">
        <v>355</v>
      </c>
      <c r="V739" s="190">
        <v>2389</v>
      </c>
      <c r="W739" s="207">
        <v>1109</v>
      </c>
      <c r="X739" s="188">
        <v>1542</v>
      </c>
      <c r="Y739" s="192">
        <v>586</v>
      </c>
      <c r="Z739" s="190">
        <v>2795</v>
      </c>
      <c r="AA739" s="188">
        <v>3373</v>
      </c>
      <c r="AB739" s="168">
        <f t="shared" si="13800"/>
        <v>16606</v>
      </c>
      <c r="AC739" s="169">
        <f t="shared" si="13717"/>
        <v>21583</v>
      </c>
      <c r="BI739" s="133" t="s">
        <v>38</v>
      </c>
      <c r="BJ739" s="125">
        <f>B739/B746</f>
        <v>4.1176796293903764E-2</v>
      </c>
      <c r="BK739" s="126">
        <f t="shared" ref="BK739" si="14155">C739/C746</f>
        <v>9.0578578123668582E-2</v>
      </c>
      <c r="BL739" s="127">
        <f t="shared" ref="BL739" si="14156">D739/D746</f>
        <v>3.5101192627394293E-2</v>
      </c>
      <c r="BM739" s="128">
        <f t="shared" ref="BM739" si="14157">E739/E746</f>
        <v>9.5445811912551276E-2</v>
      </c>
      <c r="BN739" s="125">
        <f t="shared" ref="BN739" si="14158">F739/F746</f>
        <v>3.2087654079436506E-2</v>
      </c>
      <c r="BO739" s="126">
        <f t="shared" ref="BO739" si="14159">G739/G746</f>
        <v>7.5353016688061616E-2</v>
      </c>
      <c r="BP739" s="127">
        <f t="shared" ref="BP739" si="14160">H739/H746</f>
        <v>5.0018488016403913E-2</v>
      </c>
      <c r="BQ739" s="128">
        <f t="shared" ref="BQ739" si="14161">I739/I746</f>
        <v>0.10064050308606032</v>
      </c>
      <c r="BR739" s="125">
        <f t="shared" ref="BR739" si="14162">J739/J746</f>
        <v>3.9534120734908133E-2</v>
      </c>
      <c r="BS739" s="126">
        <f t="shared" ref="BS739" si="14163">K739/K746</f>
        <v>3.4193998604326585E-2</v>
      </c>
      <c r="BT739" s="127">
        <f t="shared" ref="BT739" si="14164">L739/L746</f>
        <v>6.3680561090300472E-2</v>
      </c>
      <c r="BU739" s="125">
        <f t="shared" ref="BU739" si="14165">M739/M746</f>
        <v>4.2114488675676923E-2</v>
      </c>
      <c r="BV739" s="129">
        <f t="shared" ref="BV739" si="14166">N739/N746</f>
        <v>5.7014084507042255E-2</v>
      </c>
      <c r="BW739" s="130">
        <f t="shared" ref="BW739" si="14167">O739/O746</f>
        <v>6.059238363892807E-2</v>
      </c>
      <c r="BX739" s="125">
        <f t="shared" ref="BX739" si="14168">P739/P746</f>
        <v>5.3206333798459016E-2</v>
      </c>
      <c r="BY739" s="126">
        <f t="shared" ref="BY739" si="14169">Q739/Q746</f>
        <v>7.9995838968064073E-2</v>
      </c>
      <c r="BZ739" s="127">
        <f t="shared" ref="BZ739" si="14170">R739/R746</f>
        <v>4.7741321921065144E-2</v>
      </c>
      <c r="CA739" s="128">
        <f t="shared" ref="CA739" si="14171">S739/S746</f>
        <v>6.1271573716668887E-2</v>
      </c>
      <c r="CB739" s="125">
        <f t="shared" ref="CB739" si="14172">T739/T746</f>
        <v>6.767577053855435E-2</v>
      </c>
      <c r="CC739" s="126">
        <f t="shared" ref="CC739" si="14173">U739/U746</f>
        <v>3.2458626680076805E-2</v>
      </c>
      <c r="CD739" s="127">
        <f t="shared" ref="CD739" si="14174">V739/V746</f>
        <v>9.2097147262914417E-2</v>
      </c>
      <c r="CE739" s="128">
        <f t="shared" ref="CE739" si="14175">W739/W746</f>
        <v>3.778020031341555E-2</v>
      </c>
      <c r="CF739" s="125">
        <f t="shared" ref="CF739" si="14176">X739/X746</f>
        <v>6.0354612704998235E-2</v>
      </c>
      <c r="CG739" s="126">
        <f t="shared" ref="CG739" si="14177">Y739/Y746</f>
        <v>3.9192081326912785E-2</v>
      </c>
      <c r="CH739" s="127">
        <f t="shared" ref="CH739" si="14178">Z739/Z746</f>
        <v>5.0124639084664913E-2</v>
      </c>
      <c r="CI739" s="125">
        <f t="shared" ref="CI739" si="14179">AA739/AA746</f>
        <v>6.9532055246340957E-2</v>
      </c>
      <c r="CJ739" s="131">
        <f t="shared" ref="CJ739" si="14180">AB739/AB746</f>
        <v>5.2644593515007797E-2</v>
      </c>
      <c r="CK739" s="132">
        <f t="shared" ref="CK739" si="14181">AC739/AC746</f>
        <v>6.8517242802403802E-2</v>
      </c>
    </row>
    <row r="740" spans="1:89">
      <c r="A740" s="142" t="s">
        <v>39</v>
      </c>
      <c r="B740" s="202">
        <v>325</v>
      </c>
      <c r="C740" s="196">
        <v>1914</v>
      </c>
      <c r="D740" s="197">
        <v>170</v>
      </c>
      <c r="E740" s="198">
        <v>856</v>
      </c>
      <c r="F740" s="195">
        <v>107</v>
      </c>
      <c r="G740" s="199">
        <v>343</v>
      </c>
      <c r="H740" s="197">
        <v>529</v>
      </c>
      <c r="I740" s="198">
        <v>2333</v>
      </c>
      <c r="J740" s="195">
        <v>137</v>
      </c>
      <c r="K740" s="196">
        <v>122</v>
      </c>
      <c r="L740" s="197">
        <v>368</v>
      </c>
      <c r="M740" s="195">
        <v>462</v>
      </c>
      <c r="N740" s="200">
        <v>932</v>
      </c>
      <c r="O740" s="203">
        <v>1319</v>
      </c>
      <c r="P740" s="195">
        <v>593</v>
      </c>
      <c r="Q740" s="196">
        <v>876</v>
      </c>
      <c r="R740" s="197">
        <v>651</v>
      </c>
      <c r="S740" s="198">
        <v>959</v>
      </c>
      <c r="T740" s="195">
        <v>438</v>
      </c>
      <c r="U740" s="199">
        <v>332</v>
      </c>
      <c r="V740" s="197">
        <v>2057</v>
      </c>
      <c r="W740" s="204">
        <v>1010</v>
      </c>
      <c r="X740" s="195">
        <v>1034</v>
      </c>
      <c r="Y740" s="199">
        <v>753</v>
      </c>
      <c r="Z740" s="197">
        <v>1761</v>
      </c>
      <c r="AA740" s="195">
        <v>2583</v>
      </c>
      <c r="AB740" s="168">
        <f t="shared" si="13800"/>
        <v>9102</v>
      </c>
      <c r="AC740" s="169">
        <f t="shared" si="13717"/>
        <v>13862</v>
      </c>
      <c r="BI740" s="142" t="s">
        <v>39</v>
      </c>
      <c r="BJ740" s="125">
        <f>B740/B746</f>
        <v>5.9984127277089754E-3</v>
      </c>
      <c r="BK740" s="126">
        <f t="shared" ref="BK740" si="14182">C740/C746</f>
        <v>5.4364188939699493E-2</v>
      </c>
      <c r="BL740" s="127">
        <f t="shared" ref="BL740" si="14183">D740/D746</f>
        <v>7.6797976147452117E-3</v>
      </c>
      <c r="BM740" s="128">
        <f t="shared" ref="BM740" si="14184">E740/E746</f>
        <v>4.4451368333592978E-2</v>
      </c>
      <c r="BN740" s="125">
        <f t="shared" ref="BN740" si="14185">F740/F746</f>
        <v>1.0467618861279592E-2</v>
      </c>
      <c r="BO740" s="126">
        <f t="shared" ref="BO740" si="14186">G740/G746</f>
        <v>4.403080872913992E-2</v>
      </c>
      <c r="BP740" s="127">
        <f t="shared" ref="BP740" si="14187">H740/H746</f>
        <v>1.7782110323036067E-2</v>
      </c>
      <c r="BQ740" s="128">
        <f t="shared" ref="BQ740" si="14188">I740/I746</f>
        <v>5.4337952719226736E-2</v>
      </c>
      <c r="BR740" s="125">
        <f t="shared" ref="BR740" si="14189">J740/J746</f>
        <v>2.2473753280839896E-2</v>
      </c>
      <c r="BS740" s="126">
        <f t="shared" ref="BS740" si="14190">K740/K746</f>
        <v>1.702721563154222E-2</v>
      </c>
      <c r="BT740" s="127">
        <f t="shared" ref="BT740" si="14191">L740/L746</f>
        <v>2.9329720251853032E-2</v>
      </c>
      <c r="BU740" s="125">
        <f t="shared" ref="BU740" si="14192">M740/M746</f>
        <v>2.1310946076848563E-2</v>
      </c>
      <c r="BV740" s="129">
        <f t="shared" ref="BV740" si="14193">N740/N746</f>
        <v>3.500469483568075E-2</v>
      </c>
      <c r="BW740" s="130">
        <f t="shared" ref="BW740" si="14194">O740/O746</f>
        <v>3.7207334273624826E-2</v>
      </c>
      <c r="BX740" s="125">
        <f t="shared" ref="BX740" si="14195">P740/P746</f>
        <v>3.5976460595765335E-2</v>
      </c>
      <c r="BY740" s="126">
        <f t="shared" ref="BY740" si="14196">Q740/Q746</f>
        <v>4.5563299698325184E-2</v>
      </c>
      <c r="BZ740" s="127">
        <f t="shared" ref="BZ740" si="14197">R740/R746</f>
        <v>3.0955777460770328E-2</v>
      </c>
      <c r="CA740" s="128">
        <f t="shared" ref="CA740" si="14198">S740/S746</f>
        <v>4.2548471538222638E-2</v>
      </c>
      <c r="CB740" s="125">
        <f t="shared" ref="CB740" si="14199">T740/T746</f>
        <v>4.8042119118130965E-2</v>
      </c>
      <c r="CC740" s="126">
        <f t="shared" ref="CC740" si="14200">U740/U746</f>
        <v>3.0355673402212673E-2</v>
      </c>
      <c r="CD740" s="127">
        <f t="shared" ref="CD740" si="14201">V740/V746</f>
        <v>7.9298380878951427E-2</v>
      </c>
      <c r="CE740" s="128">
        <f t="shared" ref="CE740" si="14202">W740/W746</f>
        <v>3.4407576480207126E-2</v>
      </c>
      <c r="CF740" s="125">
        <f t="shared" ref="CF740" si="14203">X740/X746</f>
        <v>4.0471251320991039E-2</v>
      </c>
      <c r="CG740" s="126">
        <f t="shared" ref="CG740" si="14204">Y740/Y746</f>
        <v>5.036115569823435E-2</v>
      </c>
      <c r="CH740" s="127">
        <f t="shared" ref="CH740" si="14205">Z740/Z746</f>
        <v>3.1581212675525903E-2</v>
      </c>
      <c r="CI740" s="125">
        <f t="shared" ref="CI740" si="14206">AA740/AA746</f>
        <v>5.3246753246753244E-2</v>
      </c>
      <c r="CJ740" s="131">
        <f t="shared" ref="CJ740" si="14207">AB740/AB746</f>
        <v>2.8855298697675599E-2</v>
      </c>
      <c r="CK740" s="132">
        <f t="shared" ref="CK740" si="14208">AC740/AC746</f>
        <v>4.400620950409681E-2</v>
      </c>
    </row>
    <row r="741" spans="1:89">
      <c r="A741" s="133" t="s">
        <v>40</v>
      </c>
      <c r="B741" s="205">
        <v>0</v>
      </c>
      <c r="C741" s="189">
        <v>1557</v>
      </c>
      <c r="D741" s="190">
        <v>3</v>
      </c>
      <c r="E741" s="191">
        <v>788</v>
      </c>
      <c r="F741" s="188">
        <v>8</v>
      </c>
      <c r="G741" s="192">
        <v>212</v>
      </c>
      <c r="H741" s="190">
        <v>27</v>
      </c>
      <c r="I741" s="191">
        <v>1182</v>
      </c>
      <c r="J741" s="188">
        <v>54</v>
      </c>
      <c r="K741" s="189">
        <v>62</v>
      </c>
      <c r="L741" s="190">
        <v>70</v>
      </c>
      <c r="M741" s="188">
        <v>92</v>
      </c>
      <c r="N741" s="193">
        <v>214</v>
      </c>
      <c r="O741" s="206">
        <v>186</v>
      </c>
      <c r="P741" s="188">
        <v>124</v>
      </c>
      <c r="Q741" s="189">
        <v>117</v>
      </c>
      <c r="R741" s="190">
        <v>119</v>
      </c>
      <c r="S741" s="191">
        <v>67</v>
      </c>
      <c r="T741" s="188">
        <v>47</v>
      </c>
      <c r="U741" s="192">
        <v>6</v>
      </c>
      <c r="V741" s="190">
        <v>254</v>
      </c>
      <c r="W741" s="207">
        <v>26</v>
      </c>
      <c r="X741" s="188">
        <v>94</v>
      </c>
      <c r="Y741" s="192">
        <v>23</v>
      </c>
      <c r="Z741" s="190">
        <v>50</v>
      </c>
      <c r="AA741" s="188">
        <v>133</v>
      </c>
      <c r="AB741" s="168">
        <f t="shared" si="13800"/>
        <v>1064</v>
      </c>
      <c r="AC741" s="169">
        <f t="shared" si="13717"/>
        <v>4451</v>
      </c>
      <c r="BI741" s="133" t="s">
        <v>40</v>
      </c>
      <c r="BJ741" s="125">
        <f>B741/B746</f>
        <v>0</v>
      </c>
      <c r="BK741" s="126">
        <f t="shared" ref="BK741" si="14209">C741/C746</f>
        <v>4.4224159968188147E-2</v>
      </c>
      <c r="BL741" s="127">
        <f t="shared" ref="BL741" si="14210">D741/D746</f>
        <v>1.3552584026020961E-4</v>
      </c>
      <c r="BM741" s="128">
        <f t="shared" ref="BM741" si="14211">E741/E746</f>
        <v>4.0920184867840263E-2</v>
      </c>
      <c r="BN741" s="125">
        <f t="shared" ref="BN741" si="14212">F741/F746</f>
        <v>7.8262570925454898E-4</v>
      </c>
      <c r="BO741" s="126">
        <f t="shared" ref="BO741" si="14213">G741/G746</f>
        <v>2.7214377406931965E-2</v>
      </c>
      <c r="BP741" s="127">
        <f t="shared" ref="BP741" si="14214">H741/H746</f>
        <v>9.0759353255571616E-4</v>
      </c>
      <c r="BQ741" s="128">
        <f t="shared" ref="BQ741" si="14215">I741/I746</f>
        <v>2.7529987189938279E-2</v>
      </c>
      <c r="BR741" s="125">
        <f t="shared" ref="BR741" si="14216">J741/J746</f>
        <v>8.8582677165354329E-3</v>
      </c>
      <c r="BS741" s="126">
        <f t="shared" ref="BS741" si="14217">K741/K746</f>
        <v>8.6531751570132591E-3</v>
      </c>
      <c r="BT741" s="127">
        <f t="shared" ref="BT741" si="14218">L741/L746</f>
        <v>5.579022873993783E-3</v>
      </c>
      <c r="BU741" s="125">
        <f t="shared" ref="BU741" si="14219">M741/M746</f>
        <v>4.243738179805342E-3</v>
      </c>
      <c r="BV741" s="129">
        <f t="shared" ref="BV741" si="14220">N741/N746</f>
        <v>8.0375586854460092E-3</v>
      </c>
      <c r="BW741" s="130">
        <f t="shared" ref="BW741" si="14221">O741/O746</f>
        <v>5.2468265162200281E-3</v>
      </c>
      <c r="BX741" s="125">
        <f t="shared" ref="BX741" si="14222">P741/P746</f>
        <v>7.5229023842747073E-3</v>
      </c>
      <c r="BY741" s="126">
        <f t="shared" ref="BY741" si="14223">Q741/Q746</f>
        <v>6.0855092062831583E-3</v>
      </c>
      <c r="BZ741" s="127">
        <f t="shared" ref="BZ741" si="14224">R741/R746</f>
        <v>5.6585829766999524E-3</v>
      </c>
      <c r="CA741" s="128">
        <f t="shared" ref="CA741" si="14225">S741/S746</f>
        <v>2.9726252273836462E-3</v>
      </c>
      <c r="CB741" s="125">
        <f t="shared" ref="CB741" si="14226">T741/T746</f>
        <v>5.1552045629044644E-3</v>
      </c>
      <c r="CC741" s="126">
        <f t="shared" ref="CC741" si="14227">U741/U746</f>
        <v>5.4859650726890368E-4</v>
      </c>
      <c r="CD741" s="127">
        <f t="shared" ref="CD741" si="14228">V741/V746</f>
        <v>9.7918272937548186E-3</v>
      </c>
      <c r="CE741" s="128">
        <f t="shared" ref="CE741" si="14229">W741/W746</f>
        <v>8.8573959255978745E-4</v>
      </c>
      <c r="CF741" s="125">
        <f t="shared" ref="CF741" si="14230">X741/X746</f>
        <v>3.6792046655446395E-3</v>
      </c>
      <c r="CG741" s="126">
        <f t="shared" ref="CG741" si="14231">Y741/Y746</f>
        <v>1.5382557517388978E-3</v>
      </c>
      <c r="CH741" s="127">
        <f t="shared" ref="CH741" si="14232">Z741/Z746</f>
        <v>8.9668406233747602E-4</v>
      </c>
      <c r="CI741" s="125">
        <f t="shared" ref="CI741" si="14233">AA741/AA746</f>
        <v>2.7417027417027417E-3</v>
      </c>
      <c r="CJ741" s="131">
        <f t="shared" ref="CJ741" si="14234">AB741/AB746</f>
        <v>3.3731089666366554E-3</v>
      </c>
      <c r="CK741" s="132">
        <f t="shared" ref="CK741" si="14235">AC741/AC746</f>
        <v>1.4130113872654372E-2</v>
      </c>
    </row>
    <row r="742" spans="1:89">
      <c r="A742" s="142" t="s">
        <v>41</v>
      </c>
      <c r="B742" s="202">
        <v>0</v>
      </c>
      <c r="C742" s="196">
        <v>0</v>
      </c>
      <c r="D742" s="197">
        <v>0</v>
      </c>
      <c r="E742" s="198">
        <v>0</v>
      </c>
      <c r="F742" s="195">
        <v>0</v>
      </c>
      <c r="G742" s="199">
        <v>0</v>
      </c>
      <c r="H742" s="197">
        <v>0</v>
      </c>
      <c r="I742" s="198">
        <v>0</v>
      </c>
      <c r="J742" s="195">
        <v>0</v>
      </c>
      <c r="K742" s="199">
        <v>0</v>
      </c>
      <c r="L742" s="197">
        <v>0</v>
      </c>
      <c r="M742" s="195">
        <v>0</v>
      </c>
      <c r="N742" s="200">
        <v>0</v>
      </c>
      <c r="O742" s="203">
        <v>0</v>
      </c>
      <c r="P742" s="195">
        <v>0</v>
      </c>
      <c r="Q742" s="199">
        <v>0</v>
      </c>
      <c r="R742" s="197">
        <v>0</v>
      </c>
      <c r="S742" s="198">
        <v>0</v>
      </c>
      <c r="T742" s="195">
        <v>0</v>
      </c>
      <c r="U742" s="199">
        <v>0</v>
      </c>
      <c r="V742" s="197">
        <v>0</v>
      </c>
      <c r="W742" s="198">
        <v>0</v>
      </c>
      <c r="X742" s="195">
        <v>0</v>
      </c>
      <c r="Y742" s="199">
        <v>0</v>
      </c>
      <c r="Z742" s="197">
        <v>0</v>
      </c>
      <c r="AA742" s="195">
        <v>0</v>
      </c>
      <c r="AB742" s="168">
        <f t="shared" si="13800"/>
        <v>0</v>
      </c>
      <c r="AC742" s="169">
        <f t="shared" si="13717"/>
        <v>0</v>
      </c>
      <c r="BI742" s="142" t="s">
        <v>41</v>
      </c>
      <c r="BJ742" s="125">
        <f>B742/B746</f>
        <v>0</v>
      </c>
      <c r="BK742" s="126">
        <f t="shared" ref="BK742" si="14236">C742/C746</f>
        <v>0</v>
      </c>
      <c r="BL742" s="127">
        <f t="shared" ref="BL742" si="14237">D742/D746</f>
        <v>0</v>
      </c>
      <c r="BM742" s="128">
        <f t="shared" ref="BM742" si="14238">E742/E746</f>
        <v>0</v>
      </c>
      <c r="BN742" s="125">
        <f t="shared" ref="BN742" si="14239">F742/F746</f>
        <v>0</v>
      </c>
      <c r="BO742" s="126">
        <f t="shared" ref="BO742" si="14240">G742/G746</f>
        <v>0</v>
      </c>
      <c r="BP742" s="127">
        <f t="shared" ref="BP742" si="14241">H742/H746</f>
        <v>0</v>
      </c>
      <c r="BQ742" s="128">
        <f t="shared" ref="BQ742" si="14242">I742/I746</f>
        <v>0</v>
      </c>
      <c r="BR742" s="125">
        <f t="shared" ref="BR742" si="14243">J742/J746</f>
        <v>0</v>
      </c>
      <c r="BS742" s="126">
        <f t="shared" ref="BS742" si="14244">K742/K746</f>
        <v>0</v>
      </c>
      <c r="BT742" s="127">
        <f t="shared" ref="BT742" si="14245">L742/L746</f>
        <v>0</v>
      </c>
      <c r="BU742" s="125">
        <f t="shared" ref="BU742" si="14246">M742/M746</f>
        <v>0</v>
      </c>
      <c r="BV742" s="129">
        <f t="shared" ref="BV742" si="14247">N742/N746</f>
        <v>0</v>
      </c>
      <c r="BW742" s="130">
        <f t="shared" ref="BW742" si="14248">O742/O746</f>
        <v>0</v>
      </c>
      <c r="BX742" s="125">
        <f t="shared" ref="BX742" si="14249">P742/P746</f>
        <v>0</v>
      </c>
      <c r="BY742" s="126">
        <f t="shared" ref="BY742" si="14250">Q742/Q746</f>
        <v>0</v>
      </c>
      <c r="BZ742" s="127">
        <f t="shared" ref="BZ742" si="14251">R742/R746</f>
        <v>0</v>
      </c>
      <c r="CA742" s="128">
        <f t="shared" ref="CA742" si="14252">S742/S746</f>
        <v>0</v>
      </c>
      <c r="CB742" s="125">
        <f t="shared" ref="CB742" si="14253">T742/T746</f>
        <v>0</v>
      </c>
      <c r="CC742" s="126">
        <f t="shared" ref="CC742" si="14254">U742/U746</f>
        <v>0</v>
      </c>
      <c r="CD742" s="127">
        <f t="shared" ref="CD742" si="14255">V742/V746</f>
        <v>0</v>
      </c>
      <c r="CE742" s="128">
        <f t="shared" ref="CE742" si="14256">W742/W746</f>
        <v>0</v>
      </c>
      <c r="CF742" s="125">
        <f t="shared" ref="CF742" si="14257">X742/X746</f>
        <v>0</v>
      </c>
      <c r="CG742" s="126">
        <f t="shared" ref="CG742" si="14258">Y742/Y746</f>
        <v>0</v>
      </c>
      <c r="CH742" s="127">
        <f t="shared" ref="CH742" si="14259">Z742/Z746</f>
        <v>0</v>
      </c>
      <c r="CI742" s="125">
        <f t="shared" ref="CI742" si="14260">AA742/AA746</f>
        <v>0</v>
      </c>
      <c r="CJ742" s="131">
        <f t="shared" ref="CJ742" si="14261">AB742/AB746</f>
        <v>0</v>
      </c>
      <c r="CK742" s="132">
        <f t="shared" ref="CK742" si="14262">AC742/AC746</f>
        <v>0</v>
      </c>
    </row>
    <row r="743" spans="1:89">
      <c r="A743" s="133" t="s">
        <v>42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/>
      <c r="AC743" s="169"/>
      <c r="BI743" s="133" t="s">
        <v>42</v>
      </c>
      <c r="BJ743" s="125">
        <f>B743/B746</f>
        <v>0</v>
      </c>
      <c r="BK743" s="126">
        <f t="shared" ref="BK743" si="14263">C743/C746</f>
        <v>0</v>
      </c>
      <c r="BL743" s="127">
        <f t="shared" ref="BL743" si="14264">D743/D746</f>
        <v>0</v>
      </c>
      <c r="BM743" s="128">
        <f t="shared" ref="BM743" si="14265">E743/E746</f>
        <v>0</v>
      </c>
      <c r="BN743" s="125">
        <f t="shared" ref="BN743" si="14266">F743/F746</f>
        <v>0</v>
      </c>
      <c r="BO743" s="126">
        <f t="shared" ref="BO743" si="14267">G743/G746</f>
        <v>0</v>
      </c>
      <c r="BP743" s="127">
        <f t="shared" ref="BP743" si="14268">H743/H746</f>
        <v>0</v>
      </c>
      <c r="BQ743" s="128">
        <f t="shared" ref="BQ743" si="14269">I743/I746</f>
        <v>0</v>
      </c>
      <c r="BR743" s="125">
        <f t="shared" ref="BR743" si="14270">J743/J746</f>
        <v>0</v>
      </c>
      <c r="BS743" s="126">
        <f t="shared" ref="BS743" si="14271">K743/K746</f>
        <v>0</v>
      </c>
      <c r="BT743" s="127">
        <f t="shared" ref="BT743" si="14272">L743/L746</f>
        <v>0</v>
      </c>
      <c r="BU743" s="125">
        <f t="shared" ref="BU743" si="14273">M743/M746</f>
        <v>0</v>
      </c>
      <c r="BV743" s="129">
        <f t="shared" ref="BV743" si="14274">N743/N746</f>
        <v>0</v>
      </c>
      <c r="BW743" s="130">
        <f t="shared" ref="BW743" si="14275">O743/O746</f>
        <v>0</v>
      </c>
      <c r="BX743" s="125">
        <f t="shared" ref="BX743" si="14276">P743/P746</f>
        <v>0</v>
      </c>
      <c r="BY743" s="126">
        <f t="shared" ref="BY743" si="14277">Q743/Q746</f>
        <v>0</v>
      </c>
      <c r="BZ743" s="127">
        <f t="shared" ref="BZ743" si="14278">R743/R746</f>
        <v>0</v>
      </c>
      <c r="CA743" s="128">
        <f t="shared" ref="CA743" si="14279">S743/S746</f>
        <v>0</v>
      </c>
      <c r="CB743" s="125">
        <f t="shared" ref="CB743" si="14280">T743/T746</f>
        <v>0</v>
      </c>
      <c r="CC743" s="126">
        <f t="shared" ref="CC743" si="14281">U743/U746</f>
        <v>0</v>
      </c>
      <c r="CD743" s="127">
        <f t="shared" ref="CD743" si="14282">V743/V746</f>
        <v>0</v>
      </c>
      <c r="CE743" s="128">
        <f t="shared" ref="CE743" si="14283">W743/W746</f>
        <v>0</v>
      </c>
      <c r="CF743" s="125">
        <f t="shared" ref="CF743" si="14284">X743/X746</f>
        <v>0</v>
      </c>
      <c r="CG743" s="126">
        <f t="shared" ref="CG743" si="14285">Y743/Y746</f>
        <v>0</v>
      </c>
      <c r="CH743" s="127">
        <f t="shared" ref="CH743" si="14286">Z743/Z746</f>
        <v>0</v>
      </c>
      <c r="CI743" s="125">
        <f t="shared" ref="CI743" si="14287">AA743/AA746</f>
        <v>0</v>
      </c>
      <c r="CJ743" s="131">
        <f t="shared" ref="CJ743" si="14288">AB743/AB746</f>
        <v>0</v>
      </c>
      <c r="CK743" s="132">
        <f t="shared" ref="CK743" si="14289">AC743/AC746</f>
        <v>0</v>
      </c>
    </row>
    <row r="744" spans="1:89">
      <c r="A744" s="142" t="s">
        <v>43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/>
      <c r="AC744" s="169"/>
      <c r="BI744" s="142" t="s">
        <v>43</v>
      </c>
      <c r="BJ744" s="125">
        <f>B744/B746</f>
        <v>0</v>
      </c>
      <c r="BK744" s="126">
        <f t="shared" ref="BK744" si="14290">C744/C746</f>
        <v>0</v>
      </c>
      <c r="BL744" s="127">
        <f t="shared" ref="BL744" si="14291">D744/D746</f>
        <v>0</v>
      </c>
      <c r="BM744" s="128">
        <f t="shared" ref="BM744" si="14292">E744/E746</f>
        <v>0</v>
      </c>
      <c r="BN744" s="125">
        <f t="shared" ref="BN744" si="14293">F744/F746</f>
        <v>0</v>
      </c>
      <c r="BO744" s="126">
        <f t="shared" ref="BO744" si="14294">G744/G746</f>
        <v>0</v>
      </c>
      <c r="BP744" s="127">
        <f t="shared" ref="BP744" si="14295">H744/H746</f>
        <v>0</v>
      </c>
      <c r="BQ744" s="128">
        <f t="shared" ref="BQ744" si="14296">I744/I746</f>
        <v>0</v>
      </c>
      <c r="BR744" s="125">
        <f t="shared" ref="BR744" si="14297">J744/J746</f>
        <v>0</v>
      </c>
      <c r="BS744" s="126">
        <f t="shared" ref="BS744" si="14298">K744/K746</f>
        <v>0</v>
      </c>
      <c r="BT744" s="127">
        <f t="shared" ref="BT744" si="14299">L744/L746</f>
        <v>0</v>
      </c>
      <c r="BU744" s="125">
        <f t="shared" ref="BU744" si="14300">M744/M746</f>
        <v>0</v>
      </c>
      <c r="BV744" s="129">
        <f t="shared" ref="BV744" si="14301">N744/N746</f>
        <v>0</v>
      </c>
      <c r="BW744" s="130">
        <f t="shared" ref="BW744" si="14302">O744/O746</f>
        <v>0</v>
      </c>
      <c r="BX744" s="125">
        <f t="shared" ref="BX744" si="14303">P744/P746</f>
        <v>0</v>
      </c>
      <c r="BY744" s="126">
        <f t="shared" ref="BY744" si="14304">Q744/Q746</f>
        <v>0</v>
      </c>
      <c r="BZ744" s="127">
        <f t="shared" ref="BZ744" si="14305">R744/R746</f>
        <v>0</v>
      </c>
      <c r="CA744" s="128">
        <f t="shared" ref="CA744" si="14306">S744/S746</f>
        <v>0</v>
      </c>
      <c r="CB744" s="125">
        <f t="shared" ref="CB744" si="14307">T744/T746</f>
        <v>0</v>
      </c>
      <c r="CC744" s="126">
        <f t="shared" ref="CC744" si="14308">U744/U746</f>
        <v>0</v>
      </c>
      <c r="CD744" s="127">
        <f t="shared" ref="CD744" si="14309">V744/V746</f>
        <v>0</v>
      </c>
      <c r="CE744" s="128">
        <f t="shared" ref="CE744" si="14310">W744/W746</f>
        <v>0</v>
      </c>
      <c r="CF744" s="125">
        <f t="shared" ref="CF744" si="14311">X744/X746</f>
        <v>0</v>
      </c>
      <c r="CG744" s="126">
        <f t="shared" ref="CG744" si="14312">Y744/Y746</f>
        <v>0</v>
      </c>
      <c r="CH744" s="127">
        <f t="shared" ref="CH744" si="14313">Z744/Z746</f>
        <v>0</v>
      </c>
      <c r="CI744" s="125">
        <f t="shared" ref="CI744" si="14314">AA744/AA746</f>
        <v>0</v>
      </c>
      <c r="CJ744" s="131">
        <f t="shared" ref="CJ744" si="14315">AB744/AB746</f>
        <v>0</v>
      </c>
      <c r="CK744" s="132">
        <f t="shared" ref="CK744" si="14316">AC744/AC746</f>
        <v>0</v>
      </c>
    </row>
    <row r="745" spans="1:89" ht="14.1" thickBot="1">
      <c r="A745" s="133" t="s">
        <v>44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/>
      <c r="AC745" s="169"/>
      <c r="BI745" s="133" t="s">
        <v>44</v>
      </c>
      <c r="BJ745" s="125">
        <f>B745/B746</f>
        <v>0</v>
      </c>
      <c r="BK745" s="126">
        <f t="shared" ref="BK745" si="14317">C745/C746</f>
        <v>0</v>
      </c>
      <c r="BL745" s="127">
        <f t="shared" ref="BL745" si="14318">D745/D746</f>
        <v>0</v>
      </c>
      <c r="BM745" s="128">
        <f t="shared" ref="BM745" si="14319">E745/E746</f>
        <v>0</v>
      </c>
      <c r="BN745" s="125">
        <f t="shared" ref="BN745" si="14320">F745/F746</f>
        <v>0</v>
      </c>
      <c r="BO745" s="126">
        <f t="shared" ref="BO745" si="14321">G745/G746</f>
        <v>0</v>
      </c>
      <c r="BP745" s="127">
        <f t="shared" ref="BP745" si="14322">H745/H746</f>
        <v>0</v>
      </c>
      <c r="BQ745" s="128">
        <f t="shared" ref="BQ745" si="14323">I745/I746</f>
        <v>0</v>
      </c>
      <c r="BR745" s="125">
        <f t="shared" ref="BR745" si="14324">J745/J746</f>
        <v>0</v>
      </c>
      <c r="BS745" s="126">
        <f t="shared" ref="BS745" si="14325">K745/K746</f>
        <v>0</v>
      </c>
      <c r="BT745" s="127">
        <f t="shared" ref="BT745" si="14326">L745/L746</f>
        <v>0</v>
      </c>
      <c r="BU745" s="125">
        <f t="shared" ref="BU745" si="14327">M745/M746</f>
        <v>0</v>
      </c>
      <c r="BV745" s="129">
        <f t="shared" ref="BV745" si="14328">N745/N746</f>
        <v>0</v>
      </c>
      <c r="BW745" s="130">
        <f t="shared" ref="BW745" si="14329">O745/O746</f>
        <v>0</v>
      </c>
      <c r="BX745" s="125">
        <f t="shared" ref="BX745" si="14330">P745/P746</f>
        <v>0</v>
      </c>
      <c r="BY745" s="126">
        <f t="shared" ref="BY745" si="14331">Q745/Q746</f>
        <v>0</v>
      </c>
      <c r="BZ745" s="127">
        <f t="shared" ref="BZ745" si="14332">R745/R746</f>
        <v>0</v>
      </c>
      <c r="CA745" s="128">
        <f t="shared" ref="CA745" si="14333">S745/S746</f>
        <v>0</v>
      </c>
      <c r="CB745" s="125">
        <f t="shared" ref="CB745" si="14334">T745/T746</f>
        <v>0</v>
      </c>
      <c r="CC745" s="126">
        <f t="shared" ref="CC745" si="14335">U745/U746</f>
        <v>0</v>
      </c>
      <c r="CD745" s="127">
        <f t="shared" ref="CD745" si="14336">V745/V746</f>
        <v>0</v>
      </c>
      <c r="CE745" s="128">
        <f t="shared" ref="CE745" si="14337">W745/W746</f>
        <v>0</v>
      </c>
      <c r="CF745" s="125">
        <f t="shared" ref="CF745" si="14338">X745/X746</f>
        <v>0</v>
      </c>
      <c r="CG745" s="126">
        <f t="shared" ref="CG745" si="14339">Y745/Y746</f>
        <v>0</v>
      </c>
      <c r="CH745" s="127">
        <f t="shared" ref="CH745" si="14340">Z745/Z746</f>
        <v>0</v>
      </c>
      <c r="CI745" s="125">
        <f t="shared" ref="CI745" si="14341">AA745/AA746</f>
        <v>0</v>
      </c>
      <c r="CJ745" s="131">
        <f t="shared" ref="CJ745" si="14342">AB745/AB746</f>
        <v>0</v>
      </c>
      <c r="CK745" s="132">
        <f t="shared" ref="CK745" si="14343">AC745/AC746</f>
        <v>0</v>
      </c>
    </row>
    <row r="746" spans="1:89" ht="15" thickTop="1" thickBot="1">
      <c r="A746" s="290" t="s">
        <v>26</v>
      </c>
      <c r="B746" s="17">
        <f t="shared" ref="B746:AA746" si="14344">SUM(B723:B745)</f>
        <v>54181</v>
      </c>
      <c r="C746" s="18">
        <f t="shared" si="14344"/>
        <v>35207</v>
      </c>
      <c r="D746" s="17">
        <f t="shared" si="14344"/>
        <v>22136</v>
      </c>
      <c r="E746" s="18">
        <f t="shared" si="14344"/>
        <v>19257</v>
      </c>
      <c r="F746" s="17">
        <f t="shared" si="14344"/>
        <v>10222</v>
      </c>
      <c r="G746" s="18">
        <f t="shared" si="14344"/>
        <v>7790</v>
      </c>
      <c r="H746" s="17">
        <f t="shared" si="14344"/>
        <v>29749</v>
      </c>
      <c r="I746" s="18">
        <f t="shared" si="14344"/>
        <v>42935</v>
      </c>
      <c r="J746" s="17">
        <f t="shared" si="14344"/>
        <v>6096</v>
      </c>
      <c r="K746" s="18">
        <f t="shared" si="14344"/>
        <v>7165</v>
      </c>
      <c r="L746" s="17">
        <f t="shared" si="14344"/>
        <v>12547</v>
      </c>
      <c r="M746" s="18">
        <f t="shared" si="14344"/>
        <v>21679</v>
      </c>
      <c r="N746" s="17">
        <f t="shared" si="14344"/>
        <v>26625</v>
      </c>
      <c r="O746" s="18">
        <f t="shared" si="14344"/>
        <v>35450</v>
      </c>
      <c r="P746" s="17">
        <f t="shared" si="14344"/>
        <v>16483</v>
      </c>
      <c r="Q746" s="18">
        <f t="shared" si="14344"/>
        <v>19226</v>
      </c>
      <c r="R746" s="17">
        <f t="shared" si="14344"/>
        <v>21030</v>
      </c>
      <c r="S746" s="18">
        <f t="shared" si="14344"/>
        <v>22539</v>
      </c>
      <c r="T746" s="17">
        <f t="shared" si="14344"/>
        <v>9117</v>
      </c>
      <c r="U746" s="18">
        <f t="shared" si="14344"/>
        <v>10937</v>
      </c>
      <c r="V746" s="17">
        <f t="shared" si="14344"/>
        <v>25940</v>
      </c>
      <c r="W746" s="18">
        <f t="shared" si="14344"/>
        <v>29354</v>
      </c>
      <c r="X746" s="17">
        <f t="shared" si="14344"/>
        <v>25549</v>
      </c>
      <c r="Y746" s="18">
        <f t="shared" si="14344"/>
        <v>14952</v>
      </c>
      <c r="Z746" s="17">
        <f t="shared" si="14344"/>
        <v>55761</v>
      </c>
      <c r="AA746" s="18">
        <f t="shared" si="14344"/>
        <v>48510</v>
      </c>
      <c r="AB746" s="170">
        <f>SUM(AB722:AB745)</f>
        <v>315436</v>
      </c>
      <c r="AC746" s="171">
        <f t="shared" ref="AC746" si="14345">SUM(AC722:AC745)</f>
        <v>315001</v>
      </c>
      <c r="BI746" s="290" t="s">
        <v>26</v>
      </c>
      <c r="BJ746" s="151">
        <f>SUM(BJ722:BJ745)</f>
        <v>0.99999999999999989</v>
      </c>
      <c r="BK746" s="152">
        <f t="shared" ref="BK746:CK746" si="14346">SUM(BK722:BK745)</f>
        <v>0.99999999999999989</v>
      </c>
      <c r="BL746" s="151">
        <f t="shared" si="14346"/>
        <v>1</v>
      </c>
      <c r="BM746" s="152">
        <f t="shared" si="14346"/>
        <v>1</v>
      </c>
      <c r="BN746" s="151">
        <f t="shared" si="14346"/>
        <v>1</v>
      </c>
      <c r="BO746" s="152">
        <f t="shared" si="14346"/>
        <v>1</v>
      </c>
      <c r="BP746" s="151">
        <f t="shared" si="14346"/>
        <v>1.0000000000000002</v>
      </c>
      <c r="BQ746" s="152">
        <f t="shared" si="14346"/>
        <v>0.99999999999999989</v>
      </c>
      <c r="BR746" s="151">
        <f t="shared" si="14346"/>
        <v>1.0000000000000002</v>
      </c>
      <c r="BS746" s="152">
        <f t="shared" si="14346"/>
        <v>0.99999999999999989</v>
      </c>
      <c r="BT746" s="151">
        <f t="shared" si="14346"/>
        <v>1</v>
      </c>
      <c r="BU746" s="152">
        <f t="shared" si="14346"/>
        <v>1</v>
      </c>
      <c r="BV746" s="151">
        <f t="shared" si="14346"/>
        <v>1</v>
      </c>
      <c r="BW746" s="152">
        <f t="shared" si="14346"/>
        <v>1</v>
      </c>
      <c r="BX746" s="151">
        <f t="shared" si="14346"/>
        <v>1</v>
      </c>
      <c r="BY746" s="152">
        <f t="shared" si="14346"/>
        <v>1</v>
      </c>
      <c r="BZ746" s="151">
        <f t="shared" si="14346"/>
        <v>1</v>
      </c>
      <c r="CA746" s="152">
        <f t="shared" si="14346"/>
        <v>1</v>
      </c>
      <c r="CB746" s="151">
        <f t="shared" si="14346"/>
        <v>0.99999999999999978</v>
      </c>
      <c r="CC746" s="152">
        <f t="shared" si="14346"/>
        <v>1.0000000000000002</v>
      </c>
      <c r="CD746" s="151">
        <f t="shared" si="14346"/>
        <v>1</v>
      </c>
      <c r="CE746" s="152">
        <f t="shared" si="14346"/>
        <v>1</v>
      </c>
      <c r="CF746" s="151">
        <f t="shared" si="14346"/>
        <v>0.99999999999999989</v>
      </c>
      <c r="CG746" s="152">
        <f t="shared" si="14346"/>
        <v>1</v>
      </c>
      <c r="CH746" s="151">
        <f t="shared" si="14346"/>
        <v>1</v>
      </c>
      <c r="CI746" s="152">
        <f t="shared" si="14346"/>
        <v>1</v>
      </c>
      <c r="CJ746" s="151">
        <f t="shared" si="14346"/>
        <v>1</v>
      </c>
      <c r="CK746" s="152">
        <f t="shared" si="14346"/>
        <v>1</v>
      </c>
    </row>
    <row r="747" spans="1:89" ht="14.1" thickTop="1">
      <c r="A747" s="186"/>
    </row>
    <row r="749" spans="1:89">
      <c r="A749" s="301">
        <f>+A718+1</f>
        <v>43610</v>
      </c>
      <c r="B749" s="301"/>
      <c r="C749" s="301"/>
      <c r="D749" s="301"/>
      <c r="BI749" s="298">
        <f>+BI687+2</f>
        <v>43610</v>
      </c>
      <c r="BJ749" s="298"/>
      <c r="BK749" s="298"/>
      <c r="BL749" s="298"/>
    </row>
    <row r="750" spans="1:89" ht="14.1" thickBot="1">
      <c r="AE750" t="s">
        <v>1</v>
      </c>
    </row>
    <row r="751" spans="1:89" ht="15" thickTop="1" thickBot="1">
      <c r="A751" s="296" t="s">
        <v>2</v>
      </c>
      <c r="B751" s="292" t="s">
        <v>3</v>
      </c>
      <c r="C751" s="293"/>
      <c r="D751" s="292" t="s">
        <v>4</v>
      </c>
      <c r="E751" s="293"/>
      <c r="F751" s="292" t="s">
        <v>5</v>
      </c>
      <c r="G751" s="293"/>
      <c r="H751" s="292" t="s">
        <v>6</v>
      </c>
      <c r="I751" s="293"/>
      <c r="J751" s="292" t="s">
        <v>7</v>
      </c>
      <c r="K751" s="293"/>
      <c r="L751" s="292" t="s">
        <v>8</v>
      </c>
      <c r="M751" s="293"/>
      <c r="N751" s="292" t="s">
        <v>9</v>
      </c>
      <c r="O751" s="293"/>
      <c r="P751" s="292" t="s">
        <v>10</v>
      </c>
      <c r="Q751" s="293"/>
      <c r="R751" s="292" t="s">
        <v>11</v>
      </c>
      <c r="S751" s="293"/>
      <c r="T751" s="292" t="s">
        <v>12</v>
      </c>
      <c r="U751" s="293"/>
      <c r="V751" s="292" t="s">
        <v>13</v>
      </c>
      <c r="W751" s="293"/>
      <c r="X751" s="292" t="s">
        <v>14</v>
      </c>
      <c r="Y751" s="293"/>
      <c r="Z751" s="294" t="s">
        <v>15</v>
      </c>
      <c r="AA751" s="295"/>
      <c r="AB751" s="299" t="s">
        <v>16</v>
      </c>
      <c r="AC751" s="300"/>
      <c r="AE751" s="309" t="s">
        <v>2</v>
      </c>
      <c r="AF751" s="303" t="s">
        <v>3</v>
      </c>
      <c r="AG751" s="304"/>
      <c r="AH751" s="303" t="s">
        <v>4</v>
      </c>
      <c r="AI751" s="304"/>
      <c r="AJ751" s="303" t="s">
        <v>5</v>
      </c>
      <c r="AK751" s="304"/>
      <c r="AL751" s="303" t="s">
        <v>6</v>
      </c>
      <c r="AM751" s="304"/>
      <c r="AN751" s="303" t="s">
        <v>7</v>
      </c>
      <c r="AO751" s="304"/>
      <c r="AP751" s="303" t="s">
        <v>8</v>
      </c>
      <c r="AQ751" s="304"/>
      <c r="AR751" s="303" t="s">
        <v>9</v>
      </c>
      <c r="AS751" s="304"/>
      <c r="AT751" s="303" t="s">
        <v>10</v>
      </c>
      <c r="AU751" s="304"/>
      <c r="AV751" s="303" t="s">
        <v>11</v>
      </c>
      <c r="AW751" s="304"/>
      <c r="AX751" s="303" t="s">
        <v>12</v>
      </c>
      <c r="AY751" s="304"/>
      <c r="AZ751" s="303" t="s">
        <v>13</v>
      </c>
      <c r="BA751" s="304"/>
      <c r="BB751" s="303" t="s">
        <v>14</v>
      </c>
      <c r="BC751" s="304"/>
      <c r="BD751" s="305" t="s">
        <v>15</v>
      </c>
      <c r="BE751" s="306"/>
      <c r="BF751" s="307" t="s">
        <v>16</v>
      </c>
      <c r="BG751" s="308"/>
      <c r="BH751" s="281"/>
      <c r="BI751" s="296" t="s">
        <v>2</v>
      </c>
      <c r="BJ751" s="292" t="s">
        <v>3</v>
      </c>
      <c r="BK751" s="293"/>
      <c r="BL751" s="292" t="s">
        <v>4</v>
      </c>
      <c r="BM751" s="293"/>
      <c r="BN751" s="292" t="s">
        <v>5</v>
      </c>
      <c r="BO751" s="293"/>
      <c r="BP751" s="292" t="s">
        <v>6</v>
      </c>
      <c r="BQ751" s="293"/>
      <c r="BR751" s="292" t="s">
        <v>7</v>
      </c>
      <c r="BS751" s="293"/>
      <c r="BT751" s="292" t="s">
        <v>8</v>
      </c>
      <c r="BU751" s="293"/>
      <c r="BV751" s="292" t="s">
        <v>9</v>
      </c>
      <c r="BW751" s="293"/>
      <c r="BX751" s="292" t="s">
        <v>10</v>
      </c>
      <c r="BY751" s="293"/>
      <c r="BZ751" s="292" t="s">
        <v>11</v>
      </c>
      <c r="CA751" s="293"/>
      <c r="CB751" s="292" t="s">
        <v>12</v>
      </c>
      <c r="CC751" s="293"/>
      <c r="CD751" s="292" t="s">
        <v>13</v>
      </c>
      <c r="CE751" s="293"/>
      <c r="CF751" s="292" t="s">
        <v>14</v>
      </c>
      <c r="CG751" s="293"/>
      <c r="CH751" s="294" t="s">
        <v>15</v>
      </c>
      <c r="CI751" s="295"/>
      <c r="CJ751" s="292" t="s">
        <v>16</v>
      </c>
      <c r="CK751" s="293"/>
    </row>
    <row r="752" spans="1:89" ht="15" thickTop="1" thickBot="1">
      <c r="A752" s="297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5" t="s">
        <v>17</v>
      </c>
      <c r="AA752" s="118" t="s">
        <v>18</v>
      </c>
      <c r="AB752" s="172" t="s">
        <v>17</v>
      </c>
      <c r="AC752" s="173" t="s">
        <v>18</v>
      </c>
      <c r="AE752" s="310"/>
      <c r="AF752" s="242" t="s">
        <v>17</v>
      </c>
      <c r="AG752" s="243" t="s">
        <v>18</v>
      </c>
      <c r="AH752" s="244" t="s">
        <v>17</v>
      </c>
      <c r="AI752" s="245" t="s">
        <v>18</v>
      </c>
      <c r="AJ752" s="242" t="s">
        <v>17</v>
      </c>
      <c r="AK752" s="243" t="s">
        <v>18</v>
      </c>
      <c r="AL752" s="244" t="s">
        <v>17</v>
      </c>
      <c r="AM752" s="245" t="s">
        <v>18</v>
      </c>
      <c r="AN752" s="242" t="s">
        <v>17</v>
      </c>
      <c r="AO752" s="243" t="s">
        <v>18</v>
      </c>
      <c r="AP752" s="244" t="s">
        <v>17</v>
      </c>
      <c r="AQ752" s="242" t="s">
        <v>18</v>
      </c>
      <c r="AR752" s="246" t="s">
        <v>17</v>
      </c>
      <c r="AS752" s="247" t="s">
        <v>18</v>
      </c>
      <c r="AT752" s="242" t="s">
        <v>17</v>
      </c>
      <c r="AU752" s="243" t="s">
        <v>18</v>
      </c>
      <c r="AV752" s="244" t="s">
        <v>17</v>
      </c>
      <c r="AW752" s="245" t="s">
        <v>18</v>
      </c>
      <c r="AX752" s="242" t="s">
        <v>17</v>
      </c>
      <c r="AY752" s="243" t="s">
        <v>18</v>
      </c>
      <c r="AZ752" s="244" t="s">
        <v>17</v>
      </c>
      <c r="BA752" s="245" t="s">
        <v>18</v>
      </c>
      <c r="BB752" s="242" t="s">
        <v>17</v>
      </c>
      <c r="BC752" s="243" t="s">
        <v>18</v>
      </c>
      <c r="BD752" s="248" t="s">
        <v>17</v>
      </c>
      <c r="BE752" s="249" t="s">
        <v>18</v>
      </c>
      <c r="BF752" s="250" t="s">
        <v>17</v>
      </c>
      <c r="BG752" s="251" t="s">
        <v>18</v>
      </c>
      <c r="BH752" s="282"/>
      <c r="BI752" s="297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5" t="s">
        <v>17</v>
      </c>
      <c r="CI752" s="118" t="s">
        <v>18</v>
      </c>
      <c r="CJ752" s="116" t="s">
        <v>17</v>
      </c>
      <c r="CK752" s="117" t="s">
        <v>18</v>
      </c>
    </row>
    <row r="753" spans="1:89" ht="14.1" thickTop="1">
      <c r="A753" s="121" t="s">
        <v>19</v>
      </c>
      <c r="B753" s="122"/>
      <c r="C753" s="185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2"/>
      <c r="AA753" s="183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52" t="str">
        <f>$AE$9</f>
        <v>07:00 - 07:59</v>
      </c>
      <c r="AF753" s="253">
        <f>SUMIF($A$9:$A$32,$AE753,B$753:B$776)</f>
        <v>3174</v>
      </c>
      <c r="AG753" s="254">
        <f t="shared" ref="AG753:AV755" si="14347">SUMIF($A$9:$A$32,$AE753,C$753:C$776)</f>
        <v>894</v>
      </c>
      <c r="AH753" s="255">
        <f t="shared" si="14347"/>
        <v>1061</v>
      </c>
      <c r="AI753" s="256">
        <f t="shared" si="14347"/>
        <v>691</v>
      </c>
      <c r="AJ753" s="253">
        <f t="shared" si="14347"/>
        <v>787</v>
      </c>
      <c r="AK753" s="257">
        <f t="shared" si="14347"/>
        <v>312</v>
      </c>
      <c r="AL753" s="255">
        <f t="shared" si="14347"/>
        <v>1448</v>
      </c>
      <c r="AM753" s="256">
        <f t="shared" si="14347"/>
        <v>1561</v>
      </c>
      <c r="AN753" s="253">
        <f t="shared" si="14347"/>
        <v>157</v>
      </c>
      <c r="AO753" s="257">
        <f t="shared" si="14347"/>
        <v>493</v>
      </c>
      <c r="AP753" s="255">
        <f t="shared" si="14347"/>
        <v>216</v>
      </c>
      <c r="AQ753" s="253">
        <f t="shared" si="14347"/>
        <v>1088</v>
      </c>
      <c r="AR753" s="258">
        <f t="shared" si="14347"/>
        <v>1115</v>
      </c>
      <c r="AS753" s="259">
        <f t="shared" si="14347"/>
        <v>1723</v>
      </c>
      <c r="AT753" s="253">
        <f t="shared" si="14347"/>
        <v>766</v>
      </c>
      <c r="AU753" s="257">
        <f t="shared" si="14347"/>
        <v>749</v>
      </c>
      <c r="AV753" s="255">
        <f t="shared" si="14347"/>
        <v>1205</v>
      </c>
      <c r="AW753" s="256">
        <f t="shared" ref="AW753:BE755" si="14348">SUMIF($A$9:$A$32,$AE753,S$753:S$776)</f>
        <v>1025</v>
      </c>
      <c r="AX753" s="253">
        <f t="shared" si="14348"/>
        <v>215</v>
      </c>
      <c r="AY753" s="257">
        <f t="shared" si="14348"/>
        <v>571</v>
      </c>
      <c r="AZ753" s="255">
        <f t="shared" si="14348"/>
        <v>742</v>
      </c>
      <c r="BA753" s="256">
        <f t="shared" si="14348"/>
        <v>1269</v>
      </c>
      <c r="BB753" s="253">
        <f t="shared" si="14348"/>
        <v>903</v>
      </c>
      <c r="BC753" s="257">
        <f t="shared" si="14348"/>
        <v>858</v>
      </c>
      <c r="BD753" s="20">
        <f t="shared" si="14348"/>
        <v>2397</v>
      </c>
      <c r="BE753" s="260">
        <f t="shared" si="14348"/>
        <v>1979</v>
      </c>
      <c r="BF753" s="261">
        <f>AF753+AH753+AJ753+AL753+AN753+AP753+AR753+AT753+AV753+AX753+AZ753+BB753+BD753</f>
        <v>14186</v>
      </c>
      <c r="BG753" s="262">
        <f>AG753+AI753+AK753+AM753+AO753+AQ753+AS753+AU753+AW753+AY753+BA753+BC753+BE753</f>
        <v>13213</v>
      </c>
      <c r="BH753" s="283"/>
      <c r="BI753" s="121" t="s">
        <v>19</v>
      </c>
      <c r="BJ753" s="125">
        <f>B753/B777</f>
        <v>0</v>
      </c>
      <c r="BK753" s="126">
        <f t="shared" ref="BK753" si="14349">C753/C777</f>
        <v>0</v>
      </c>
      <c r="BL753" s="127">
        <f t="shared" ref="BL753" si="14350">D753/D777</f>
        <v>0</v>
      </c>
      <c r="BM753" s="128">
        <f t="shared" ref="BM753" si="14351">E753/E777</f>
        <v>0</v>
      </c>
      <c r="BN753" s="125">
        <f t="shared" ref="BN753" si="14352">F753/F777</f>
        <v>0</v>
      </c>
      <c r="BO753" s="126">
        <f t="shared" ref="BO753" si="14353">G753/G777</f>
        <v>0</v>
      </c>
      <c r="BP753" s="127">
        <f t="shared" ref="BP753" si="14354">H753/H777</f>
        <v>0</v>
      </c>
      <c r="BQ753" s="128">
        <f t="shared" ref="BQ753" si="14355">I753/I777</f>
        <v>0</v>
      </c>
      <c r="BR753" s="125">
        <f t="shared" ref="BR753" si="14356">J753/J777</f>
        <v>0</v>
      </c>
      <c r="BS753" s="126">
        <f t="shared" ref="BS753" si="14357">K753/K777</f>
        <v>0</v>
      </c>
      <c r="BT753" s="127">
        <f t="shared" ref="BT753" si="14358">L753/L777</f>
        <v>0</v>
      </c>
      <c r="BU753" s="125">
        <f t="shared" ref="BU753" si="14359">M753/M777</f>
        <v>0</v>
      </c>
      <c r="BV753" s="129">
        <f t="shared" ref="BV753" si="14360">N753/N777</f>
        <v>0</v>
      </c>
      <c r="BW753" s="130">
        <f t="shared" ref="BW753" si="14361">O753/O777</f>
        <v>0</v>
      </c>
      <c r="BX753" s="125">
        <f t="shared" ref="BX753" si="14362">P753/P777</f>
        <v>0</v>
      </c>
      <c r="BY753" s="126">
        <f t="shared" ref="BY753" si="14363">Q753/Q777</f>
        <v>0</v>
      </c>
      <c r="BZ753" s="127">
        <f t="shared" ref="BZ753" si="14364">R753/R777</f>
        <v>0</v>
      </c>
      <c r="CA753" s="128">
        <f t="shared" ref="CA753" si="14365">S753/S777</f>
        <v>0</v>
      </c>
      <c r="CB753" s="125">
        <f t="shared" ref="CB753" si="14366">T753/T777</f>
        <v>0</v>
      </c>
      <c r="CC753" s="126">
        <f t="shared" ref="CC753" si="14367">U753/U777</f>
        <v>0</v>
      </c>
      <c r="CD753" s="127">
        <f t="shared" ref="CD753" si="14368">V753/V777</f>
        <v>0</v>
      </c>
      <c r="CE753" s="128">
        <f t="shared" ref="CE753" si="14369">W753/W777</f>
        <v>0</v>
      </c>
      <c r="CF753" s="125">
        <f t="shared" ref="CF753" si="14370">X753/X777</f>
        <v>0</v>
      </c>
      <c r="CG753" s="126">
        <f t="shared" ref="CG753" si="14371">Y753/Y777</f>
        <v>0</v>
      </c>
      <c r="CH753" s="127">
        <f t="shared" ref="CH753" si="14372">Z753/Z777</f>
        <v>0</v>
      </c>
      <c r="CI753" s="125">
        <f t="shared" ref="CI753" si="14373">AA753/AA777</f>
        <v>0</v>
      </c>
      <c r="CJ753" s="131">
        <f t="shared" ref="CJ753" si="14374">AB753/AB777</f>
        <v>0</v>
      </c>
      <c r="CK753" s="132">
        <f t="shared" ref="CK753" si="14375">AC753/AC777</f>
        <v>0</v>
      </c>
    </row>
    <row r="754" spans="1:89">
      <c r="A754" s="133" t="s">
        <v>21</v>
      </c>
      <c r="B754" s="188">
        <v>273</v>
      </c>
      <c r="C754" s="189">
        <v>0</v>
      </c>
      <c r="D754" s="190">
        <v>112</v>
      </c>
      <c r="E754" s="191">
        <v>0</v>
      </c>
      <c r="F754" s="188">
        <v>44</v>
      </c>
      <c r="G754" s="192">
        <v>0</v>
      </c>
      <c r="H754" s="190">
        <v>175</v>
      </c>
      <c r="I754" s="191">
        <v>13</v>
      </c>
      <c r="J754" s="188">
        <v>4</v>
      </c>
      <c r="K754" s="192">
        <v>1</v>
      </c>
      <c r="L754" s="190">
        <v>3</v>
      </c>
      <c r="M754" s="188">
        <v>5</v>
      </c>
      <c r="N754" s="193">
        <v>25</v>
      </c>
      <c r="O754" s="194">
        <v>18</v>
      </c>
      <c r="P754" s="188">
        <v>12</v>
      </c>
      <c r="Q754" s="192">
        <v>13</v>
      </c>
      <c r="R754" s="190">
        <v>16</v>
      </c>
      <c r="S754" s="191">
        <v>0</v>
      </c>
      <c r="T754" s="188">
        <v>0</v>
      </c>
      <c r="U754" s="192">
        <v>0</v>
      </c>
      <c r="V754" s="190">
        <v>3</v>
      </c>
      <c r="W754" s="191">
        <v>0</v>
      </c>
      <c r="X754" s="188">
        <v>0</v>
      </c>
      <c r="Y754" s="192">
        <v>0</v>
      </c>
      <c r="Z754" s="190">
        <v>0</v>
      </c>
      <c r="AA754" s="188">
        <v>0</v>
      </c>
      <c r="AB754" s="168">
        <f t="shared" ref="AB754:AB755" si="14376">B754+D754+F754+H754+J754+L754+N754+P754+R754+T754+V754+X754+Z754</f>
        <v>667</v>
      </c>
      <c r="AC754" s="169">
        <f t="shared" ref="AC754:AC773" si="14377">C754+E754+G754+I754+K754+M754+O754+Q754+S754+U754+W754+Y754+AA754</f>
        <v>50</v>
      </c>
      <c r="AE754" s="263" t="str">
        <f>$AE$10</f>
        <v>08:00 - 08:59</v>
      </c>
      <c r="AF754" s="253">
        <f>SUMIF($A$9:$A$32,$AE754,B$753:B$776)</f>
        <v>3256</v>
      </c>
      <c r="AG754" s="264">
        <f t="shared" si="14347"/>
        <v>1152</v>
      </c>
      <c r="AH754" s="265">
        <f t="shared" si="14347"/>
        <v>1139</v>
      </c>
      <c r="AI754" s="266">
        <f t="shared" si="14347"/>
        <v>685</v>
      </c>
      <c r="AJ754" s="267">
        <f t="shared" si="14347"/>
        <v>677</v>
      </c>
      <c r="AK754" s="268">
        <f t="shared" si="14347"/>
        <v>359</v>
      </c>
      <c r="AL754" s="265">
        <f t="shared" si="14347"/>
        <v>1625</v>
      </c>
      <c r="AM754" s="266">
        <f t="shared" si="14347"/>
        <v>1745</v>
      </c>
      <c r="AN754" s="267">
        <f t="shared" si="14347"/>
        <v>154</v>
      </c>
      <c r="AO754" s="268">
        <f t="shared" si="14347"/>
        <v>416</v>
      </c>
      <c r="AP754" s="265">
        <f t="shared" si="14347"/>
        <v>214</v>
      </c>
      <c r="AQ754" s="267">
        <f t="shared" si="14347"/>
        <v>1139</v>
      </c>
      <c r="AR754" s="269">
        <f t="shared" si="14347"/>
        <v>1105</v>
      </c>
      <c r="AS754" s="270">
        <f t="shared" si="14347"/>
        <v>1965</v>
      </c>
      <c r="AT754" s="267">
        <f t="shared" si="14347"/>
        <v>626</v>
      </c>
      <c r="AU754" s="268">
        <f t="shared" si="14347"/>
        <v>787</v>
      </c>
      <c r="AV754" s="265">
        <f t="shared" si="14347"/>
        <v>1202</v>
      </c>
      <c r="AW754" s="266">
        <f t="shared" si="14348"/>
        <v>980</v>
      </c>
      <c r="AX754" s="267">
        <f t="shared" si="14348"/>
        <v>216</v>
      </c>
      <c r="AY754" s="268">
        <f t="shared" si="14348"/>
        <v>591</v>
      </c>
      <c r="AZ754" s="265">
        <f t="shared" si="14348"/>
        <v>694</v>
      </c>
      <c r="BA754" s="266">
        <f t="shared" si="14348"/>
        <v>1336</v>
      </c>
      <c r="BB754" s="267">
        <f t="shared" si="14348"/>
        <v>903</v>
      </c>
      <c r="BC754" s="268">
        <f t="shared" si="14348"/>
        <v>773</v>
      </c>
      <c r="BD754" s="265">
        <f t="shared" si="14348"/>
        <v>2480</v>
      </c>
      <c r="BE754" s="267">
        <f t="shared" si="14348"/>
        <v>2366</v>
      </c>
      <c r="BF754" s="271">
        <f>SUM(AF754,AH754,AJ754,AL754,AN754,AP754,AR754,AT754,AV754,AX754,AZ754,BB754,BD754)</f>
        <v>14291</v>
      </c>
      <c r="BG754" s="16">
        <f>SUM(AG754,AI754,AK754,AM754,AO754,AQ754,AS754,AU754,AW754,AY754,BA754,BC754,BE754)</f>
        <v>14294</v>
      </c>
      <c r="BH754" s="284"/>
      <c r="BI754" s="133" t="s">
        <v>21</v>
      </c>
      <c r="BJ754" s="125">
        <f>B754/B777</f>
        <v>6.92348659684005E-3</v>
      </c>
      <c r="BK754" s="126">
        <f t="shared" ref="BK754" si="14378">C754/C777</f>
        <v>0</v>
      </c>
      <c r="BL754" s="127">
        <f t="shared" ref="BL754" si="14379">D754/D777</f>
        <v>7.2248742097793832E-3</v>
      </c>
      <c r="BM754" s="128">
        <f t="shared" ref="BM754" si="14380">E754/E777</f>
        <v>0</v>
      </c>
      <c r="BN754" s="125">
        <f t="shared" ref="BN754" si="14381">F754/F777</f>
        <v>4.4833910739759527E-3</v>
      </c>
      <c r="BO754" s="126">
        <f t="shared" ref="BO754" si="14382">G754/G777</f>
        <v>0</v>
      </c>
      <c r="BP754" s="127">
        <f t="shared" ref="BP754" si="14383">H754/H777</f>
        <v>6.2120620496255016E-3</v>
      </c>
      <c r="BQ754" s="128">
        <f t="shared" ref="BQ754" si="14384">I754/I777</f>
        <v>3.3474958156302307E-4</v>
      </c>
      <c r="BR754" s="125">
        <f t="shared" ref="BR754" si="14385">J754/J777</f>
        <v>1.1232799775344005E-3</v>
      </c>
      <c r="BS754" s="126">
        <f t="shared" ref="BS754" si="14386">K754/K777</f>
        <v>2.1199915200339198E-4</v>
      </c>
      <c r="BT754" s="127">
        <f t="shared" ref="BT754" si="14387">L754/L777</f>
        <v>4.4280442804428045E-4</v>
      </c>
      <c r="BU754" s="125">
        <f t="shared" ref="BU754" si="14388">M754/M777</f>
        <v>3.3815771675909642E-4</v>
      </c>
      <c r="BV754" s="129">
        <f t="shared" ref="BV754" si="14389">N754/N777</f>
        <v>1.2237505506877478E-3</v>
      </c>
      <c r="BW754" s="130">
        <f t="shared" ref="BW754" si="14390">O754/O777</f>
        <v>6.6711140760506999E-4</v>
      </c>
      <c r="BX754" s="125">
        <f t="shared" ref="BX754" si="14391">P754/P777</f>
        <v>1.0324356878602769E-3</v>
      </c>
      <c r="BY754" s="126">
        <f t="shared" ref="BY754" si="14392">Q754/Q777</f>
        <v>1.0533992383113199E-3</v>
      </c>
      <c r="BZ754" s="127">
        <f t="shared" ref="BZ754" si="14393">R754/R777</f>
        <v>8.9047195013357077E-4</v>
      </c>
      <c r="CA754" s="128">
        <f t="shared" ref="CA754" si="14394">S754/S777</f>
        <v>0</v>
      </c>
      <c r="CB754" s="125">
        <f t="shared" ref="CB754" si="14395">T754/T777</f>
        <v>0</v>
      </c>
      <c r="CC754" s="126">
        <f t="shared" ref="CC754" si="14396">U754/U777</f>
        <v>0</v>
      </c>
      <c r="CD754" s="127">
        <f t="shared" ref="CD754" si="14397">V754/V777</f>
        <v>1.6048788316482104E-4</v>
      </c>
      <c r="CE754" s="128">
        <f t="shared" ref="CE754" si="14398">W754/W777</f>
        <v>0</v>
      </c>
      <c r="CF754" s="125">
        <f t="shared" ref="CF754" si="14399">X754/X777</f>
        <v>0</v>
      </c>
      <c r="CG754" s="126">
        <f t="shared" ref="CG754" si="14400">Y754/Y777</f>
        <v>0</v>
      </c>
      <c r="CH754" s="127">
        <f t="shared" ref="CH754" si="14401">Z754/Z777</f>
        <v>0</v>
      </c>
      <c r="CI754" s="125">
        <f t="shared" ref="CI754" si="14402">AA754/AA777</f>
        <v>0</v>
      </c>
      <c r="CJ754" s="131">
        <f t="shared" ref="CJ754" si="14403">AB754/AB777</f>
        <v>2.8056095365486377E-3</v>
      </c>
      <c r="CK754" s="132">
        <f t="shared" ref="CK754" si="14404">AC754/AC777</f>
        <v>2.1066380163896437E-4</v>
      </c>
    </row>
    <row r="755" spans="1:89" ht="14.1" thickBot="1">
      <c r="A755" s="142" t="s">
        <v>23</v>
      </c>
      <c r="B755" s="195">
        <v>1687</v>
      </c>
      <c r="C755" s="196">
        <v>0</v>
      </c>
      <c r="D755" s="197">
        <v>575</v>
      </c>
      <c r="E755" s="198">
        <v>55</v>
      </c>
      <c r="F755" s="195">
        <v>467</v>
      </c>
      <c r="G755" s="199">
        <v>34</v>
      </c>
      <c r="H755" s="197">
        <v>789</v>
      </c>
      <c r="I755" s="198">
        <v>268</v>
      </c>
      <c r="J755" s="195">
        <v>45</v>
      </c>
      <c r="K755" s="199">
        <v>74</v>
      </c>
      <c r="L755" s="197">
        <v>66</v>
      </c>
      <c r="M755" s="195">
        <v>293</v>
      </c>
      <c r="N755" s="200">
        <v>386</v>
      </c>
      <c r="O755" s="201">
        <v>366</v>
      </c>
      <c r="P755" s="195">
        <v>274</v>
      </c>
      <c r="Q755" s="199">
        <v>249</v>
      </c>
      <c r="R755" s="197">
        <v>334</v>
      </c>
      <c r="S755" s="198">
        <v>327</v>
      </c>
      <c r="T755" s="195">
        <v>102</v>
      </c>
      <c r="U755" s="199">
        <v>189</v>
      </c>
      <c r="V755" s="197">
        <v>265</v>
      </c>
      <c r="W755" s="198">
        <v>321</v>
      </c>
      <c r="X755" s="195">
        <v>350</v>
      </c>
      <c r="Y755" s="199">
        <v>222</v>
      </c>
      <c r="Z755" s="197">
        <v>804</v>
      </c>
      <c r="AA755" s="195">
        <v>609</v>
      </c>
      <c r="AB755" s="168">
        <f t="shared" si="14376"/>
        <v>6144</v>
      </c>
      <c r="AC755" s="169">
        <f t="shared" si="14377"/>
        <v>3007</v>
      </c>
      <c r="AE755" s="252" t="str">
        <f>$AE$11</f>
        <v>09:00 - 09:59</v>
      </c>
      <c r="AF755" s="253">
        <f>SUMIF($A$9:$A$32,$AE755,B$753:B$776)</f>
        <v>2828</v>
      </c>
      <c r="AG755" s="272">
        <f t="shared" si="14347"/>
        <v>1144</v>
      </c>
      <c r="AH755" s="273">
        <f t="shared" si="14347"/>
        <v>1081</v>
      </c>
      <c r="AI755" s="274">
        <f t="shared" si="14347"/>
        <v>715</v>
      </c>
      <c r="AJ755" s="275">
        <f t="shared" si="14347"/>
        <v>609</v>
      </c>
      <c r="AK755" s="276">
        <f t="shared" si="14347"/>
        <v>269</v>
      </c>
      <c r="AL755" s="273">
        <f t="shared" si="14347"/>
        <v>1556</v>
      </c>
      <c r="AM755" s="274">
        <f t="shared" si="14347"/>
        <v>1878</v>
      </c>
      <c r="AN755" s="275">
        <f t="shared" si="14347"/>
        <v>161</v>
      </c>
      <c r="AO755" s="276">
        <f t="shared" si="14347"/>
        <v>545</v>
      </c>
      <c r="AP755" s="273">
        <f t="shared" si="14347"/>
        <v>204</v>
      </c>
      <c r="AQ755" s="275">
        <f t="shared" si="14347"/>
        <v>1165</v>
      </c>
      <c r="AR755" s="277">
        <f t="shared" si="14347"/>
        <v>1091</v>
      </c>
      <c r="AS755" s="278">
        <f t="shared" si="14347"/>
        <v>1996</v>
      </c>
      <c r="AT755" s="275">
        <f t="shared" si="14347"/>
        <v>716</v>
      </c>
      <c r="AU755" s="276">
        <f t="shared" si="14347"/>
        <v>740</v>
      </c>
      <c r="AV755" s="273">
        <f t="shared" si="14347"/>
        <v>1221</v>
      </c>
      <c r="AW755" s="274">
        <f t="shared" si="14348"/>
        <v>903</v>
      </c>
      <c r="AX755" s="275">
        <f t="shared" si="14348"/>
        <v>209</v>
      </c>
      <c r="AY755" s="276">
        <f t="shared" si="14348"/>
        <v>380</v>
      </c>
      <c r="AZ755" s="273">
        <f t="shared" si="14348"/>
        <v>602</v>
      </c>
      <c r="BA755" s="274">
        <f t="shared" si="14348"/>
        <v>1555</v>
      </c>
      <c r="BB755" s="275">
        <f t="shared" si="14348"/>
        <v>806</v>
      </c>
      <c r="BC755" s="276">
        <f t="shared" si="14348"/>
        <v>763</v>
      </c>
      <c r="BD755" s="273">
        <f t="shared" si="14348"/>
        <v>2447</v>
      </c>
      <c r="BE755" s="275">
        <f t="shared" si="14348"/>
        <v>2095</v>
      </c>
      <c r="BF755" s="271">
        <f>SUM(AF755,AH755,AJ755,AL755,AN755,AP755,AR755,AT755,AV755,AX755,AZ755,BB755,BD755)</f>
        <v>13531</v>
      </c>
      <c r="BG755" s="16">
        <f>SUM(AG755,AI755,AK755,AM755,AO755,AQ755,AS755,AU755,AW755,AY755,BA755,BC755,BE755)</f>
        <v>14148</v>
      </c>
      <c r="BH755" s="285"/>
      <c r="BI755" s="142" t="s">
        <v>23</v>
      </c>
      <c r="BJ755" s="125">
        <f>B755/B777</f>
        <v>4.278359666252441E-2</v>
      </c>
      <c r="BK755" s="126">
        <f t="shared" ref="BK755" si="14405">C755/C777</f>
        <v>0</v>
      </c>
      <c r="BL755" s="127">
        <f t="shared" ref="BL755" si="14406">D755/D777</f>
        <v>3.7091988130563795E-2</v>
      </c>
      <c r="BM755" s="128">
        <f t="shared" ref="BM755" si="14407">E755/E777</f>
        <v>4.1328524195972348E-3</v>
      </c>
      <c r="BN755" s="125">
        <f t="shared" ref="BN755" si="14408">F755/F777</f>
        <v>4.7585082535153859E-2</v>
      </c>
      <c r="BO755" s="126">
        <f t="shared" ref="BO755" si="14409">G755/G777</f>
        <v>6.4126744624669937E-3</v>
      </c>
      <c r="BP755" s="127">
        <f t="shared" ref="BP755" si="14410">H755/H777</f>
        <v>2.8007525469454404E-2</v>
      </c>
      <c r="BQ755" s="128">
        <f t="shared" ref="BQ755" si="14411">I755/I777</f>
        <v>6.9009913737607832E-3</v>
      </c>
      <c r="BR755" s="125">
        <f t="shared" ref="BR755" si="14412">J755/J777</f>
        <v>1.2636899747262006E-2</v>
      </c>
      <c r="BS755" s="126">
        <f t="shared" ref="BS755" si="14413">K755/K777</f>
        <v>1.5687937248251006E-2</v>
      </c>
      <c r="BT755" s="127">
        <f t="shared" ref="BT755" si="14414">L755/L777</f>
        <v>9.7416974169741693E-3</v>
      </c>
      <c r="BU755" s="125">
        <f t="shared" ref="BU755" si="14415">M755/M777</f>
        <v>1.9816042202083051E-2</v>
      </c>
      <c r="BV755" s="129">
        <f t="shared" ref="BV755" si="14416">N755/N777</f>
        <v>1.8894708502618825E-2</v>
      </c>
      <c r="BW755" s="130">
        <f t="shared" ref="BW755" si="14417">O755/O777</f>
        <v>1.3564598621303091E-2</v>
      </c>
      <c r="BX755" s="125">
        <f t="shared" ref="BX755" si="14418">P755/P777</f>
        <v>2.3573948206142992E-2</v>
      </c>
      <c r="BY755" s="126">
        <f t="shared" ref="BY755" si="14419">Q755/Q777</f>
        <v>2.0176646949193744E-2</v>
      </c>
      <c r="BZ755" s="127">
        <f t="shared" ref="BZ755" si="14420">R755/R777</f>
        <v>1.8588601959038289E-2</v>
      </c>
      <c r="CA755" s="128">
        <f t="shared" ref="CA755" si="14421">S755/S777</f>
        <v>1.79719703215169E-2</v>
      </c>
      <c r="CB755" s="125">
        <f t="shared" ref="CB755" si="14422">T755/T777</f>
        <v>1.9596541786743516E-2</v>
      </c>
      <c r="CC755" s="126">
        <f t="shared" ref="CC755" si="14423">U755/U777</f>
        <v>3.7686939182452639E-2</v>
      </c>
      <c r="CD755" s="127">
        <f t="shared" ref="CD755" si="14424">V755/V777</f>
        <v>1.4176429679559193E-2</v>
      </c>
      <c r="CE755" s="128">
        <f t="shared" ref="CE755" si="14425">W755/W777</f>
        <v>1.6685726166961224E-2</v>
      </c>
      <c r="CF755" s="125">
        <f t="shared" ref="CF755" si="14426">X755/X777</f>
        <v>2.0057306590257881E-2</v>
      </c>
      <c r="CG755" s="126">
        <f t="shared" ref="CG755" si="14427">Y755/Y777</f>
        <v>2.50620907654098E-2</v>
      </c>
      <c r="CH755" s="127">
        <f t="shared" ref="CH755" si="14428">Z755/Z777</f>
        <v>1.864736988588923E-2</v>
      </c>
      <c r="CI755" s="125">
        <f t="shared" ref="CI755" si="14429">AA755/AA777</f>
        <v>1.5094059037846681E-2</v>
      </c>
      <c r="CJ755" s="131">
        <f t="shared" ref="CJ755" si="14430">AB755/AB777</f>
        <v>2.5843575700981752E-2</v>
      </c>
      <c r="CK755" s="132">
        <f t="shared" ref="CK755" si="14431">AC755/AC777</f>
        <v>1.2669321030567317E-2</v>
      </c>
    </row>
    <row r="756" spans="1:89" ht="15" thickTop="1" thickBot="1">
      <c r="A756" s="133" t="s">
        <v>25</v>
      </c>
      <c r="B756" s="188">
        <v>2472</v>
      </c>
      <c r="C756" s="189">
        <v>691</v>
      </c>
      <c r="D756" s="190">
        <v>1044</v>
      </c>
      <c r="E756" s="191">
        <v>461</v>
      </c>
      <c r="F756" s="188">
        <v>1059</v>
      </c>
      <c r="G756" s="192">
        <v>185</v>
      </c>
      <c r="H756" s="190">
        <v>1176</v>
      </c>
      <c r="I756" s="191">
        <v>1144</v>
      </c>
      <c r="J756" s="188">
        <v>86</v>
      </c>
      <c r="K756" s="192">
        <v>255</v>
      </c>
      <c r="L756" s="190">
        <v>205</v>
      </c>
      <c r="M756" s="188">
        <v>747</v>
      </c>
      <c r="N756" s="193">
        <v>818</v>
      </c>
      <c r="O756" s="194">
        <v>1081</v>
      </c>
      <c r="P756" s="188">
        <v>540</v>
      </c>
      <c r="Q756" s="192">
        <v>546</v>
      </c>
      <c r="R756" s="190">
        <v>883</v>
      </c>
      <c r="S756" s="191">
        <v>779</v>
      </c>
      <c r="T756" s="188">
        <v>172</v>
      </c>
      <c r="U756" s="192">
        <v>382</v>
      </c>
      <c r="V756" s="190">
        <v>573</v>
      </c>
      <c r="W756" s="191">
        <v>1022</v>
      </c>
      <c r="X756" s="188">
        <v>716</v>
      </c>
      <c r="Y756" s="192">
        <v>609</v>
      </c>
      <c r="Z756" s="190">
        <v>1868</v>
      </c>
      <c r="AA756" s="188">
        <v>1567</v>
      </c>
      <c r="AB756" s="168">
        <f>B756+D756+F756+H756+J756+L756+N756+P756+R756+T756+V756+X756+Z756</f>
        <v>11612</v>
      </c>
      <c r="AC756" s="169">
        <f t="shared" si="14377"/>
        <v>9469</v>
      </c>
      <c r="AE756" s="288" t="s">
        <v>26</v>
      </c>
      <c r="AF756" s="12">
        <f t="shared" ref="AF756:BG756" si="14432">SUM(AF753:AF755)</f>
        <v>9258</v>
      </c>
      <c r="AG756" s="1">
        <f t="shared" si="14432"/>
        <v>3190</v>
      </c>
      <c r="AH756" s="12">
        <f t="shared" si="14432"/>
        <v>3281</v>
      </c>
      <c r="AI756" s="1">
        <f t="shared" si="14432"/>
        <v>2091</v>
      </c>
      <c r="AJ756" s="12">
        <f t="shared" si="14432"/>
        <v>2073</v>
      </c>
      <c r="AK756" s="1">
        <f t="shared" si="14432"/>
        <v>940</v>
      </c>
      <c r="AL756" s="12">
        <f t="shared" si="14432"/>
        <v>4629</v>
      </c>
      <c r="AM756" s="1">
        <f t="shared" si="14432"/>
        <v>5184</v>
      </c>
      <c r="AN756" s="12">
        <f t="shared" si="14432"/>
        <v>472</v>
      </c>
      <c r="AO756" s="1">
        <f t="shared" si="14432"/>
        <v>1454</v>
      </c>
      <c r="AP756" s="12">
        <f t="shared" si="14432"/>
        <v>634</v>
      </c>
      <c r="AQ756" s="1">
        <f t="shared" si="14432"/>
        <v>3392</v>
      </c>
      <c r="AR756" s="12">
        <f t="shared" si="14432"/>
        <v>3311</v>
      </c>
      <c r="AS756" s="1">
        <f t="shared" si="14432"/>
        <v>5684</v>
      </c>
      <c r="AT756" s="12">
        <f t="shared" si="14432"/>
        <v>2108</v>
      </c>
      <c r="AU756" s="1">
        <f t="shared" si="14432"/>
        <v>2276</v>
      </c>
      <c r="AV756" s="12">
        <f t="shared" si="14432"/>
        <v>3628</v>
      </c>
      <c r="AW756" s="1">
        <f t="shared" si="14432"/>
        <v>2908</v>
      </c>
      <c r="AX756" s="12">
        <f t="shared" si="14432"/>
        <v>640</v>
      </c>
      <c r="AY756" s="1">
        <f t="shared" si="14432"/>
        <v>1542</v>
      </c>
      <c r="AZ756" s="12">
        <f t="shared" si="14432"/>
        <v>2038</v>
      </c>
      <c r="BA756" s="1">
        <f t="shared" si="14432"/>
        <v>4160</v>
      </c>
      <c r="BB756" s="12">
        <f t="shared" si="14432"/>
        <v>2612</v>
      </c>
      <c r="BC756" s="1">
        <f t="shared" si="14432"/>
        <v>2394</v>
      </c>
      <c r="BD756" s="12">
        <f t="shared" si="14432"/>
        <v>7324</v>
      </c>
      <c r="BE756" s="1">
        <f t="shared" si="14432"/>
        <v>6440</v>
      </c>
      <c r="BF756" s="51">
        <f t="shared" si="14432"/>
        <v>42008</v>
      </c>
      <c r="BG756" s="47">
        <f t="shared" si="14432"/>
        <v>41655</v>
      </c>
      <c r="BH756" s="284"/>
      <c r="BI756" s="133" t="s">
        <v>25</v>
      </c>
      <c r="BJ756" s="125">
        <f>B756/B777</f>
        <v>6.2691790723035171E-2</v>
      </c>
      <c r="BK756" s="126">
        <f t="shared" ref="BK756" si="14433">C756/C777</f>
        <v>2.3486625199687299E-2</v>
      </c>
      <c r="BL756" s="127">
        <f t="shared" ref="BL756" si="14434">D756/D777</f>
        <v>6.7346148884014967E-2</v>
      </c>
      <c r="BM756" s="128">
        <f t="shared" ref="BM756" si="14435">E756/E777</f>
        <v>3.4640817553351369E-2</v>
      </c>
      <c r="BN756" s="125">
        <f t="shared" ref="BN756" si="14436">F756/F777</f>
        <v>0.10790707153046668</v>
      </c>
      <c r="BO756" s="126">
        <f t="shared" ref="BO756" si="14437">G756/G777</f>
        <v>3.4892493398717465E-2</v>
      </c>
      <c r="BP756" s="127">
        <f t="shared" ref="BP756" si="14438">H756/H777</f>
        <v>4.1745056973483366E-2</v>
      </c>
      <c r="BQ756" s="128">
        <f t="shared" ref="BQ756" si="14439">I756/I777</f>
        <v>2.9457963177546027E-2</v>
      </c>
      <c r="BR756" s="125">
        <f t="shared" ref="BR756" si="14440">J756/J777</f>
        <v>2.415051951698961E-2</v>
      </c>
      <c r="BS756" s="126">
        <f t="shared" ref="BS756" si="14441">K756/K777</f>
        <v>5.4059783760864955E-2</v>
      </c>
      <c r="BT756" s="127">
        <f t="shared" ref="BT756" si="14442">L756/L777</f>
        <v>3.025830258302583E-2</v>
      </c>
      <c r="BU756" s="125">
        <f t="shared" ref="BU756" si="14443">M756/M777</f>
        <v>5.0520762883809009E-2</v>
      </c>
      <c r="BV756" s="129">
        <f t="shared" ref="BV756" si="14444">N756/N777</f>
        <v>4.0041118018503109E-2</v>
      </c>
      <c r="BW756" s="130">
        <f t="shared" ref="BW756" si="14445">O756/O777</f>
        <v>4.0063746201171153E-2</v>
      </c>
      <c r="BX756" s="125">
        <f t="shared" ref="BX756" si="14446">P756/P777</f>
        <v>4.6459605953712464E-2</v>
      </c>
      <c r="BY756" s="126">
        <f t="shared" ref="BY756" si="14447">Q756/Q777</f>
        <v>4.4242768009075437E-2</v>
      </c>
      <c r="BZ756" s="127">
        <f t="shared" ref="BZ756" si="14448">R756/R777</f>
        <v>4.9142920747996435E-2</v>
      </c>
      <c r="CA756" s="128">
        <f t="shared" ref="CA756" si="14449">S756/S777</f>
        <v>4.2813959879087662E-2</v>
      </c>
      <c r="CB756" s="125">
        <f t="shared" ref="CB756" si="14450">T756/T777</f>
        <v>3.3045148895292989E-2</v>
      </c>
      <c r="CC756" s="126">
        <f t="shared" ref="CC756" si="14451">U756/U777</f>
        <v>7.6171485543369888E-2</v>
      </c>
      <c r="CD756" s="127">
        <f t="shared" ref="CD756" si="14452">V756/V777</f>
        <v>3.0653185684480822E-2</v>
      </c>
      <c r="CE756" s="128">
        <f t="shared" ref="CE756" si="14453">W756/W777</f>
        <v>5.3124025366462213E-2</v>
      </c>
      <c r="CF756" s="125">
        <f t="shared" ref="CF756" si="14454">X756/X777</f>
        <v>4.1031518624641834E-2</v>
      </c>
      <c r="CG756" s="126">
        <f t="shared" ref="CG756" si="14455">Y756/Y777</f>
        <v>6.8751411153759309E-2</v>
      </c>
      <c r="CH756" s="127">
        <f t="shared" ref="CH756" si="14456">Z756/Z777</f>
        <v>4.3324983764727709E-2</v>
      </c>
      <c r="CI756" s="125">
        <f t="shared" ref="CI756" si="14457">AA756/AA777</f>
        <v>3.8838079658958538E-2</v>
      </c>
      <c r="CJ756" s="131">
        <f t="shared" ref="CJ756" si="14458">AB756/AB777</f>
        <v>4.8843685065071633E-2</v>
      </c>
      <c r="CK756" s="132">
        <f t="shared" ref="CK756" si="14459">AC756/AC777</f>
        <v>3.9895510754387076E-2</v>
      </c>
    </row>
    <row r="757" spans="1:89" ht="14.1" thickTop="1">
      <c r="A757" s="142" t="s">
        <v>20</v>
      </c>
      <c r="B757" s="195">
        <v>3174</v>
      </c>
      <c r="C757" s="196">
        <v>894</v>
      </c>
      <c r="D757" s="197">
        <v>1061</v>
      </c>
      <c r="E757" s="198">
        <v>691</v>
      </c>
      <c r="F757" s="195">
        <v>787</v>
      </c>
      <c r="G757" s="199">
        <v>312</v>
      </c>
      <c r="H757" s="197">
        <v>1448</v>
      </c>
      <c r="I757" s="198">
        <v>1561</v>
      </c>
      <c r="J757" s="195">
        <v>157</v>
      </c>
      <c r="K757" s="199">
        <v>493</v>
      </c>
      <c r="L757" s="197">
        <v>216</v>
      </c>
      <c r="M757" s="195">
        <v>1088</v>
      </c>
      <c r="N757" s="200">
        <v>1115</v>
      </c>
      <c r="O757" s="201">
        <v>1723</v>
      </c>
      <c r="P757" s="195">
        <v>766</v>
      </c>
      <c r="Q757" s="199">
        <v>749</v>
      </c>
      <c r="R757" s="197">
        <v>1205</v>
      </c>
      <c r="S757" s="198">
        <v>1025</v>
      </c>
      <c r="T757" s="195">
        <v>215</v>
      </c>
      <c r="U757" s="199">
        <v>571</v>
      </c>
      <c r="V757" s="197">
        <v>742</v>
      </c>
      <c r="W757" s="198">
        <v>1269</v>
      </c>
      <c r="X757" s="195">
        <v>903</v>
      </c>
      <c r="Y757" s="199">
        <v>858</v>
      </c>
      <c r="Z757" s="197">
        <v>2397</v>
      </c>
      <c r="AA757" s="195">
        <v>1979</v>
      </c>
      <c r="AB757" s="168">
        <f t="shared" ref="AB757:AB773" si="14460">B757+D757+F757+H757+J757+L757+N757+P757+R757+T757+V757+X757+Z757</f>
        <v>14186</v>
      </c>
      <c r="AC757" s="169">
        <f t="shared" si="14377"/>
        <v>13213</v>
      </c>
      <c r="BI757" s="142" t="s">
        <v>20</v>
      </c>
      <c r="BJ757" s="125">
        <f>B757/B777</f>
        <v>8.0495041972052442E-2</v>
      </c>
      <c r="BK757" s="126">
        <f t="shared" ref="BK757" si="14461">C757/C777</f>
        <v>3.0386458651983278E-2</v>
      </c>
      <c r="BL757" s="127">
        <f t="shared" ref="BL757" si="14462">D757/D777</f>
        <v>6.8442781576570771E-2</v>
      </c>
      <c r="BM757" s="128">
        <f t="shared" ref="BM757" si="14463">E757/E777</f>
        <v>5.1923654944394347E-2</v>
      </c>
      <c r="BN757" s="125">
        <f t="shared" ref="BN757" si="14464">F757/F777</f>
        <v>8.019156307316079E-2</v>
      </c>
      <c r="BO757" s="126">
        <f t="shared" ref="BO757" si="14465">G757/G777</f>
        <v>5.8845718596755942E-2</v>
      </c>
      <c r="BP757" s="127">
        <f t="shared" ref="BP757" si="14466">H757/H777</f>
        <v>5.1400376273472721E-2</v>
      </c>
      <c r="BQ757" s="128">
        <f t="shared" ref="BQ757" si="14467">I757/I777</f>
        <v>4.0195699755375305E-2</v>
      </c>
      <c r="BR757" s="125">
        <f t="shared" ref="BR757" si="14468">J757/J777</f>
        <v>4.4088739118225216E-2</v>
      </c>
      <c r="BS757" s="126">
        <f t="shared" ref="BS757" si="14469">K757/K777</f>
        <v>0.10451558193767226</v>
      </c>
      <c r="BT757" s="127">
        <f t="shared" ref="BT757" si="14470">L757/L777</f>
        <v>3.1881918819188192E-2</v>
      </c>
      <c r="BU757" s="125">
        <f t="shared" ref="BU757" si="14471">M757/M777</f>
        <v>7.3583119166779384E-2</v>
      </c>
      <c r="BV757" s="129">
        <f t="shared" ref="BV757" si="14472">N757/N777</f>
        <v>5.4579274560673553E-2</v>
      </c>
      <c r="BW757" s="130">
        <f t="shared" ref="BW757" si="14473">O757/O777</f>
        <v>6.385738640575199E-2</v>
      </c>
      <c r="BX757" s="125">
        <f t="shared" ref="BX757" si="14474">P757/P777</f>
        <v>6.5903811408414351E-2</v>
      </c>
      <c r="BY757" s="126">
        <f t="shared" ref="BY757" si="14475">Q757/Q777</f>
        <v>6.0692002268859895E-2</v>
      </c>
      <c r="BZ757" s="127">
        <f t="shared" ref="BZ757" si="14476">R757/R777</f>
        <v>6.7063668744434549E-2</v>
      </c>
      <c r="CA757" s="128">
        <f t="shared" ref="CA757" si="14477">S757/S777</f>
        <v>5.6334157735641661E-2</v>
      </c>
      <c r="CB757" s="125">
        <f t="shared" ref="CB757" si="14478">T757/T777</f>
        <v>4.1306436119116233E-2</v>
      </c>
      <c r="CC757" s="126">
        <f t="shared" ref="CC757" si="14479">U757/U777</f>
        <v>0.11385842472582253</v>
      </c>
      <c r="CD757" s="127">
        <f t="shared" ref="CD757" si="14480">V757/V777</f>
        <v>3.9694003102765739E-2</v>
      </c>
      <c r="CE757" s="128">
        <f t="shared" ref="CE757" si="14481">W757/W777</f>
        <v>6.5963197837613063E-2</v>
      </c>
      <c r="CF757" s="125">
        <f t="shared" ref="CF757" si="14482">X757/X777</f>
        <v>5.174785100286533E-2</v>
      </c>
      <c r="CG757" s="126">
        <f t="shared" ref="CG757" si="14483">Y757/Y777</f>
        <v>9.6861594039286514E-2</v>
      </c>
      <c r="CH757" s="127">
        <f t="shared" ref="CH757" si="14484">Z757/Z777</f>
        <v>5.559421096576677E-2</v>
      </c>
      <c r="CI757" s="125">
        <f t="shared" ref="CI757" si="14485">AA757/AA777</f>
        <v>4.9049495625449226E-2</v>
      </c>
      <c r="CJ757" s="131">
        <f t="shared" ref="CJ757" si="14486">AB757/AB777</f>
        <v>5.9670729963236843E-2</v>
      </c>
      <c r="CK757" s="132">
        <f t="shared" ref="CK757" si="14487">AC757/AC777</f>
        <v>5.5670016221112728E-2</v>
      </c>
    </row>
    <row r="758" spans="1:89" ht="14.1" thickBot="1">
      <c r="A758" s="133" t="s">
        <v>22</v>
      </c>
      <c r="B758" s="188">
        <v>3256</v>
      </c>
      <c r="C758" s="189">
        <v>1152</v>
      </c>
      <c r="D758" s="190">
        <v>1139</v>
      </c>
      <c r="E758" s="191">
        <v>685</v>
      </c>
      <c r="F758" s="188">
        <v>677</v>
      </c>
      <c r="G758" s="192">
        <v>359</v>
      </c>
      <c r="H758" s="190">
        <v>1625</v>
      </c>
      <c r="I758" s="191">
        <v>1745</v>
      </c>
      <c r="J758" s="188">
        <v>154</v>
      </c>
      <c r="K758" s="192">
        <v>416</v>
      </c>
      <c r="L758" s="190">
        <v>214</v>
      </c>
      <c r="M758" s="188">
        <v>1139</v>
      </c>
      <c r="N758" s="193">
        <v>1105</v>
      </c>
      <c r="O758" s="194">
        <v>1965</v>
      </c>
      <c r="P758" s="188">
        <v>626</v>
      </c>
      <c r="Q758" s="192">
        <v>787</v>
      </c>
      <c r="R758" s="190">
        <v>1202</v>
      </c>
      <c r="S758" s="191">
        <v>980</v>
      </c>
      <c r="T758" s="188">
        <v>216</v>
      </c>
      <c r="U758" s="192">
        <v>591</v>
      </c>
      <c r="V758" s="190">
        <v>694</v>
      </c>
      <c r="W758" s="191">
        <v>1336</v>
      </c>
      <c r="X758" s="188">
        <v>903</v>
      </c>
      <c r="Y758" s="192">
        <v>773</v>
      </c>
      <c r="Z758" s="190">
        <v>2480</v>
      </c>
      <c r="AA758" s="188">
        <v>2366</v>
      </c>
      <c r="AB758" s="168">
        <f t="shared" si="14460"/>
        <v>14291</v>
      </c>
      <c r="AC758" s="169">
        <f t="shared" si="14377"/>
        <v>14294</v>
      </c>
      <c r="AE758" t="s">
        <v>27</v>
      </c>
      <c r="BI758" s="133" t="s">
        <v>22</v>
      </c>
      <c r="BJ758" s="125">
        <f>B758/B777</f>
        <v>8.2574624026780966E-2</v>
      </c>
      <c r="BK758" s="126">
        <f t="shared" ref="BK758" si="14488">C758/C777</f>
        <v>3.9155705108595902E-2</v>
      </c>
      <c r="BL758" s="127">
        <f t="shared" ref="BL758" si="14489">D758/D777</f>
        <v>7.3474390401238543E-2</v>
      </c>
      <c r="BM758" s="128">
        <f t="shared" ref="BM758" si="14490">E758/E777</f>
        <v>5.1472798316801925E-2</v>
      </c>
      <c r="BN758" s="125">
        <f t="shared" ref="BN758" si="14491">F758/F777</f>
        <v>6.8983085388220913E-2</v>
      </c>
      <c r="BO758" s="126">
        <f t="shared" ref="BO758" si="14492">G758/G777</f>
        <v>6.7710298000754426E-2</v>
      </c>
      <c r="BP758" s="127">
        <f t="shared" ref="BP758" si="14493">H758/H777</f>
        <v>5.7683433317951081E-2</v>
      </c>
      <c r="BQ758" s="128">
        <f t="shared" ref="BQ758" si="14494">I758/I777</f>
        <v>4.4933693832882711E-2</v>
      </c>
      <c r="BR758" s="125">
        <f t="shared" ref="BR758" si="14495">J758/J777</f>
        <v>4.3246279135074416E-2</v>
      </c>
      <c r="BS758" s="126">
        <f t="shared" ref="BS758" si="14496">K758/K777</f>
        <v>8.8191647233411066E-2</v>
      </c>
      <c r="BT758" s="127">
        <f t="shared" ref="BT758" si="14497">L758/L777</f>
        <v>3.1586715867158673E-2</v>
      </c>
      <c r="BU758" s="125">
        <f t="shared" ref="BU758" si="14498">M758/M777</f>
        <v>7.703232787772217E-2</v>
      </c>
      <c r="BV758" s="129">
        <f t="shared" ref="BV758" si="14499">N758/N777</f>
        <v>5.4089774340398453E-2</v>
      </c>
      <c r="BW758" s="130">
        <f t="shared" ref="BW758" si="14500">O758/O777</f>
        <v>7.2826328663553486E-2</v>
      </c>
      <c r="BX758" s="125">
        <f t="shared" ref="BX758" si="14501">P758/P777</f>
        <v>5.3858728383377782E-2</v>
      </c>
      <c r="BY758" s="126">
        <f t="shared" ref="BY758" si="14502">Q758/Q777</f>
        <v>6.3771169273154529E-2</v>
      </c>
      <c r="BZ758" s="127">
        <f t="shared" ref="BZ758" si="14503">R758/R777</f>
        <v>6.6896705253784508E-2</v>
      </c>
      <c r="CA758" s="128">
        <f t="shared" ref="CA758" si="14504">S758/S777</f>
        <v>5.3860950810662271E-2</v>
      </c>
      <c r="CB758" s="125">
        <f t="shared" ref="CB758" si="14505">T758/T777</f>
        <v>4.1498559077809798E-2</v>
      </c>
      <c r="CC758" s="126">
        <f t="shared" ref="CC758" si="14506">U758/U777</f>
        <v>0.11784646061814556</v>
      </c>
      <c r="CD758" s="127">
        <f t="shared" ref="CD758" si="14507">V758/V777</f>
        <v>3.7126196972128607E-2</v>
      </c>
      <c r="CE758" s="128">
        <f t="shared" ref="CE758" si="14508">W758/W777</f>
        <v>6.9445888345981907E-2</v>
      </c>
      <c r="CF758" s="125">
        <f t="shared" ref="CF758" si="14509">X758/X777</f>
        <v>5.174785100286533E-2</v>
      </c>
      <c r="CG758" s="126">
        <f t="shared" ref="CG758" si="14510">Y758/Y777</f>
        <v>8.7265748475953933E-2</v>
      </c>
      <c r="CH758" s="127">
        <f t="shared" ref="CH758" si="14511">Z758/Z777</f>
        <v>5.7519250394285182E-2</v>
      </c>
      <c r="CI758" s="125">
        <f t="shared" ref="CI758" si="14512">AA758/AA777</f>
        <v>5.8641286836691703E-2</v>
      </c>
      <c r="CJ758" s="131">
        <f t="shared" ref="CJ758" si="14513">AB758/AB777</f>
        <v>6.0112392633907913E-2</v>
      </c>
      <c r="CK758" s="132">
        <f t="shared" ref="CK758" si="14514">AC758/AC777</f>
        <v>6.0224567612547138E-2</v>
      </c>
    </row>
    <row r="759" spans="1:89" ht="15" thickTop="1" thickBot="1">
      <c r="A759" s="142" t="s">
        <v>24</v>
      </c>
      <c r="B759" s="195">
        <v>2828</v>
      </c>
      <c r="C759" s="196">
        <v>1144</v>
      </c>
      <c r="D759" s="197">
        <v>1081</v>
      </c>
      <c r="E759" s="198">
        <v>715</v>
      </c>
      <c r="F759" s="195">
        <v>609</v>
      </c>
      <c r="G759" s="199">
        <v>269</v>
      </c>
      <c r="H759" s="197">
        <v>1556</v>
      </c>
      <c r="I759" s="198">
        <v>1878</v>
      </c>
      <c r="J759" s="195">
        <v>161</v>
      </c>
      <c r="K759" s="199">
        <v>545</v>
      </c>
      <c r="L759" s="197">
        <v>204</v>
      </c>
      <c r="M759" s="195">
        <v>1165</v>
      </c>
      <c r="N759" s="200">
        <v>1091</v>
      </c>
      <c r="O759" s="201">
        <v>1996</v>
      </c>
      <c r="P759" s="195">
        <v>716</v>
      </c>
      <c r="Q759" s="199">
        <v>740</v>
      </c>
      <c r="R759" s="197">
        <v>1221</v>
      </c>
      <c r="S759" s="198">
        <v>903</v>
      </c>
      <c r="T759" s="195">
        <v>209</v>
      </c>
      <c r="U759" s="199">
        <v>380</v>
      </c>
      <c r="V759" s="197">
        <v>602</v>
      </c>
      <c r="W759" s="198">
        <v>1555</v>
      </c>
      <c r="X759" s="195">
        <v>806</v>
      </c>
      <c r="Y759" s="199">
        <v>763</v>
      </c>
      <c r="Z759" s="197">
        <v>2447</v>
      </c>
      <c r="AA759" s="195">
        <v>2095</v>
      </c>
      <c r="AB759" s="168">
        <f t="shared" si="14460"/>
        <v>13531</v>
      </c>
      <c r="AC759" s="169">
        <f t="shared" si="14377"/>
        <v>14148</v>
      </c>
      <c r="AE759" s="309" t="s">
        <v>2</v>
      </c>
      <c r="AF759" s="303" t="s">
        <v>3</v>
      </c>
      <c r="AG759" s="304"/>
      <c r="AH759" s="303" t="s">
        <v>4</v>
      </c>
      <c r="AI759" s="304"/>
      <c r="AJ759" s="303" t="s">
        <v>5</v>
      </c>
      <c r="AK759" s="304"/>
      <c r="AL759" s="303" t="s">
        <v>6</v>
      </c>
      <c r="AM759" s="304"/>
      <c r="AN759" s="303" t="s">
        <v>7</v>
      </c>
      <c r="AO759" s="304"/>
      <c r="AP759" s="303" t="s">
        <v>8</v>
      </c>
      <c r="AQ759" s="304"/>
      <c r="AR759" s="303" t="s">
        <v>9</v>
      </c>
      <c r="AS759" s="304"/>
      <c r="AT759" s="303" t="s">
        <v>10</v>
      </c>
      <c r="AU759" s="304"/>
      <c r="AV759" s="303" t="s">
        <v>11</v>
      </c>
      <c r="AW759" s="304"/>
      <c r="AX759" s="303" t="s">
        <v>12</v>
      </c>
      <c r="AY759" s="304"/>
      <c r="AZ759" s="303" t="s">
        <v>13</v>
      </c>
      <c r="BA759" s="304"/>
      <c r="BB759" s="303" t="s">
        <v>14</v>
      </c>
      <c r="BC759" s="304"/>
      <c r="BD759" s="305" t="s">
        <v>15</v>
      </c>
      <c r="BE759" s="306"/>
      <c r="BF759" s="307" t="s">
        <v>16</v>
      </c>
      <c r="BG759" s="308"/>
      <c r="BH759" s="286"/>
      <c r="BI759" s="142" t="s">
        <v>24</v>
      </c>
      <c r="BJ759" s="125">
        <f>B759/B777</f>
        <v>7.1720220131368723E-2</v>
      </c>
      <c r="BK759" s="126">
        <f t="shared" ref="BK759" si="14515">C759/C777</f>
        <v>3.8883790489786206E-2</v>
      </c>
      <c r="BL759" s="127">
        <f t="shared" ref="BL759" si="14516">D759/D777</f>
        <v>6.9732937685459948E-2</v>
      </c>
      <c r="BM759" s="128">
        <f t="shared" ref="BM759" si="14517">E759/E777</f>
        <v>5.3727081454764049E-2</v>
      </c>
      <c r="BN759" s="125">
        <f t="shared" ref="BN759" si="14518">F759/F777</f>
        <v>6.2054208273894434E-2</v>
      </c>
      <c r="BO759" s="126">
        <f t="shared" ref="BO759" si="14519">G759/G777</f>
        <v>5.0735571482459448E-2</v>
      </c>
      <c r="BP759" s="127">
        <f t="shared" ref="BP759" si="14520">H759/H777</f>
        <v>5.5234105995527312E-2</v>
      </c>
      <c r="BQ759" s="128">
        <f t="shared" ref="BQ759" si="14521">I759/I777</f>
        <v>4.8358439551950558E-2</v>
      </c>
      <c r="BR759" s="125">
        <f t="shared" ref="BR759" si="14522">J759/J777</f>
        <v>4.5212019095759615E-2</v>
      </c>
      <c r="BS759" s="126">
        <f t="shared" ref="BS759" si="14523">K759/K777</f>
        <v>0.11553953784184863</v>
      </c>
      <c r="BT759" s="127">
        <f t="shared" ref="BT759" si="14524">L759/L777</f>
        <v>3.011070110701107E-2</v>
      </c>
      <c r="BU759" s="125">
        <f t="shared" ref="BU759" si="14525">M759/M777</f>
        <v>7.8790748004869474E-2</v>
      </c>
      <c r="BV759" s="129">
        <f t="shared" ref="BV759" si="14526">N759/N777</f>
        <v>5.3404474032013316E-2</v>
      </c>
      <c r="BW759" s="130">
        <f t="shared" ref="BW759" si="14527">O759/O777</f>
        <v>7.3975242754428877E-2</v>
      </c>
      <c r="BX759" s="125">
        <f t="shared" ref="BX759" si="14528">P759/P777</f>
        <v>6.1601996042329861E-2</v>
      </c>
      <c r="BY759" s="126">
        <f t="shared" ref="BY759" si="14529">Q759/Q777</f>
        <v>5.9962725873105908E-2</v>
      </c>
      <c r="BZ759" s="127">
        <f t="shared" ref="BZ759" si="14530">R759/R777</f>
        <v>6.7954140694568121E-2</v>
      </c>
      <c r="CA759" s="128">
        <f t="shared" ref="CA759" si="14531">S759/S777</f>
        <v>4.9629018961253095E-2</v>
      </c>
      <c r="CB759" s="125">
        <f t="shared" ref="CB759" si="14532">T759/T777</f>
        <v>4.015369836695485E-2</v>
      </c>
      <c r="CC759" s="126">
        <f t="shared" ref="CC759" si="14533">U759/U777</f>
        <v>7.5772681954137583E-2</v>
      </c>
      <c r="CD759" s="127">
        <f t="shared" ref="CD759" si="14534">V759/V777</f>
        <v>3.2204568555074094E-2</v>
      </c>
      <c r="CE759" s="128">
        <f t="shared" ref="CE759" si="14535">W759/W777</f>
        <v>8.0829608067366665E-2</v>
      </c>
      <c r="CF759" s="125">
        <f t="shared" ref="CF759" si="14536">X759/X777</f>
        <v>4.6189111747851001E-2</v>
      </c>
      <c r="CG759" s="126">
        <f t="shared" ref="CG759" si="14537">Y759/Y777</f>
        <v>8.6136825468503042E-2</v>
      </c>
      <c r="CH759" s="127">
        <f t="shared" ref="CH759" si="14538">Z759/Z777</f>
        <v>5.6753873272103163E-2</v>
      </c>
      <c r="CI759" s="125">
        <f t="shared" ref="CI759" si="14539">AA759/AA777</f>
        <v>5.1924554489800975E-2</v>
      </c>
      <c r="CJ759" s="131">
        <f t="shared" ref="CJ759" si="14540">AB759/AB777</f>
        <v>5.6915596160479184E-2</v>
      </c>
      <c r="CK759" s="132">
        <f t="shared" ref="CK759" si="14541">AC759/AC777</f>
        <v>5.9609429311761358E-2</v>
      </c>
    </row>
    <row r="760" spans="1:89" ht="15" thickTop="1" thickBot="1">
      <c r="A760" s="133" t="s">
        <v>28</v>
      </c>
      <c r="B760" s="188">
        <v>2382</v>
      </c>
      <c r="C760" s="189">
        <v>1544</v>
      </c>
      <c r="D760" s="190">
        <v>952</v>
      </c>
      <c r="E760" s="191">
        <v>568</v>
      </c>
      <c r="F760" s="188">
        <v>496</v>
      </c>
      <c r="G760" s="192">
        <v>220</v>
      </c>
      <c r="H760" s="190">
        <v>1552</v>
      </c>
      <c r="I760" s="191">
        <v>1732</v>
      </c>
      <c r="J760" s="188">
        <v>192</v>
      </c>
      <c r="K760" s="192">
        <v>369</v>
      </c>
      <c r="L760" s="190">
        <v>181</v>
      </c>
      <c r="M760" s="188">
        <v>1013</v>
      </c>
      <c r="N760" s="193">
        <v>958</v>
      </c>
      <c r="O760" s="194">
        <v>1542</v>
      </c>
      <c r="P760" s="188">
        <v>707</v>
      </c>
      <c r="Q760" s="192">
        <v>586</v>
      </c>
      <c r="R760" s="190">
        <v>1251</v>
      </c>
      <c r="S760" s="191">
        <v>860</v>
      </c>
      <c r="T760" s="188">
        <v>270</v>
      </c>
      <c r="U760" s="192">
        <v>310</v>
      </c>
      <c r="V760" s="190">
        <v>673</v>
      </c>
      <c r="W760" s="191">
        <v>1358</v>
      </c>
      <c r="X760" s="188">
        <v>794</v>
      </c>
      <c r="Y760" s="192">
        <v>499</v>
      </c>
      <c r="Z760" s="190">
        <v>2239</v>
      </c>
      <c r="AA760" s="188">
        <v>2110</v>
      </c>
      <c r="AB760" s="168">
        <f t="shared" si="14460"/>
        <v>12647</v>
      </c>
      <c r="AC760" s="169">
        <f t="shared" si="14377"/>
        <v>12711</v>
      </c>
      <c r="AE760" s="310"/>
      <c r="AF760" s="242" t="s">
        <v>17</v>
      </c>
      <c r="AG760" s="243" t="s">
        <v>18</v>
      </c>
      <c r="AH760" s="244" t="s">
        <v>17</v>
      </c>
      <c r="AI760" s="245" t="s">
        <v>18</v>
      </c>
      <c r="AJ760" s="242" t="s">
        <v>17</v>
      </c>
      <c r="AK760" s="243" t="s">
        <v>18</v>
      </c>
      <c r="AL760" s="244" t="s">
        <v>17</v>
      </c>
      <c r="AM760" s="245" t="s">
        <v>18</v>
      </c>
      <c r="AN760" s="242" t="s">
        <v>17</v>
      </c>
      <c r="AO760" s="243" t="s">
        <v>18</v>
      </c>
      <c r="AP760" s="244" t="s">
        <v>17</v>
      </c>
      <c r="AQ760" s="242" t="s">
        <v>18</v>
      </c>
      <c r="AR760" s="246" t="s">
        <v>17</v>
      </c>
      <c r="AS760" s="247" t="s">
        <v>18</v>
      </c>
      <c r="AT760" s="242" t="s">
        <v>17</v>
      </c>
      <c r="AU760" s="243" t="s">
        <v>18</v>
      </c>
      <c r="AV760" s="244" t="s">
        <v>17</v>
      </c>
      <c r="AW760" s="245" t="s">
        <v>18</v>
      </c>
      <c r="AX760" s="242" t="s">
        <v>17</v>
      </c>
      <c r="AY760" s="243" t="s">
        <v>18</v>
      </c>
      <c r="AZ760" s="244" t="s">
        <v>17</v>
      </c>
      <c r="BA760" s="245" t="s">
        <v>18</v>
      </c>
      <c r="BB760" s="242" t="s">
        <v>17</v>
      </c>
      <c r="BC760" s="243" t="s">
        <v>18</v>
      </c>
      <c r="BD760" s="248" t="s">
        <v>17</v>
      </c>
      <c r="BE760" s="249" t="s">
        <v>18</v>
      </c>
      <c r="BF760" s="250" t="s">
        <v>17</v>
      </c>
      <c r="BG760" s="251" t="s">
        <v>18</v>
      </c>
      <c r="BH760" s="287"/>
      <c r="BI760" s="133" t="s">
        <v>28</v>
      </c>
      <c r="BJ760" s="125">
        <f>B760/B777</f>
        <v>6.0409322614186807E-2</v>
      </c>
      <c r="BK760" s="126">
        <f t="shared" ref="BK760" si="14542">C760/C777</f>
        <v>5.2479521430270896E-2</v>
      </c>
      <c r="BL760" s="127">
        <f t="shared" ref="BL760" si="14543">D760/D777</f>
        <v>6.1411430783124756E-2</v>
      </c>
      <c r="BM760" s="128">
        <f t="shared" ref="BM760" si="14544">E760/E777</f>
        <v>4.2681094078749628E-2</v>
      </c>
      <c r="BN760" s="125">
        <f t="shared" ref="BN760" si="14545">F760/F777</f>
        <v>5.0540044833910738E-2</v>
      </c>
      <c r="BO760" s="126">
        <f t="shared" ref="BO760" si="14546">G760/G777</f>
        <v>4.1493775933609957E-2</v>
      </c>
      <c r="BP760" s="127">
        <f t="shared" ref="BP760" si="14547">H760/H777</f>
        <v>5.509211600582159E-2</v>
      </c>
      <c r="BQ760" s="128">
        <f t="shared" ref="BQ760" si="14548">I760/I777</f>
        <v>4.4598944251319689E-2</v>
      </c>
      <c r="BR760" s="125">
        <f t="shared" ref="BR760" si="14549">J760/J777</f>
        <v>5.3917438921651219E-2</v>
      </c>
      <c r="BS760" s="126">
        <f t="shared" ref="BS760" si="14550">K760/K777</f>
        <v>7.8227687089251638E-2</v>
      </c>
      <c r="BT760" s="127">
        <f t="shared" ref="BT760" si="14551">L760/L777</f>
        <v>2.6715867158671587E-2</v>
      </c>
      <c r="BU760" s="125">
        <f t="shared" ref="BU760" si="14552">M760/M777</f>
        <v>6.8510753415392936E-2</v>
      </c>
      <c r="BV760" s="129">
        <f t="shared" ref="BV760" si="14553">N760/N777</f>
        <v>4.6894121102354497E-2</v>
      </c>
      <c r="BW760" s="130">
        <f t="shared" ref="BW760" si="14554">O760/O777</f>
        <v>5.7149210584834333E-2</v>
      </c>
      <c r="BX760" s="125">
        <f t="shared" ref="BX760" si="14555">P760/P777</f>
        <v>6.0827669276434654E-2</v>
      </c>
      <c r="BY760" s="126">
        <f t="shared" ref="BY760" si="14556">Q760/Q777</f>
        <v>4.7483996434648734E-2</v>
      </c>
      <c r="BZ760" s="127">
        <f t="shared" ref="BZ760" si="14557">R760/R777</f>
        <v>6.9623775601068569E-2</v>
      </c>
      <c r="CA760" s="128">
        <f t="shared" ref="CA760" si="14558">S760/S777</f>
        <v>4.7265732344050564E-2</v>
      </c>
      <c r="CB760" s="125">
        <f t="shared" ref="CB760" si="14559">T760/T777</f>
        <v>5.1873198847262249E-2</v>
      </c>
      <c r="CC760" s="126">
        <f t="shared" ref="CC760" si="14560">U760/U777</f>
        <v>6.1814556331006978E-2</v>
      </c>
      <c r="CD760" s="127">
        <f t="shared" ref="CD760" si="14561">V760/V777</f>
        <v>3.6002781789974854E-2</v>
      </c>
      <c r="CE760" s="128">
        <f t="shared" ref="CE760" si="14562">W760/W777</f>
        <v>7.0589458363655266E-2</v>
      </c>
      <c r="CF760" s="125">
        <f t="shared" ref="CF760" si="14563">X760/X777</f>
        <v>4.5501432664756446E-2</v>
      </c>
      <c r="CG760" s="126">
        <f t="shared" ref="CG760" si="14564">Y760/Y777</f>
        <v>5.6333258071799501E-2</v>
      </c>
      <c r="CH760" s="127">
        <f t="shared" ref="CH760" si="14565">Z760/Z777</f>
        <v>5.1929678077743763E-2</v>
      </c>
      <c r="CI760" s="125">
        <f t="shared" ref="CI760" si="14566">AA760/AA777</f>
        <v>5.2296329342949907E-2</v>
      </c>
      <c r="CJ760" s="131">
        <f t="shared" ref="CJ760" si="14567">AB760/AB777</f>
        <v>5.3197217104543656E-2</v>
      </c>
      <c r="CK760" s="132">
        <f t="shared" ref="CK760" si="14568">AC760/AC777</f>
        <v>5.3554951652657522E-2</v>
      </c>
    </row>
    <row r="761" spans="1:89" ht="14.1" thickTop="1">
      <c r="A761" s="142" t="s">
        <v>29</v>
      </c>
      <c r="B761" s="202">
        <v>2651</v>
      </c>
      <c r="C761" s="196">
        <v>1287</v>
      </c>
      <c r="D761" s="197">
        <v>1024</v>
      </c>
      <c r="E761" s="198">
        <v>563</v>
      </c>
      <c r="F761" s="195">
        <v>491</v>
      </c>
      <c r="G761" s="199">
        <v>219</v>
      </c>
      <c r="H761" s="197">
        <v>1748</v>
      </c>
      <c r="I761" s="198">
        <v>2017</v>
      </c>
      <c r="J761" s="195">
        <v>207</v>
      </c>
      <c r="K761" s="199">
        <v>350</v>
      </c>
      <c r="L761" s="197">
        <v>268</v>
      </c>
      <c r="M761" s="195">
        <v>1113</v>
      </c>
      <c r="N761" s="200">
        <v>1126</v>
      </c>
      <c r="O761" s="203">
        <v>1895</v>
      </c>
      <c r="P761" s="195">
        <v>777</v>
      </c>
      <c r="Q761" s="199">
        <v>644</v>
      </c>
      <c r="R761" s="197">
        <v>1177</v>
      </c>
      <c r="S761" s="198">
        <v>874</v>
      </c>
      <c r="T761" s="195">
        <v>259</v>
      </c>
      <c r="U761" s="199">
        <v>226</v>
      </c>
      <c r="V761" s="197">
        <v>809</v>
      </c>
      <c r="W761" s="204">
        <v>1364</v>
      </c>
      <c r="X761" s="195">
        <v>813</v>
      </c>
      <c r="Y761" s="199">
        <v>403</v>
      </c>
      <c r="Z761" s="197">
        <v>2579</v>
      </c>
      <c r="AA761" s="195">
        <v>2229</v>
      </c>
      <c r="AB761" s="168">
        <f t="shared" si="14460"/>
        <v>13929</v>
      </c>
      <c r="AC761" s="169">
        <f t="shared" si="14377"/>
        <v>13184</v>
      </c>
      <c r="AE761" s="252" t="str">
        <f>$AE$17</f>
        <v>17:00 - 17:59</v>
      </c>
      <c r="AF761" s="253">
        <f t="shared" ref="AF761:AU763" si="14569">SUMIF($A$9:$A$32,$AE761,B$753:B$776)</f>
        <v>2480</v>
      </c>
      <c r="AG761" s="254">
        <f t="shared" si="14569"/>
        <v>3224</v>
      </c>
      <c r="AH761" s="255">
        <f t="shared" si="14569"/>
        <v>1143</v>
      </c>
      <c r="AI761" s="256">
        <f t="shared" si="14569"/>
        <v>1166</v>
      </c>
      <c r="AJ761" s="253">
        <f t="shared" si="14569"/>
        <v>791</v>
      </c>
      <c r="AK761" s="257">
        <f t="shared" si="14569"/>
        <v>506</v>
      </c>
      <c r="AL761" s="255">
        <f t="shared" si="14569"/>
        <v>2072</v>
      </c>
      <c r="AM761" s="256">
        <f t="shared" si="14569"/>
        <v>3666</v>
      </c>
      <c r="AN761" s="253">
        <f t="shared" si="14569"/>
        <v>419</v>
      </c>
      <c r="AO761" s="257">
        <f t="shared" si="14569"/>
        <v>247</v>
      </c>
      <c r="AP761" s="255">
        <f t="shared" si="14569"/>
        <v>821</v>
      </c>
      <c r="AQ761" s="253">
        <f t="shared" si="14569"/>
        <v>930</v>
      </c>
      <c r="AR761" s="258">
        <f t="shared" si="14569"/>
        <v>1750</v>
      </c>
      <c r="AS761" s="259">
        <f t="shared" si="14569"/>
        <v>1798</v>
      </c>
      <c r="AT761" s="253">
        <f t="shared" si="14569"/>
        <v>893</v>
      </c>
      <c r="AU761" s="257">
        <f t="shared" si="14569"/>
        <v>912</v>
      </c>
      <c r="AV761" s="255">
        <f t="shared" ref="AP761:BE763" si="14570">SUMIF($A$9:$A$32,$AE761,R$753:R$776)</f>
        <v>1100</v>
      </c>
      <c r="AW761" s="256">
        <f t="shared" si="14570"/>
        <v>1451</v>
      </c>
      <c r="AX761" s="253">
        <f t="shared" si="14570"/>
        <v>552</v>
      </c>
      <c r="AY761" s="257">
        <f t="shared" si="14570"/>
        <v>288</v>
      </c>
      <c r="AZ761" s="255">
        <f t="shared" si="14570"/>
        <v>1760</v>
      </c>
      <c r="BA761" s="256">
        <f t="shared" si="14570"/>
        <v>1248</v>
      </c>
      <c r="BB761" s="253">
        <f t="shared" si="14570"/>
        <v>1992</v>
      </c>
      <c r="BC761" s="257">
        <f t="shared" si="14570"/>
        <v>552</v>
      </c>
      <c r="BD761" s="20">
        <f t="shared" si="14570"/>
        <v>3947</v>
      </c>
      <c r="BE761" s="260">
        <f t="shared" si="14570"/>
        <v>3480</v>
      </c>
      <c r="BF761" s="261">
        <f>AF761+AH761+AJ761+AL761+AN761+AP761+AR761+AT761+AV761+AX761+AZ761+BB761+BD761</f>
        <v>19720</v>
      </c>
      <c r="BG761" s="262">
        <f>AG761+AI761+AK761+AM761+AO761+AQ761+AS761+AU761+AW761+AY761+BA761+BC761+BE761</f>
        <v>19468</v>
      </c>
      <c r="BH761" s="283"/>
      <c r="BI761" s="142" t="s">
        <v>29</v>
      </c>
      <c r="BJ761" s="125">
        <f>B761/B777</f>
        <v>6.7231366183966926E-2</v>
      </c>
      <c r="BK761" s="126">
        <f t="shared" ref="BK761" si="14571">C761/C777</f>
        <v>4.3744264301009486E-2</v>
      </c>
      <c r="BL761" s="127">
        <f t="shared" ref="BL761" si="14572">D761/D777</f>
        <v>6.6055992775125791E-2</v>
      </c>
      <c r="BM761" s="128">
        <f t="shared" ref="BM761" si="14573">E761/E777</f>
        <v>4.2305380222422605E-2</v>
      </c>
      <c r="BN761" s="125">
        <f t="shared" ref="BN761" si="14574">F761/F777</f>
        <v>5.0030568575504385E-2</v>
      </c>
      <c r="BO761" s="126">
        <f t="shared" ref="BO761" si="14575">G761/G777</f>
        <v>4.1305167861184461E-2</v>
      </c>
      <c r="BP761" s="127">
        <f t="shared" ref="BP761" si="14576">H761/H777</f>
        <v>6.2049625501402153E-2</v>
      </c>
      <c r="BQ761" s="128">
        <f t="shared" ref="BQ761" si="14577">I761/I777</f>
        <v>5.1937685077893654E-2</v>
      </c>
      <c r="BR761" s="125">
        <f t="shared" ref="BR761" si="14578">J761/J777</f>
        <v>5.8129738837405222E-2</v>
      </c>
      <c r="BS761" s="126">
        <f t="shared" ref="BS761" si="14579">K761/K777</f>
        <v>7.4199703201187198E-2</v>
      </c>
      <c r="BT761" s="127">
        <f t="shared" ref="BT761" si="14580">L761/L777</f>
        <v>3.9557195571955722E-2</v>
      </c>
      <c r="BU761" s="125">
        <f t="shared" ref="BU761" si="14581">M761/M777</f>
        <v>7.5273907750574867E-2</v>
      </c>
      <c r="BV761" s="129">
        <f t="shared" ref="BV761" si="14582">N761/N777</f>
        <v>5.5117724802976165E-2</v>
      </c>
      <c r="BW761" s="130">
        <f t="shared" ref="BW761" si="14583">O761/O777</f>
        <v>7.0232006522867096E-2</v>
      </c>
      <c r="BX761" s="125">
        <f t="shared" ref="BX761" si="14584">P761/P777</f>
        <v>6.6850210788952938E-2</v>
      </c>
      <c r="BY761" s="126">
        <f t="shared" ref="BY761" si="14585">Q761/Q777</f>
        <v>5.2183777651730004E-2</v>
      </c>
      <c r="BZ761" s="127">
        <f t="shared" ref="BZ761" si="14586">R761/R777</f>
        <v>6.55053428317008E-2</v>
      </c>
      <c r="CA761" s="128">
        <f t="shared" ref="CA761" si="14587">S761/S777</f>
        <v>4.8035174498488598E-2</v>
      </c>
      <c r="CB761" s="125">
        <f t="shared" ref="CB761" si="14588">T761/T777</f>
        <v>4.9759846301633048E-2</v>
      </c>
      <c r="CC761" s="126">
        <f t="shared" ref="CC761" si="14589">U761/U777</f>
        <v>4.5064805583250246E-2</v>
      </c>
      <c r="CD761" s="127">
        <f t="shared" ref="CD761" si="14590">V761/V777</f>
        <v>4.3278232493446742E-2</v>
      </c>
      <c r="CE761" s="128">
        <f t="shared" ref="CE761" si="14591">W761/W777</f>
        <v>7.0901341095747999E-2</v>
      </c>
      <c r="CF761" s="125">
        <f t="shared" ref="CF761" si="14592">X761/X777</f>
        <v>4.6590257879656163E-2</v>
      </c>
      <c r="CG761" s="126">
        <f t="shared" ref="CG761" si="14593">Y761/Y777</f>
        <v>4.5495597200270944E-2</v>
      </c>
      <c r="CH761" s="127">
        <f t="shared" ref="CH761" si="14594">Z761/Z777</f>
        <v>5.9815381760831246E-2</v>
      </c>
      <c r="CI761" s="125">
        <f t="shared" ref="CI761" si="14595">AA761/AA777</f>
        <v>5.5245743177931447E-2</v>
      </c>
      <c r="CJ761" s="131">
        <f t="shared" ref="CJ761" si="14596">AB761/AB777</f>
        <v>5.8589707997880019E-2</v>
      </c>
      <c r="CK761" s="132">
        <f t="shared" ref="CK761" si="14597">AC761/AC777</f>
        <v>5.5547831216162129E-2</v>
      </c>
    </row>
    <row r="762" spans="1:89">
      <c r="A762" s="133" t="s">
        <v>31</v>
      </c>
      <c r="B762" s="205">
        <v>2939</v>
      </c>
      <c r="C762" s="189">
        <v>1563</v>
      </c>
      <c r="D762" s="190">
        <v>1134</v>
      </c>
      <c r="E762" s="191">
        <v>676</v>
      </c>
      <c r="F762" s="188">
        <v>574</v>
      </c>
      <c r="G762" s="192">
        <v>246</v>
      </c>
      <c r="H762" s="190">
        <v>2074</v>
      </c>
      <c r="I762" s="191">
        <v>2172</v>
      </c>
      <c r="J762" s="188">
        <v>270</v>
      </c>
      <c r="K762" s="189">
        <v>301</v>
      </c>
      <c r="L762" s="190">
        <v>432</v>
      </c>
      <c r="M762" s="188">
        <v>1268</v>
      </c>
      <c r="N762" s="193">
        <v>1405</v>
      </c>
      <c r="O762" s="206">
        <v>1944</v>
      </c>
      <c r="P762" s="188">
        <v>906</v>
      </c>
      <c r="Q762" s="189">
        <v>693</v>
      </c>
      <c r="R762" s="190">
        <v>1361</v>
      </c>
      <c r="S762" s="191">
        <v>1048</v>
      </c>
      <c r="T762" s="197">
        <v>357</v>
      </c>
      <c r="U762" s="188">
        <v>311</v>
      </c>
      <c r="V762" s="190">
        <v>963</v>
      </c>
      <c r="W762" s="207">
        <v>1535</v>
      </c>
      <c r="X762" s="188">
        <v>1143</v>
      </c>
      <c r="Y762" s="192">
        <v>506</v>
      </c>
      <c r="Z762" s="190">
        <v>2838</v>
      </c>
      <c r="AA762" s="188">
        <v>2439</v>
      </c>
      <c r="AB762" s="168">
        <f t="shared" si="14460"/>
        <v>16396</v>
      </c>
      <c r="AC762" s="169">
        <f t="shared" si="14377"/>
        <v>14702</v>
      </c>
      <c r="AE762" s="263" t="str">
        <f>$AE$18</f>
        <v>18:00 - 18:59</v>
      </c>
      <c r="AF762" s="253">
        <f t="shared" si="14569"/>
        <v>2193</v>
      </c>
      <c r="AG762" s="264">
        <f t="shared" si="14569"/>
        <v>3053</v>
      </c>
      <c r="AH762" s="265">
        <f t="shared" si="14569"/>
        <v>958</v>
      </c>
      <c r="AI762" s="266">
        <f t="shared" si="14569"/>
        <v>1333</v>
      </c>
      <c r="AJ762" s="267">
        <f t="shared" si="14569"/>
        <v>692</v>
      </c>
      <c r="AK762" s="268">
        <f t="shared" si="14569"/>
        <v>486</v>
      </c>
      <c r="AL762" s="265">
        <f t="shared" si="14569"/>
        <v>2192</v>
      </c>
      <c r="AM762" s="266">
        <f t="shared" si="14569"/>
        <v>3707</v>
      </c>
      <c r="AN762" s="267">
        <f t="shared" si="14569"/>
        <v>287</v>
      </c>
      <c r="AO762" s="268">
        <f t="shared" si="14569"/>
        <v>219</v>
      </c>
      <c r="AP762" s="265">
        <f t="shared" si="14570"/>
        <v>638</v>
      </c>
      <c r="AQ762" s="267">
        <f t="shared" si="14570"/>
        <v>810</v>
      </c>
      <c r="AR762" s="269">
        <f t="shared" si="14570"/>
        <v>1611</v>
      </c>
      <c r="AS762" s="270">
        <f t="shared" si="14570"/>
        <v>1757</v>
      </c>
      <c r="AT762" s="267">
        <f t="shared" si="14570"/>
        <v>721</v>
      </c>
      <c r="AU762" s="268">
        <f t="shared" si="14570"/>
        <v>1134</v>
      </c>
      <c r="AV762" s="265">
        <f t="shared" si="14570"/>
        <v>1060</v>
      </c>
      <c r="AW762" s="266">
        <f t="shared" si="14570"/>
        <v>1661</v>
      </c>
      <c r="AX762" s="267">
        <f t="shared" si="14570"/>
        <v>361</v>
      </c>
      <c r="AY762" s="268">
        <f t="shared" si="14570"/>
        <v>211</v>
      </c>
      <c r="AZ762" s="265">
        <f t="shared" si="14570"/>
        <v>1612</v>
      </c>
      <c r="BA762" s="266">
        <f t="shared" si="14570"/>
        <v>964</v>
      </c>
      <c r="BB762" s="267">
        <f t="shared" si="14570"/>
        <v>1408</v>
      </c>
      <c r="BC762" s="268">
        <f t="shared" si="14570"/>
        <v>490</v>
      </c>
      <c r="BD762" s="265">
        <f t="shared" si="14570"/>
        <v>3375</v>
      </c>
      <c r="BE762" s="267">
        <f t="shared" si="14570"/>
        <v>3087</v>
      </c>
      <c r="BF762" s="271">
        <f>SUM(AF762,AH762,AJ762,AL762,AN762,AP762,AR762,AT762,AV762,AX762,AZ762,BB762,BD762)</f>
        <v>17108</v>
      </c>
      <c r="BG762" s="16">
        <f>SUM(AG762,AI762,AK762,AM762,AO762,AQ762,AS762,AU762,AW762,AY762,BA762,BC762,BE762)</f>
        <v>18912</v>
      </c>
      <c r="BH762" s="284"/>
      <c r="BI762" s="133" t="s">
        <v>31</v>
      </c>
      <c r="BJ762" s="125">
        <f>B762/B777</f>
        <v>7.4535264132281703E-2</v>
      </c>
      <c r="BK762" s="126">
        <f t="shared" ref="BK762" si="14598">C762/C777</f>
        <v>5.3125318649943916E-2</v>
      </c>
      <c r="BL762" s="127">
        <f t="shared" ref="BL762" si="14599">D762/D777</f>
        <v>7.3151851374016252E-2</v>
      </c>
      <c r="BM762" s="128">
        <f t="shared" ref="BM762" si="14600">E762/E777</f>
        <v>5.0796513375413285E-2</v>
      </c>
      <c r="BN762" s="125">
        <f t="shared" ref="BN762" si="14601">F762/F777</f>
        <v>5.8487874465049931E-2</v>
      </c>
      <c r="BO762" s="126">
        <f t="shared" ref="BO762" si="14602">G762/G777</f>
        <v>4.6397585816672957E-2</v>
      </c>
      <c r="BP762" s="127">
        <f t="shared" ref="BP762" si="14603">H762/H777</f>
        <v>7.3621809662418797E-2</v>
      </c>
      <c r="BQ762" s="128">
        <f t="shared" ref="BQ762" si="14604">I762/I777</f>
        <v>5.5928930088837391E-2</v>
      </c>
      <c r="BR762" s="125">
        <f t="shared" ref="BR762" si="14605">J762/J777</f>
        <v>7.5821398483572028E-2</v>
      </c>
      <c r="BS762" s="126">
        <f t="shared" ref="BS762" si="14606">K762/K777</f>
        <v>6.3811744753020982E-2</v>
      </c>
      <c r="BT762" s="127">
        <f t="shared" ref="BT762" si="14607">L762/L777</f>
        <v>6.3763837638376383E-2</v>
      </c>
      <c r="BU762" s="125">
        <f t="shared" ref="BU762" si="14608">M762/M777</f>
        <v>8.5756796970106852E-2</v>
      </c>
      <c r="BV762" s="129">
        <f t="shared" ref="BV762" si="14609">N762/N777</f>
        <v>6.8774780948651429E-2</v>
      </c>
      <c r="BW762" s="130">
        <f t="shared" ref="BW762" si="14610">O762/O777</f>
        <v>7.2048032021347561E-2</v>
      </c>
      <c r="BX762" s="125">
        <f t="shared" ref="BX762" si="14611">P762/P777</f>
        <v>7.7948894433450919E-2</v>
      </c>
      <c r="BY762" s="126">
        <f t="shared" ref="BY762" si="14612">Q762/Q777</f>
        <v>5.6154282473057288E-2</v>
      </c>
      <c r="BZ762" s="127">
        <f t="shared" ref="BZ762" si="14613">R762/R777</f>
        <v>7.5745770258236866E-2</v>
      </c>
      <c r="CA762" s="128">
        <f t="shared" ref="CA762" si="14614">S762/S777</f>
        <v>5.7598241275075568E-2</v>
      </c>
      <c r="CB762" s="125">
        <f t="shared" ref="CB762" si="14615">T762/T777</f>
        <v>6.8587896253602301E-2</v>
      </c>
      <c r="CC762" s="126">
        <f t="shared" ref="CC762" si="14616">U762/U777</f>
        <v>6.2013958125623131E-2</v>
      </c>
      <c r="CD762" s="127">
        <f t="shared" ref="CD762" si="14617">V762/V777</f>
        <v>5.1516610495907562E-2</v>
      </c>
      <c r="CE762" s="128">
        <f t="shared" ref="CE762" si="14618">W762/W777</f>
        <v>7.9789998960390893E-2</v>
      </c>
      <c r="CF762" s="125">
        <f t="shared" ref="CF762" si="14619">X762/X777</f>
        <v>6.5501432664756443E-2</v>
      </c>
      <c r="CG762" s="126">
        <f t="shared" ref="CG762" si="14620">Y762/Y777</f>
        <v>5.712350417701513E-2</v>
      </c>
      <c r="CH762" s="127">
        <f t="shared" ref="CH762" si="14621">Z762/Z777</f>
        <v>6.5822432507653766E-2</v>
      </c>
      <c r="CI762" s="125">
        <f t="shared" ref="CI762" si="14622">AA762/AA777</f>
        <v>6.0450591122016506E-2</v>
      </c>
      <c r="CJ762" s="131">
        <f t="shared" ref="CJ762" si="14623">AB762/AB777</f>
        <v>6.8966677603075649E-2</v>
      </c>
      <c r="CK762" s="132">
        <f t="shared" ref="CK762" si="14624">AC762/AC777</f>
        <v>6.1943584233921087E-2</v>
      </c>
    </row>
    <row r="763" spans="1:89" ht="14.1" thickBot="1">
      <c r="A763" s="142" t="s">
        <v>33</v>
      </c>
      <c r="B763" s="202">
        <v>2509</v>
      </c>
      <c r="C763" s="196">
        <v>2112</v>
      </c>
      <c r="D763" s="197">
        <v>1123</v>
      </c>
      <c r="E763" s="198">
        <v>906</v>
      </c>
      <c r="F763" s="195">
        <v>468</v>
      </c>
      <c r="G763" s="199">
        <v>370</v>
      </c>
      <c r="H763" s="197">
        <v>1984</v>
      </c>
      <c r="I763" s="198">
        <v>2537</v>
      </c>
      <c r="J763" s="195">
        <v>234</v>
      </c>
      <c r="K763" s="196">
        <v>319</v>
      </c>
      <c r="L763" s="197">
        <v>458</v>
      </c>
      <c r="M763" s="195">
        <v>1209</v>
      </c>
      <c r="N763" s="200">
        <v>1372</v>
      </c>
      <c r="O763" s="203">
        <v>1956</v>
      </c>
      <c r="P763" s="195">
        <v>884</v>
      </c>
      <c r="Q763" s="196">
        <v>726</v>
      </c>
      <c r="R763" s="197">
        <v>1311</v>
      </c>
      <c r="S763" s="198">
        <v>992</v>
      </c>
      <c r="T763" s="195">
        <v>345</v>
      </c>
      <c r="U763" s="199">
        <v>324</v>
      </c>
      <c r="V763" s="197">
        <v>1159</v>
      </c>
      <c r="W763" s="204">
        <v>1773</v>
      </c>
      <c r="X763" s="195">
        <v>1095</v>
      </c>
      <c r="Y763" s="199">
        <v>651</v>
      </c>
      <c r="Z763" s="197">
        <v>2722</v>
      </c>
      <c r="AA763" s="195">
        <v>2652</v>
      </c>
      <c r="AB763" s="168">
        <f t="shared" si="14460"/>
        <v>15664</v>
      </c>
      <c r="AC763" s="169">
        <f t="shared" si="14377"/>
        <v>16527</v>
      </c>
      <c r="AE763" s="252" t="str">
        <f>$AE$19</f>
        <v>19:00 - 19:59</v>
      </c>
      <c r="AF763" s="253">
        <f t="shared" si="14569"/>
        <v>2068</v>
      </c>
      <c r="AG763" s="272">
        <f t="shared" si="14569"/>
        <v>2197</v>
      </c>
      <c r="AH763" s="273">
        <f t="shared" si="14569"/>
        <v>713</v>
      </c>
      <c r="AI763" s="274">
        <f t="shared" si="14569"/>
        <v>959</v>
      </c>
      <c r="AJ763" s="275">
        <f t="shared" si="14569"/>
        <v>493</v>
      </c>
      <c r="AK763" s="276">
        <f t="shared" si="14569"/>
        <v>399</v>
      </c>
      <c r="AL763" s="273">
        <f t="shared" si="14569"/>
        <v>1780</v>
      </c>
      <c r="AM763" s="274">
        <f t="shared" si="14569"/>
        <v>2781</v>
      </c>
      <c r="AN763" s="275">
        <f t="shared" si="14569"/>
        <v>244</v>
      </c>
      <c r="AO763" s="276">
        <f t="shared" si="14569"/>
        <v>141</v>
      </c>
      <c r="AP763" s="273">
        <f t="shared" si="14570"/>
        <v>534</v>
      </c>
      <c r="AQ763" s="275">
        <f t="shared" si="14570"/>
        <v>651</v>
      </c>
      <c r="AR763" s="277">
        <f t="shared" si="14570"/>
        <v>1305</v>
      </c>
      <c r="AS763" s="278">
        <f t="shared" si="14570"/>
        <v>1603</v>
      </c>
      <c r="AT763" s="275">
        <f t="shared" si="14570"/>
        <v>604</v>
      </c>
      <c r="AU763" s="276">
        <f t="shared" si="14570"/>
        <v>859</v>
      </c>
      <c r="AV763" s="273">
        <f t="shared" si="14570"/>
        <v>882</v>
      </c>
      <c r="AW763" s="274">
        <f t="shared" si="14570"/>
        <v>1543</v>
      </c>
      <c r="AX763" s="275">
        <f t="shared" si="14570"/>
        <v>285</v>
      </c>
      <c r="AY763" s="276">
        <f t="shared" si="14570"/>
        <v>253</v>
      </c>
      <c r="AZ763" s="273">
        <f t="shared" si="14570"/>
        <v>1633</v>
      </c>
      <c r="BA763" s="274">
        <f t="shared" si="14570"/>
        <v>867</v>
      </c>
      <c r="BB763" s="275">
        <f t="shared" si="14570"/>
        <v>1072</v>
      </c>
      <c r="BC763" s="276">
        <f t="shared" si="14570"/>
        <v>442</v>
      </c>
      <c r="BD763" s="273">
        <f t="shared" si="14570"/>
        <v>2561</v>
      </c>
      <c r="BE763" s="275">
        <f t="shared" si="14570"/>
        <v>3076</v>
      </c>
      <c r="BF763" s="271">
        <f>SUM(AF763,AH763,AJ763,AL763,AN763,AP763,AR763,AT763,AV763,AX763,AZ763,BB763,BD763)</f>
        <v>14174</v>
      </c>
      <c r="BG763" s="16">
        <f>SUM(AG763,AI763,AK763,AM763,AO763,AQ763,AS763,AU763,AW763,AY763,BA763,BC763,BE763)</f>
        <v>15771</v>
      </c>
      <c r="BH763" s="285"/>
      <c r="BI763" s="142" t="s">
        <v>33</v>
      </c>
      <c r="BJ763" s="125">
        <f>B763/B777</f>
        <v>6.3630138723339502E-2</v>
      </c>
      <c r="BK763" s="126">
        <f t="shared" ref="BK763" si="14625">C763/C777</f>
        <v>7.1785459365759155E-2</v>
      </c>
      <c r="BL763" s="127">
        <f t="shared" ref="BL763" si="14626">D763/D777</f>
        <v>7.2442265514127205E-2</v>
      </c>
      <c r="BM763" s="128">
        <f t="shared" ref="BM763" si="14627">E763/E777</f>
        <v>6.807935076645627E-2</v>
      </c>
      <c r="BN763" s="125">
        <f t="shared" ref="BN763" si="14628">F763/F777</f>
        <v>4.768697778683513E-2</v>
      </c>
      <c r="BO763" s="126">
        <f t="shared" ref="BO763" si="14629">G763/G777</f>
        <v>6.9784986797434931E-2</v>
      </c>
      <c r="BP763" s="127">
        <f t="shared" ref="BP763" si="14630">H763/H777</f>
        <v>7.0427034894039967E-2</v>
      </c>
      <c r="BQ763" s="128">
        <f t="shared" ref="BQ763" si="14631">I763/I777</f>
        <v>6.5327668340414577E-2</v>
      </c>
      <c r="BR763" s="125">
        <f t="shared" ref="BR763" si="14632">J763/J777</f>
        <v>6.571187868576242E-2</v>
      </c>
      <c r="BS763" s="126">
        <f t="shared" ref="BS763" si="14633">K763/K777</f>
        <v>6.762772948908205E-2</v>
      </c>
      <c r="BT763" s="127">
        <f t="shared" ref="BT763" si="14634">L763/L777</f>
        <v>6.7601476014760145E-2</v>
      </c>
      <c r="BU763" s="125">
        <f t="shared" ref="BU763" si="14635">M763/M777</f>
        <v>8.1766535912349517E-2</v>
      </c>
      <c r="BV763" s="129">
        <f t="shared" ref="BV763" si="14636">N763/N777</f>
        <v>6.7159430221743602E-2</v>
      </c>
      <c r="BW763" s="130">
        <f t="shared" ref="BW763" si="14637">O763/O777</f>
        <v>7.2492772959750942E-2</v>
      </c>
      <c r="BX763" s="125">
        <f t="shared" ref="BX763" si="14638">P763/P777</f>
        <v>7.6056095672373744E-2</v>
      </c>
      <c r="BY763" s="126">
        <f t="shared" ref="BY763" si="14639">Q763/Q777</f>
        <v>5.8828295924155255E-2</v>
      </c>
      <c r="BZ763" s="127">
        <f t="shared" ref="BZ763" si="14640">R763/R777</f>
        <v>7.2963045414069463E-2</v>
      </c>
      <c r="CA763" s="128">
        <f t="shared" ref="CA763" si="14641">S763/S777</f>
        <v>5.4520472657323439E-2</v>
      </c>
      <c r="CB763" s="125">
        <f t="shared" ref="CB763" si="14642">T763/T777</f>
        <v>6.6282420749279536E-2</v>
      </c>
      <c r="CC763" s="126">
        <f t="shared" ref="CC763" si="14643">U763/U777</f>
        <v>6.4606181455633099E-2</v>
      </c>
      <c r="CD763" s="127">
        <f t="shared" ref="CD763" si="14644">V763/V777</f>
        <v>6.2001818862675868E-2</v>
      </c>
      <c r="CE763" s="128">
        <f t="shared" ref="CE763" si="14645">W763/W777</f>
        <v>9.2161347333402643E-2</v>
      </c>
      <c r="CF763" s="125">
        <f t="shared" ref="CF763" si="14646">X763/X777</f>
        <v>6.275071633237822E-2</v>
      </c>
      <c r="CG763" s="126">
        <f t="shared" ref="CG763" si="14647">Y763/Y777</f>
        <v>7.3492887785053057E-2</v>
      </c>
      <c r="CH763" s="127">
        <f t="shared" ref="CH763" si="14648">Z763/Z777</f>
        <v>6.3132015956953336E-2</v>
      </c>
      <c r="CI763" s="125">
        <f t="shared" ref="CI763" si="14649">AA763/AA777</f>
        <v>6.5729794036731362E-2</v>
      </c>
      <c r="CJ763" s="131">
        <f t="shared" ref="CJ763" si="14650">AB763/AB777</f>
        <v>6.5887657841825875E-2</v>
      </c>
      <c r="CK763" s="132">
        <f t="shared" ref="CK763" si="14651">AC763/AC777</f>
        <v>6.9632812993743284E-2</v>
      </c>
    </row>
    <row r="764" spans="1:89" ht="15" thickTop="1" thickBot="1">
      <c r="A764" s="133" t="s">
        <v>35</v>
      </c>
      <c r="B764" s="205">
        <v>2058</v>
      </c>
      <c r="C764" s="189">
        <v>2035</v>
      </c>
      <c r="D764" s="190">
        <v>880</v>
      </c>
      <c r="E764" s="191">
        <v>859</v>
      </c>
      <c r="F764" s="188">
        <v>530</v>
      </c>
      <c r="G764" s="192">
        <v>304</v>
      </c>
      <c r="H764" s="190">
        <v>1873</v>
      </c>
      <c r="I764" s="191">
        <v>2613</v>
      </c>
      <c r="J764" s="188">
        <v>222</v>
      </c>
      <c r="K764" s="189">
        <v>253</v>
      </c>
      <c r="L764" s="190">
        <v>493</v>
      </c>
      <c r="M764" s="188">
        <v>965</v>
      </c>
      <c r="N764" s="193">
        <v>1310</v>
      </c>
      <c r="O764" s="206">
        <v>1547</v>
      </c>
      <c r="P764" s="188">
        <v>795</v>
      </c>
      <c r="Q764" s="189">
        <v>707</v>
      </c>
      <c r="R764" s="190">
        <v>1213</v>
      </c>
      <c r="S764" s="191">
        <v>1070</v>
      </c>
      <c r="T764" s="188">
        <v>412</v>
      </c>
      <c r="U764" s="192">
        <v>262</v>
      </c>
      <c r="V764" s="190">
        <v>1226</v>
      </c>
      <c r="W764" s="207">
        <v>1240</v>
      </c>
      <c r="X764" s="188">
        <v>1156</v>
      </c>
      <c r="Y764" s="192">
        <v>450</v>
      </c>
      <c r="Z764" s="190">
        <v>2931</v>
      </c>
      <c r="AA764" s="188">
        <v>2980</v>
      </c>
      <c r="AB764" s="168">
        <f t="shared" si="14460"/>
        <v>15099</v>
      </c>
      <c r="AC764" s="169">
        <f t="shared" si="14377"/>
        <v>15285</v>
      </c>
      <c r="AE764" s="288" t="s">
        <v>26</v>
      </c>
      <c r="AF764" s="12">
        <f t="shared" ref="AF764:BG764" si="14652">SUM(AF761:AF763)</f>
        <v>6741</v>
      </c>
      <c r="AG764" s="1">
        <f t="shared" si="14652"/>
        <v>8474</v>
      </c>
      <c r="AH764" s="12">
        <f t="shared" si="14652"/>
        <v>2814</v>
      </c>
      <c r="AI764" s="1">
        <f t="shared" si="14652"/>
        <v>3458</v>
      </c>
      <c r="AJ764" s="12">
        <f t="shared" si="14652"/>
        <v>1976</v>
      </c>
      <c r="AK764" s="1">
        <f t="shared" si="14652"/>
        <v>1391</v>
      </c>
      <c r="AL764" s="12">
        <f t="shared" si="14652"/>
        <v>6044</v>
      </c>
      <c r="AM764" s="1">
        <f t="shared" si="14652"/>
        <v>10154</v>
      </c>
      <c r="AN764" s="12">
        <f t="shared" si="14652"/>
        <v>950</v>
      </c>
      <c r="AO764" s="1">
        <f t="shared" si="14652"/>
        <v>607</v>
      </c>
      <c r="AP764" s="12">
        <f t="shared" si="14652"/>
        <v>1993</v>
      </c>
      <c r="AQ764" s="1">
        <f t="shared" si="14652"/>
        <v>2391</v>
      </c>
      <c r="AR764" s="12">
        <f t="shared" si="14652"/>
        <v>4666</v>
      </c>
      <c r="AS764" s="1">
        <f t="shared" si="14652"/>
        <v>5158</v>
      </c>
      <c r="AT764" s="12">
        <f t="shared" si="14652"/>
        <v>2218</v>
      </c>
      <c r="AU764" s="1">
        <f t="shared" si="14652"/>
        <v>2905</v>
      </c>
      <c r="AV764" s="12">
        <f t="shared" si="14652"/>
        <v>3042</v>
      </c>
      <c r="AW764" s="1">
        <f t="shared" si="14652"/>
        <v>4655</v>
      </c>
      <c r="AX764" s="12">
        <f t="shared" si="14652"/>
        <v>1198</v>
      </c>
      <c r="AY764" s="1">
        <f t="shared" si="14652"/>
        <v>752</v>
      </c>
      <c r="AZ764" s="12">
        <f t="shared" si="14652"/>
        <v>5005</v>
      </c>
      <c r="BA764" s="1">
        <f t="shared" si="14652"/>
        <v>3079</v>
      </c>
      <c r="BB764" s="12">
        <f t="shared" si="14652"/>
        <v>4472</v>
      </c>
      <c r="BC764" s="1">
        <f t="shared" si="14652"/>
        <v>1484</v>
      </c>
      <c r="BD764" s="12">
        <f t="shared" si="14652"/>
        <v>9883</v>
      </c>
      <c r="BE764" s="1">
        <f t="shared" si="14652"/>
        <v>9643</v>
      </c>
      <c r="BF764" s="51">
        <f t="shared" si="14652"/>
        <v>51002</v>
      </c>
      <c r="BG764" s="47">
        <f t="shared" si="14652"/>
        <v>54151</v>
      </c>
      <c r="BH764" s="284"/>
      <c r="BI764" s="133" t="s">
        <v>35</v>
      </c>
      <c r="BJ764" s="125">
        <f>B764/B777</f>
        <v>5.2192437422332684E-2</v>
      </c>
      <c r="BK764" s="126">
        <f t="shared" ref="BK764" si="14653">C764/C777</f>
        <v>6.916828115971585E-2</v>
      </c>
      <c r="BL764" s="127">
        <f t="shared" ref="BL764" si="14654">D764/D777</f>
        <v>5.6766868791123727E-2</v>
      </c>
      <c r="BM764" s="128">
        <f t="shared" ref="BM764" si="14655">E764/E777</f>
        <v>6.4547640516982266E-2</v>
      </c>
      <c r="BN764" s="125">
        <f t="shared" ref="BN764" si="14656">F764/F777</f>
        <v>5.4004483391073978E-2</v>
      </c>
      <c r="BO764" s="126">
        <f t="shared" ref="BO764" si="14657">G764/G777</f>
        <v>5.7336854017351946E-2</v>
      </c>
      <c r="BP764" s="127">
        <f t="shared" ref="BP764" si="14658">H764/H777</f>
        <v>6.6486812679706075E-2</v>
      </c>
      <c r="BQ764" s="128">
        <f t="shared" ref="BQ764" si="14659">I764/I777</f>
        <v>6.7284665894167636E-2</v>
      </c>
      <c r="BR764" s="125">
        <f t="shared" ref="BR764" si="14660">J764/J777</f>
        <v>6.2342038753159225E-2</v>
      </c>
      <c r="BS764" s="126">
        <f t="shared" ref="BS764" si="14661">K764/K777</f>
        <v>5.3635785456858175E-2</v>
      </c>
      <c r="BT764" s="127">
        <f t="shared" ref="BT764" si="14662">L764/L777</f>
        <v>7.276752767527675E-2</v>
      </c>
      <c r="BU764" s="125">
        <f t="shared" ref="BU764" si="14663">M764/M777</f>
        <v>6.5264439334505611E-2</v>
      </c>
      <c r="BV764" s="129">
        <f t="shared" ref="BV764" si="14664">N764/N777</f>
        <v>6.4124528856037991E-2</v>
      </c>
      <c r="BW764" s="130">
        <f t="shared" ref="BW764" si="14665">O764/O777</f>
        <v>5.7334519309169073E-2</v>
      </c>
      <c r="BX764" s="125">
        <f t="shared" ref="BX764" si="14666">P764/P777</f>
        <v>6.8398864320743352E-2</v>
      </c>
      <c r="BY764" s="126">
        <f t="shared" ref="BY764" si="14667">Q764/Q777</f>
        <v>5.7288712422007941E-2</v>
      </c>
      <c r="BZ764" s="127">
        <f t="shared" ref="BZ764" si="14668">R764/R777</f>
        <v>6.7508904719501342E-2</v>
      </c>
      <c r="CA764" s="128">
        <f t="shared" ref="CA764" si="14669">S764/S777</f>
        <v>5.8807364660621052E-2</v>
      </c>
      <c r="CB764" s="125">
        <f t="shared" ref="CB764" si="14670">T764/T777</f>
        <v>7.9154658981748324E-2</v>
      </c>
      <c r="CC764" s="126">
        <f t="shared" ref="CC764" si="14671">U764/U777</f>
        <v>5.2243270189431708E-2</v>
      </c>
      <c r="CD764" s="127">
        <f t="shared" ref="CD764" si="14672">V764/V777</f>
        <v>6.5586048253356871E-2</v>
      </c>
      <c r="CE764" s="128">
        <f t="shared" ref="CE764" si="14673">W764/W777</f>
        <v>6.4455764632498178E-2</v>
      </c>
      <c r="CF764" s="125">
        <f t="shared" ref="CF764" si="14674">X764/X777</f>
        <v>6.6246418338108876E-2</v>
      </c>
      <c r="CG764" s="126">
        <f t="shared" ref="CG764" si="14675">Y764/Y777</f>
        <v>5.0801535335290131E-2</v>
      </c>
      <c r="CH764" s="127">
        <f t="shared" ref="CH764" si="14676">Z764/Z777</f>
        <v>6.7979404397439464E-2</v>
      </c>
      <c r="CI764" s="125">
        <f t="shared" ref="CI764" si="14677">AA764/AA777</f>
        <v>7.3859270825588019E-2</v>
      </c>
      <c r="CJ764" s="131">
        <f t="shared" ref="CJ764" si="14678">AB764/AB777</f>
        <v>6.3511092042500564E-2</v>
      </c>
      <c r="CK764" s="132">
        <f t="shared" ref="CK764" si="14679">AC764/AC777</f>
        <v>6.4399924161031408E-2</v>
      </c>
    </row>
    <row r="765" spans="1:89" ht="14.1" thickTop="1">
      <c r="A765" s="142" t="s">
        <v>36</v>
      </c>
      <c r="B765" s="202">
        <v>2216</v>
      </c>
      <c r="C765" s="196">
        <v>2416</v>
      </c>
      <c r="D765" s="197">
        <v>926</v>
      </c>
      <c r="E765" s="198">
        <v>718</v>
      </c>
      <c r="F765" s="195">
        <v>543</v>
      </c>
      <c r="G765" s="199">
        <v>317</v>
      </c>
      <c r="H765" s="197">
        <v>2045</v>
      </c>
      <c r="I765" s="198">
        <v>2934</v>
      </c>
      <c r="J765" s="195">
        <v>269</v>
      </c>
      <c r="K765" s="196">
        <v>252</v>
      </c>
      <c r="L765" s="197">
        <v>593</v>
      </c>
      <c r="M765" s="195">
        <v>878</v>
      </c>
      <c r="N765" s="200">
        <v>1557</v>
      </c>
      <c r="O765" s="203">
        <v>1840</v>
      </c>
      <c r="P765" s="195">
        <v>872</v>
      </c>
      <c r="Q765" s="196">
        <v>626</v>
      </c>
      <c r="R765" s="197">
        <v>1188</v>
      </c>
      <c r="S765" s="198">
        <v>1277</v>
      </c>
      <c r="T765" s="195">
        <v>470</v>
      </c>
      <c r="U765" s="199">
        <v>176</v>
      </c>
      <c r="V765" s="197">
        <v>1574</v>
      </c>
      <c r="W765" s="204">
        <v>1136</v>
      </c>
      <c r="X765" s="195">
        <v>1335</v>
      </c>
      <c r="Y765" s="199">
        <v>395</v>
      </c>
      <c r="Z765" s="197">
        <v>3156</v>
      </c>
      <c r="AA765" s="195">
        <v>2719</v>
      </c>
      <c r="AB765" s="168">
        <f t="shared" si="14460"/>
        <v>16744</v>
      </c>
      <c r="AC765" s="169">
        <f t="shared" si="14377"/>
        <v>15684</v>
      </c>
      <c r="BI765" s="142" t="s">
        <v>36</v>
      </c>
      <c r="BJ765" s="125">
        <f>B765/B777</f>
        <v>5.6199436991199815E-2</v>
      </c>
      <c r="BK765" s="126">
        <f t="shared" ref="BK765" si="14680">C765/C777</f>
        <v>8.2118214880527521E-2</v>
      </c>
      <c r="BL765" s="127">
        <f t="shared" ref="BL765" si="14681">D765/D777</f>
        <v>5.9734227841568829E-2</v>
      </c>
      <c r="BM765" s="128">
        <f t="shared" ref="BM765" si="14682">E765/E777</f>
        <v>5.3952509768560267E-2</v>
      </c>
      <c r="BN765" s="125">
        <f t="shared" ref="BN765" si="14683">F765/F777</f>
        <v>5.5329121662930504E-2</v>
      </c>
      <c r="BO765" s="126">
        <f t="shared" ref="BO765" si="14684">G765/G777</f>
        <v>5.9788758958883442E-2</v>
      </c>
      <c r="BP765" s="127">
        <f t="shared" ref="BP765" si="14685">H765/H777</f>
        <v>7.2592382237052291E-2</v>
      </c>
      <c r="BQ765" s="128">
        <f t="shared" ref="BQ765" si="14686">I765/I777</f>
        <v>7.555040556199305E-2</v>
      </c>
      <c r="BR765" s="125">
        <f t="shared" ref="BR765" si="14687">J765/J777</f>
        <v>7.5540578489188437E-2</v>
      </c>
      <c r="BS765" s="126">
        <f t="shared" ref="BS765" si="14688">K765/K777</f>
        <v>5.3423786304854781E-2</v>
      </c>
      <c r="BT765" s="127">
        <f t="shared" ref="BT765" si="14689">L765/L777</f>
        <v>8.7527675276752773E-2</v>
      </c>
      <c r="BU765" s="125">
        <f t="shared" ref="BU765" si="14690">M765/M777</f>
        <v>5.9380495062897339E-2</v>
      </c>
      <c r="BV765" s="129">
        <f t="shared" ref="BV765" si="14691">N765/N777</f>
        <v>7.6215184296832938E-2</v>
      </c>
      <c r="BW765" s="130">
        <f t="shared" ref="BW765" si="14692">O765/O777</f>
        <v>6.8193610555184941E-2</v>
      </c>
      <c r="BX765" s="125">
        <f t="shared" ref="BX765" si="14693">P765/P777</f>
        <v>7.5023659984513463E-2</v>
      </c>
      <c r="BY765" s="126">
        <f t="shared" ref="BY765" si="14694">Q765/Q777</f>
        <v>5.0725224860222025E-2</v>
      </c>
      <c r="BZ765" s="127">
        <f t="shared" ref="BZ765" si="14695">R765/R777</f>
        <v>6.6117542297417634E-2</v>
      </c>
      <c r="CA765" s="128">
        <f t="shared" ref="CA765" si="14696">S765/S777</f>
        <v>7.0184116515526238E-2</v>
      </c>
      <c r="CB765" s="125">
        <f t="shared" ref="CB765" si="14697">T765/T777</f>
        <v>9.0297790585975021E-2</v>
      </c>
      <c r="CC765" s="126">
        <f t="shared" ref="CC765" si="14698">U765/U777</f>
        <v>3.5094715852442671E-2</v>
      </c>
      <c r="CD765" s="127">
        <f t="shared" ref="CD765" si="14699">V765/V777</f>
        <v>8.4202642700476116E-2</v>
      </c>
      <c r="CE765" s="128">
        <f t="shared" ref="CE765" si="14700">W765/W777</f>
        <v>5.9049797276224142E-2</v>
      </c>
      <c r="CF765" s="125">
        <f t="shared" ref="CF765" si="14701">X765/X777</f>
        <v>7.6504297994269346E-2</v>
      </c>
      <c r="CG765" s="126">
        <f t="shared" ref="CG765" si="14702">Y765/Y777</f>
        <v>4.459245879431023E-2</v>
      </c>
      <c r="CH765" s="127">
        <f t="shared" ref="CH765" si="14703">Z765/Z777</f>
        <v>7.3197884775953237E-2</v>
      </c>
      <c r="CI765" s="125">
        <f t="shared" ref="CI765" si="14704">AA765/AA777</f>
        <v>6.7390388380796584E-2</v>
      </c>
      <c r="CJ765" s="131">
        <f t="shared" ref="CJ765" si="14705">AB765/AB777</f>
        <v>7.0430473883014072E-2</v>
      </c>
      <c r="CK765" s="132">
        <f t="shared" ref="CK765" si="14706">AC765/AC777</f>
        <v>6.6081021298110346E-2</v>
      </c>
    </row>
    <row r="766" spans="1:89">
      <c r="A766" s="133" t="s">
        <v>37</v>
      </c>
      <c r="B766" s="205">
        <v>2212</v>
      </c>
      <c r="C766" s="189">
        <v>2273</v>
      </c>
      <c r="D766" s="190">
        <v>1046</v>
      </c>
      <c r="E766" s="191">
        <v>1139</v>
      </c>
      <c r="F766" s="188">
        <v>713</v>
      </c>
      <c r="G766" s="192">
        <v>352</v>
      </c>
      <c r="H766" s="190">
        <v>2084</v>
      </c>
      <c r="I766" s="191">
        <v>3364</v>
      </c>
      <c r="J766" s="188">
        <v>305</v>
      </c>
      <c r="K766" s="189">
        <v>231</v>
      </c>
      <c r="L766" s="190">
        <v>780</v>
      </c>
      <c r="M766" s="188">
        <v>822</v>
      </c>
      <c r="N766" s="193">
        <v>1679</v>
      </c>
      <c r="O766" s="206">
        <v>1785</v>
      </c>
      <c r="P766" s="188">
        <v>805</v>
      </c>
      <c r="Q766" s="189">
        <v>901</v>
      </c>
      <c r="R766" s="190">
        <v>1461</v>
      </c>
      <c r="S766" s="191">
        <v>1477</v>
      </c>
      <c r="T766" s="188">
        <v>617</v>
      </c>
      <c r="U766" s="192">
        <v>192</v>
      </c>
      <c r="V766" s="190">
        <v>1867</v>
      </c>
      <c r="W766" s="207">
        <v>1133</v>
      </c>
      <c r="X766" s="188">
        <v>1760</v>
      </c>
      <c r="Y766" s="192">
        <v>452</v>
      </c>
      <c r="Z766" s="190">
        <v>3491</v>
      </c>
      <c r="AA766" s="188">
        <v>2789</v>
      </c>
      <c r="AB766" s="168">
        <f t="shared" si="14460"/>
        <v>18820</v>
      </c>
      <c r="AC766" s="169">
        <f t="shared" si="14377"/>
        <v>16910</v>
      </c>
      <c r="BI766" s="133" t="s">
        <v>37</v>
      </c>
      <c r="BJ766" s="125">
        <f>B766/B777</f>
        <v>5.6097993964139892E-2</v>
      </c>
      <c r="BK766" s="126">
        <f t="shared" ref="BK766" si="14707">C766/C777</f>
        <v>7.7257741069304234E-2</v>
      </c>
      <c r="BL766" s="127">
        <f t="shared" ref="BL766" si="14708">D766/D777</f>
        <v>6.7475164494903886E-2</v>
      </c>
      <c r="BM766" s="128">
        <f t="shared" ref="BM766" si="14709">E766/E777</f>
        <v>8.5587616471295466E-2</v>
      </c>
      <c r="BN766" s="125">
        <f t="shared" ref="BN766" si="14710">F766/F777</f>
        <v>7.2651314448746687E-2</v>
      </c>
      <c r="BO766" s="126">
        <f t="shared" ref="BO766" si="14711">G766/G777</f>
        <v>6.6390041493775934E-2</v>
      </c>
      <c r="BP766" s="127">
        <f t="shared" ref="BP766" si="14712">H766/H777</f>
        <v>7.3976784636683113E-2</v>
      </c>
      <c r="BQ766" s="128">
        <f t="shared" ref="BQ766" si="14713">I766/I777</f>
        <v>8.6622891721385348E-2</v>
      </c>
      <c r="BR766" s="125">
        <f t="shared" ref="BR766" si="14714">J766/J777</f>
        <v>8.565009828699803E-2</v>
      </c>
      <c r="BS766" s="126">
        <f t="shared" ref="BS766" si="14715">K766/K777</f>
        <v>4.8971804112783547E-2</v>
      </c>
      <c r="BT766" s="127">
        <f t="shared" ref="BT766" si="14716">L766/L777</f>
        <v>0.11512915129151291</v>
      </c>
      <c r="BU766" s="125">
        <f t="shared" ref="BU766" si="14717">M766/M777</f>
        <v>5.5593128635195457E-2</v>
      </c>
      <c r="BV766" s="129">
        <f t="shared" ref="BV766" si="14718">N766/N777</f>
        <v>8.2187086984189139E-2</v>
      </c>
      <c r="BW766" s="130">
        <f t="shared" ref="BW766" si="14719">O766/O777</f>
        <v>6.6155214587502786E-2</v>
      </c>
      <c r="BX766" s="125">
        <f t="shared" ref="BX766" si="14720">P766/P777</f>
        <v>6.9259227393960246E-2</v>
      </c>
      <c r="BY766" s="126">
        <f t="shared" ref="BY766" si="14721">Q766/Q777</f>
        <v>7.3008670286038413E-2</v>
      </c>
      <c r="BZ766" s="127">
        <f t="shared" ref="BZ766" si="14722">R766/R777</f>
        <v>8.1311219946571686E-2</v>
      </c>
      <c r="CA766" s="128">
        <f t="shared" ref="CA766" si="14723">S766/S777</f>
        <v>8.1176147293212417E-2</v>
      </c>
      <c r="CB766" s="125">
        <f t="shared" ref="CB766" si="14724">T766/T777</f>
        <v>0.11853986551392891</v>
      </c>
      <c r="CC766" s="126">
        <f t="shared" ref="CC766" si="14725">U766/U777</f>
        <v>3.8285144566301096E-2</v>
      </c>
      <c r="CD766" s="127">
        <f t="shared" ref="CD766" si="14726">V766/V777</f>
        <v>9.9876959289573644E-2</v>
      </c>
      <c r="CE766" s="128">
        <f t="shared" ref="CE766" si="14727">W766/W777</f>
        <v>5.8893855910177775E-2</v>
      </c>
      <c r="CF766" s="125">
        <f t="shared" ref="CF766" si="14728">X766/X777</f>
        <v>0.10085959885386819</v>
      </c>
      <c r="CG766" s="126">
        <f t="shared" ref="CG766" si="14729">Y766/Y777</f>
        <v>5.1027319936780315E-2</v>
      </c>
      <c r="CH766" s="127">
        <f t="shared" ref="CH766" si="14730">Z766/Z777</f>
        <v>8.0967622228407088E-2</v>
      </c>
      <c r="CI766" s="125">
        <f t="shared" ref="CI766" si="14731">AA766/AA777</f>
        <v>6.9125337695491604E-2</v>
      </c>
      <c r="CJ766" s="131">
        <f t="shared" ref="CJ766" si="14732">AB766/AB777</f>
        <v>7.9162775828853615E-2</v>
      </c>
      <c r="CK766" s="132">
        <f t="shared" ref="CK766" si="14733">AC766/AC777</f>
        <v>7.1246497714297752E-2</v>
      </c>
    </row>
    <row r="767" spans="1:89">
      <c r="A767" s="142" t="s">
        <v>30</v>
      </c>
      <c r="B767" s="202">
        <v>2480</v>
      </c>
      <c r="C767" s="196">
        <v>3224</v>
      </c>
      <c r="D767" s="197">
        <v>1143</v>
      </c>
      <c r="E767" s="198">
        <v>1166</v>
      </c>
      <c r="F767" s="195">
        <v>791</v>
      </c>
      <c r="G767" s="199">
        <v>506</v>
      </c>
      <c r="H767" s="197">
        <v>2072</v>
      </c>
      <c r="I767" s="198">
        <v>3666</v>
      </c>
      <c r="J767" s="195">
        <v>419</v>
      </c>
      <c r="K767" s="196">
        <v>247</v>
      </c>
      <c r="L767" s="197">
        <v>821</v>
      </c>
      <c r="M767" s="195">
        <v>930</v>
      </c>
      <c r="N767" s="200">
        <v>1750</v>
      </c>
      <c r="O767" s="203">
        <v>1798</v>
      </c>
      <c r="P767" s="195">
        <v>893</v>
      </c>
      <c r="Q767" s="196">
        <v>912</v>
      </c>
      <c r="R767" s="197">
        <v>1100</v>
      </c>
      <c r="S767" s="198">
        <v>1451</v>
      </c>
      <c r="T767" s="195">
        <v>552</v>
      </c>
      <c r="U767" s="199">
        <v>288</v>
      </c>
      <c r="V767" s="197">
        <v>1760</v>
      </c>
      <c r="W767" s="204">
        <v>1248</v>
      </c>
      <c r="X767" s="195">
        <v>1992</v>
      </c>
      <c r="Y767" s="199">
        <v>552</v>
      </c>
      <c r="Z767" s="197">
        <v>3947</v>
      </c>
      <c r="AA767" s="195">
        <v>3480</v>
      </c>
      <c r="AB767" s="168">
        <f t="shared" si="14460"/>
        <v>19720</v>
      </c>
      <c r="AC767" s="169">
        <f t="shared" si="14377"/>
        <v>19468</v>
      </c>
      <c r="BI767" s="142" t="s">
        <v>30</v>
      </c>
      <c r="BJ767" s="125">
        <f>B767/B777</f>
        <v>6.2894676777155031E-2</v>
      </c>
      <c r="BK767" s="126">
        <f t="shared" ref="BK767" si="14734">C767/C777</f>
        <v>0.10958159138030658</v>
      </c>
      <c r="BL767" s="127">
        <f t="shared" ref="BL767" si="14735">D767/D777</f>
        <v>7.3732421623016381E-2</v>
      </c>
      <c r="BM767" s="128">
        <f t="shared" ref="BM767" si="14736">E767/E777</f>
        <v>8.7616471295461379E-2</v>
      </c>
      <c r="BN767" s="125">
        <f t="shared" ref="BN767" si="14737">F767/F777</f>
        <v>8.0599144079885873E-2</v>
      </c>
      <c r="BO767" s="126">
        <f t="shared" ref="BO767" si="14738">G767/G777</f>
        <v>9.5435684647302899E-2</v>
      </c>
      <c r="BP767" s="127">
        <f t="shared" ref="BP767" si="14739">H767/H777</f>
        <v>7.3550814667565939E-2</v>
      </c>
      <c r="BQ767" s="128">
        <f t="shared" ref="BQ767" si="14740">I767/I777</f>
        <v>9.4399382000772497E-2</v>
      </c>
      <c r="BR767" s="125">
        <f t="shared" ref="BR767" si="14741">J767/J777</f>
        <v>0.11766357764672845</v>
      </c>
      <c r="BS767" s="126">
        <f t="shared" ref="BS767" si="14742">K767/K777</f>
        <v>5.2363790544837821E-2</v>
      </c>
      <c r="BT767" s="127">
        <f t="shared" ref="BT767" si="14743">L767/L777</f>
        <v>0.12118081180811809</v>
      </c>
      <c r="BU767" s="125">
        <f t="shared" ref="BU767" si="14744">M767/M777</f>
        <v>6.2897335317191938E-2</v>
      </c>
      <c r="BV767" s="129">
        <f t="shared" ref="BV767" si="14745">N767/N777</f>
        <v>8.5662538548142347E-2</v>
      </c>
      <c r="BW767" s="130">
        <f t="shared" ref="BW767" si="14746">O767/O777</f>
        <v>6.6637017270773105E-2</v>
      </c>
      <c r="BX767" s="125">
        <f t="shared" ref="BX767" si="14747">P767/P777</f>
        <v>7.6830422438268944E-2</v>
      </c>
      <c r="BY767" s="126">
        <f t="shared" ref="BY767" si="14748">Q767/Q777</f>
        <v>7.3900008103071069E-2</v>
      </c>
      <c r="BZ767" s="127">
        <f t="shared" ref="BZ767" si="14749">R767/R777</f>
        <v>6.121994657168299E-2</v>
      </c>
      <c r="CA767" s="128">
        <f t="shared" ref="CA767" si="14750">S767/S777</f>
        <v>7.9747183292113222E-2</v>
      </c>
      <c r="CB767" s="125">
        <f t="shared" ref="CB767" si="14751">T767/T777</f>
        <v>0.10605187319884726</v>
      </c>
      <c r="CC767" s="126">
        <f t="shared" ref="CC767" si="14752">U767/U777</f>
        <v>5.7427716849451645E-2</v>
      </c>
      <c r="CD767" s="127">
        <f t="shared" ref="CD767" si="14753">V767/V777</f>
        <v>9.4152891456695018E-2</v>
      </c>
      <c r="CE767" s="128">
        <f t="shared" ref="CE767" si="14754">W767/W777</f>
        <v>6.4871608275288498E-2</v>
      </c>
      <c r="CF767" s="125">
        <f t="shared" ref="CF767" si="14755">X767/X777</f>
        <v>0.11415472779369627</v>
      </c>
      <c r="CG767" s="126">
        <f t="shared" ref="CG767" si="14756">Y767/Y777</f>
        <v>6.2316550011289232E-2</v>
      </c>
      <c r="CH767" s="127">
        <f t="shared" ref="CH767" si="14757">Z767/Z777</f>
        <v>9.1543742462195002E-2</v>
      </c>
      <c r="CI767" s="125">
        <f t="shared" ref="CI767" si="14758">AA767/AA777</f>
        <v>8.6251765930552463E-2</v>
      </c>
      <c r="CJ767" s="131">
        <f t="shared" ref="CJ767" si="14759">AB767/AB777</f>
        <v>8.2948455863177117E-2</v>
      </c>
      <c r="CK767" s="132">
        <f t="shared" ref="CK767" si="14760">AC767/AC777</f>
        <v>8.2024057806147174E-2</v>
      </c>
    </row>
    <row r="768" spans="1:89">
      <c r="A768" s="133" t="s">
        <v>32</v>
      </c>
      <c r="B768" s="205">
        <v>2193</v>
      </c>
      <c r="C768" s="189">
        <v>3053</v>
      </c>
      <c r="D768" s="190">
        <v>958</v>
      </c>
      <c r="E768" s="191">
        <v>1333</v>
      </c>
      <c r="F768" s="188">
        <v>692</v>
      </c>
      <c r="G768" s="192">
        <v>486</v>
      </c>
      <c r="H768" s="190">
        <v>2192</v>
      </c>
      <c r="I768" s="191">
        <v>3707</v>
      </c>
      <c r="J768" s="188">
        <v>287</v>
      </c>
      <c r="K768" s="189">
        <v>219</v>
      </c>
      <c r="L768" s="190">
        <v>638</v>
      </c>
      <c r="M768" s="188">
        <v>810</v>
      </c>
      <c r="N768" s="193">
        <v>1611</v>
      </c>
      <c r="O768" s="206">
        <v>1757</v>
      </c>
      <c r="P768" s="188">
        <v>721</v>
      </c>
      <c r="Q768" s="189">
        <v>1134</v>
      </c>
      <c r="R768" s="190">
        <v>1060</v>
      </c>
      <c r="S768" s="191">
        <v>1661</v>
      </c>
      <c r="T768" s="188">
        <v>361</v>
      </c>
      <c r="U768" s="192">
        <v>211</v>
      </c>
      <c r="V768" s="190">
        <v>1612</v>
      </c>
      <c r="W768" s="207">
        <v>964</v>
      </c>
      <c r="X768" s="188">
        <v>1408</v>
      </c>
      <c r="Y768" s="192">
        <v>490</v>
      </c>
      <c r="Z768" s="190">
        <v>3375</v>
      </c>
      <c r="AA768" s="188">
        <v>3087</v>
      </c>
      <c r="AB768" s="168">
        <f t="shared" si="14460"/>
        <v>17108</v>
      </c>
      <c r="AC768" s="169">
        <f t="shared" si="14377"/>
        <v>18912</v>
      </c>
      <c r="BI768" s="133" t="s">
        <v>32</v>
      </c>
      <c r="BJ768" s="125">
        <f>B768/B777</f>
        <v>5.5616139585605233E-2</v>
      </c>
      <c r="BK768" s="126">
        <f t="shared" ref="BK768" si="14761">C768/C777</f>
        <v>0.10376941640324938</v>
      </c>
      <c r="BL768" s="127">
        <f t="shared" ref="BL768" si="14762">D768/D777</f>
        <v>6.1798477615791512E-2</v>
      </c>
      <c r="BM768" s="128">
        <f t="shared" ref="BM768" si="14763">E768/E777</f>
        <v>0.10016531409678389</v>
      </c>
      <c r="BN768" s="125">
        <f t="shared" ref="BN768" si="14764">F768/F777</f>
        <v>7.0511514163439981E-2</v>
      </c>
      <c r="BO768" s="126">
        <f t="shared" ref="BO768" si="14765">G768/G777</f>
        <v>9.1663523198792909E-2</v>
      </c>
      <c r="BP768" s="127">
        <f t="shared" ref="BP768" si="14766">H768/H777</f>
        <v>7.7810514358737703E-2</v>
      </c>
      <c r="BQ768" s="128">
        <f t="shared" ref="BQ768" si="14767">I768/I777</f>
        <v>9.5455130681086645E-2</v>
      </c>
      <c r="BR768" s="125">
        <f t="shared" ref="BR768" si="14768">J768/J777</f>
        <v>8.0595338388093227E-2</v>
      </c>
      <c r="BS768" s="126">
        <f t="shared" ref="BS768" si="14769">K768/K777</f>
        <v>4.6427814288742847E-2</v>
      </c>
      <c r="BT768" s="127">
        <f t="shared" ref="BT768" si="14770">L768/L777</f>
        <v>9.4169741697416973E-2</v>
      </c>
      <c r="BU768" s="125">
        <f t="shared" ref="BU768" si="14771">M768/M777</f>
        <v>5.4781550114973626E-2</v>
      </c>
      <c r="BV768" s="129">
        <f t="shared" ref="BV768" si="14772">N768/N777</f>
        <v>7.8858485486318464E-2</v>
      </c>
      <c r="BW768" s="130">
        <f t="shared" ref="BW768" si="14773">O768/O777</f>
        <v>6.511748573122822E-2</v>
      </c>
      <c r="BX768" s="125">
        <f t="shared" ref="BX768" si="14774">P768/P777</f>
        <v>6.2032177578938315E-2</v>
      </c>
      <c r="BY768" s="126">
        <f t="shared" ref="BY768" si="14775">Q768/Q777</f>
        <v>9.1888825865002841E-2</v>
      </c>
      <c r="BZ768" s="127">
        <f t="shared" ref="BZ768" si="14776">R768/R777</f>
        <v>5.8993766696349065E-2</v>
      </c>
      <c r="CA768" s="128">
        <f t="shared" ref="CA768" si="14777">S768/S777</f>
        <v>9.128881560868371E-2</v>
      </c>
      <c r="CB768" s="125">
        <f t="shared" ref="CB768" si="14778">T768/T777</f>
        <v>6.9356388088376561E-2</v>
      </c>
      <c r="CC768" s="126">
        <f t="shared" ref="CC768" si="14779">U768/U777</f>
        <v>4.2073778664007973E-2</v>
      </c>
      <c r="CD768" s="127">
        <f t="shared" ref="CD768" si="14780">V768/V777</f>
        <v>8.6235489220563843E-2</v>
      </c>
      <c r="CE768" s="128">
        <f t="shared" ref="CE768" si="14781">W768/W777</f>
        <v>5.0109158956232455E-2</v>
      </c>
      <c r="CF768" s="125">
        <f t="shared" ref="CF768" si="14782">X768/X777</f>
        <v>8.0687679083094557E-2</v>
      </c>
      <c r="CG768" s="126">
        <f t="shared" ref="CG768" si="14783">Y768/Y777</f>
        <v>5.5317227365093702E-2</v>
      </c>
      <c r="CH768" s="127">
        <f t="shared" ref="CH768" si="14784">Z768/Z777</f>
        <v>7.8277205677706657E-2</v>
      </c>
      <c r="CI768" s="125">
        <f t="shared" ref="CI768" si="14785">AA768/AA777</f>
        <v>7.6511264778050411E-2</v>
      </c>
      <c r="CJ768" s="131">
        <f t="shared" ref="CJ768" si="14786">AB768/AB777</f>
        <v>7.1961571141340469E-2</v>
      </c>
      <c r="CK768" s="132">
        <f t="shared" ref="CK768" si="14787">AC768/AC777</f>
        <v>7.968147633192188E-2</v>
      </c>
    </row>
    <row r="769" spans="1:89">
      <c r="A769" s="142" t="s">
        <v>34</v>
      </c>
      <c r="B769" s="202">
        <v>2068</v>
      </c>
      <c r="C769" s="196">
        <v>2197</v>
      </c>
      <c r="D769" s="197">
        <v>713</v>
      </c>
      <c r="E769" s="198">
        <v>959</v>
      </c>
      <c r="F769" s="195">
        <v>493</v>
      </c>
      <c r="G769" s="199">
        <v>399</v>
      </c>
      <c r="H769" s="197">
        <v>1780</v>
      </c>
      <c r="I769" s="198">
        <v>2781</v>
      </c>
      <c r="J769" s="195">
        <v>244</v>
      </c>
      <c r="K769" s="196">
        <v>141</v>
      </c>
      <c r="L769" s="197">
        <v>534</v>
      </c>
      <c r="M769" s="195">
        <v>651</v>
      </c>
      <c r="N769" s="200">
        <v>1305</v>
      </c>
      <c r="O769" s="203">
        <v>1603</v>
      </c>
      <c r="P769" s="195">
        <v>604</v>
      </c>
      <c r="Q769" s="196">
        <v>859</v>
      </c>
      <c r="R769" s="197">
        <v>882</v>
      </c>
      <c r="S769" s="198">
        <v>1543</v>
      </c>
      <c r="T769" s="195">
        <v>285</v>
      </c>
      <c r="U769" s="199">
        <v>253</v>
      </c>
      <c r="V769" s="197">
        <v>1633</v>
      </c>
      <c r="W769" s="204">
        <v>867</v>
      </c>
      <c r="X769" s="195">
        <v>1072</v>
      </c>
      <c r="Y769" s="199">
        <v>442</v>
      </c>
      <c r="Z769" s="197">
        <v>2561</v>
      </c>
      <c r="AA769" s="195">
        <v>3076</v>
      </c>
      <c r="AB769" s="168">
        <f t="shared" si="14460"/>
        <v>14174</v>
      </c>
      <c r="AC769" s="169">
        <f t="shared" si="14377"/>
        <v>15771</v>
      </c>
      <c r="BI769" s="142" t="s">
        <v>34</v>
      </c>
      <c r="BJ769" s="125">
        <f>B769/B777</f>
        <v>5.2446044989982503E-2</v>
      </c>
      <c r="BK769" s="126">
        <f t="shared" ref="BK769" si="14788">C769/C777</f>
        <v>7.4674552190612142E-2</v>
      </c>
      <c r="BL769" s="127">
        <f t="shared" ref="BL769" si="14789">D769/D777</f>
        <v>4.5994065281899109E-2</v>
      </c>
      <c r="BM769" s="128">
        <f t="shared" ref="BM769" si="14790">E769/E777</f>
        <v>7.2061917643522697E-2</v>
      </c>
      <c r="BN769" s="125">
        <f t="shared" ref="BN769" si="14791">F769/F777</f>
        <v>5.0234359078866926E-2</v>
      </c>
      <c r="BO769" s="126">
        <f t="shared" ref="BO769" si="14792">G769/G777</f>
        <v>7.5254620897774419E-2</v>
      </c>
      <c r="BP769" s="127">
        <f t="shared" ref="BP769" si="14793">H769/H777</f>
        <v>6.3185545419047959E-2</v>
      </c>
      <c r="BQ769" s="128">
        <f t="shared" ref="BQ769" si="14794">I769/I777</f>
        <v>7.1610660486674388E-2</v>
      </c>
      <c r="BR769" s="125">
        <f t="shared" ref="BR769" si="14795">J769/J777</f>
        <v>6.8520078629598427E-2</v>
      </c>
      <c r="BS769" s="126">
        <f t="shared" ref="BS769" si="14796">K769/K777</f>
        <v>2.9891880432478271E-2</v>
      </c>
      <c r="BT769" s="127">
        <f t="shared" ref="BT769" si="14797">L769/L777</f>
        <v>7.8819188191881925E-2</v>
      </c>
      <c r="BU769" s="125">
        <f t="shared" ref="BU769" si="14798">M769/M777</f>
        <v>4.4028134722034359E-2</v>
      </c>
      <c r="BV769" s="129">
        <f t="shared" ref="BV769" si="14799">N769/N777</f>
        <v>6.3879778745900437E-2</v>
      </c>
      <c r="BW769" s="130">
        <f t="shared" ref="BW769" si="14800">O769/O777</f>
        <v>5.9409977021718186E-2</v>
      </c>
      <c r="BX769" s="125">
        <f t="shared" ref="BX769" si="14801">P769/P777</f>
        <v>5.1965929622300608E-2</v>
      </c>
      <c r="BY769" s="126">
        <f t="shared" ref="BY769" si="14802">Q769/Q777</f>
        <v>6.9605380439186446E-2</v>
      </c>
      <c r="BZ769" s="127">
        <f t="shared" ref="BZ769" si="14803">R769/R777</f>
        <v>4.9087266251113093E-2</v>
      </c>
      <c r="CA769" s="128">
        <f t="shared" ref="CA769" si="14804">S769/S777</f>
        <v>8.4803517449848861E-2</v>
      </c>
      <c r="CB769" s="125">
        <f t="shared" ref="CB769" si="14805">T769/T777</f>
        <v>5.4755043227665709E-2</v>
      </c>
      <c r="CC769" s="126">
        <f t="shared" ref="CC769" si="14806">U769/U777</f>
        <v>5.0448654037886342E-2</v>
      </c>
      <c r="CD769" s="127">
        <f t="shared" ref="CD769" si="14807">V769/V777</f>
        <v>8.7358904402717596E-2</v>
      </c>
      <c r="CE769" s="128">
        <f t="shared" ref="CE769" si="14808">W769/W777</f>
        <v>4.5067054787399939E-2</v>
      </c>
      <c r="CF769" s="125">
        <f t="shared" ref="CF769" si="14809">X769/X777</f>
        <v>6.1432664756446993E-2</v>
      </c>
      <c r="CG769" s="126">
        <f t="shared" ref="CG769" si="14810">Y769/Y777</f>
        <v>4.9898396929329417E-2</v>
      </c>
      <c r="CH769" s="127">
        <f t="shared" ref="CH769" si="14811">Z769/Z777</f>
        <v>5.9397903330550145E-2</v>
      </c>
      <c r="CI769" s="125">
        <f t="shared" ref="CI769" si="14812">AA769/AA777</f>
        <v>7.6238629885741191E-2</v>
      </c>
      <c r="CJ769" s="131">
        <f t="shared" ref="CJ769" si="14813">AB769/AB777</f>
        <v>5.9620254229445863E-2</v>
      </c>
      <c r="CK769" s="132">
        <f t="shared" ref="CK769" si="14814">AC769/AC777</f>
        <v>6.6447576312962151E-2</v>
      </c>
    </row>
    <row r="770" spans="1:89">
      <c r="A770" s="133" t="s">
        <v>38</v>
      </c>
      <c r="B770" s="205">
        <v>1736</v>
      </c>
      <c r="C770" s="189">
        <v>1689</v>
      </c>
      <c r="D770" s="190">
        <v>502</v>
      </c>
      <c r="E770" s="191">
        <v>872</v>
      </c>
      <c r="F770" s="188">
        <v>302</v>
      </c>
      <c r="G770" s="192">
        <v>369</v>
      </c>
      <c r="H770" s="190">
        <v>1422</v>
      </c>
      <c r="I770" s="191">
        <v>2464</v>
      </c>
      <c r="J770" s="188">
        <v>180</v>
      </c>
      <c r="K770" s="189">
        <v>131</v>
      </c>
      <c r="L770" s="190">
        <v>396</v>
      </c>
      <c r="M770" s="188">
        <v>415</v>
      </c>
      <c r="N770" s="193">
        <v>1060</v>
      </c>
      <c r="O770" s="206">
        <v>1157</v>
      </c>
      <c r="P770" s="188">
        <v>379</v>
      </c>
      <c r="Q770" s="189">
        <v>828</v>
      </c>
      <c r="R770" s="190">
        <v>676</v>
      </c>
      <c r="S770" s="191">
        <v>1140</v>
      </c>
      <c r="T770" s="188">
        <v>200</v>
      </c>
      <c r="U770" s="192">
        <v>221</v>
      </c>
      <c r="V770" s="190">
        <v>1257</v>
      </c>
      <c r="W770" s="207">
        <v>676</v>
      </c>
      <c r="X770" s="188">
        <v>727</v>
      </c>
      <c r="Y770" s="192">
        <v>418</v>
      </c>
      <c r="Z770" s="190">
        <v>1920</v>
      </c>
      <c r="AA770" s="188">
        <v>2330</v>
      </c>
      <c r="AB770" s="168">
        <f t="shared" si="14460"/>
        <v>10757</v>
      </c>
      <c r="AC770" s="169">
        <f t="shared" si="14377"/>
        <v>12710</v>
      </c>
      <c r="BI770" s="133" t="s">
        <v>38</v>
      </c>
      <c r="BJ770" s="125">
        <f>B770/B777</f>
        <v>4.4026273744008519E-2</v>
      </c>
      <c r="BK770" s="126">
        <f t="shared" ref="BK770" si="14815">C770/C777</f>
        <v>5.7407973896196597E-2</v>
      </c>
      <c r="BL770" s="127">
        <f t="shared" ref="BL770" si="14816">D770/D777</f>
        <v>3.2382918333118307E-2</v>
      </c>
      <c r="BM770" s="128">
        <f t="shared" ref="BM770" si="14817">E770/E777</f>
        <v>6.5524496543432523E-2</v>
      </c>
      <c r="BN770" s="125">
        <f t="shared" ref="BN770" si="14818">F770/F777</f>
        <v>3.077236600774404E-2</v>
      </c>
      <c r="BO770" s="126">
        <f t="shared" ref="BO770" si="14819">G770/G777</f>
        <v>6.9596378725009428E-2</v>
      </c>
      <c r="BP770" s="127">
        <f t="shared" ref="BP770" si="14820">H770/H777</f>
        <v>5.0477441340385502E-2</v>
      </c>
      <c r="BQ770" s="128">
        <f t="shared" ref="BQ770" si="14821">I770/I777</f>
        <v>6.3447920690099135E-2</v>
      </c>
      <c r="BR770" s="125">
        <f t="shared" ref="BR770" si="14822">J770/J777</f>
        <v>5.0547598989048023E-2</v>
      </c>
      <c r="BS770" s="126">
        <f t="shared" ref="BS770" si="14823">K770/K777</f>
        <v>2.7771888912444351E-2</v>
      </c>
      <c r="BT770" s="127">
        <f t="shared" ref="BT770" si="14824">L770/L777</f>
        <v>5.8450184501845019E-2</v>
      </c>
      <c r="BU770" s="125">
        <f t="shared" ref="BU770" si="14825">M770/M777</f>
        <v>2.8067090491005003E-2</v>
      </c>
      <c r="BV770" s="129">
        <f t="shared" ref="BV770" si="14826">N770/N777</f>
        <v>5.188702334916051E-2</v>
      </c>
      <c r="BW770" s="130">
        <f t="shared" ref="BW770" si="14827">O770/O777</f>
        <v>4.2880438811059227E-2</v>
      </c>
      <c r="BX770" s="125">
        <f t="shared" ref="BX770" si="14828">P770/P777</f>
        <v>3.2607760474920415E-2</v>
      </c>
      <c r="BY770" s="126">
        <f t="shared" ref="BY770" si="14829">Q770/Q777</f>
        <v>6.7093428409367148E-2</v>
      </c>
      <c r="BZ770" s="127">
        <f t="shared" ref="BZ770" si="14830">R770/R777</f>
        <v>3.7622439893143365E-2</v>
      </c>
      <c r="CA770" s="128">
        <f t="shared" ref="CA770" si="14831">S770/S777</f>
        <v>6.2654575432811208E-2</v>
      </c>
      <c r="CB770" s="125">
        <f t="shared" ref="CB770" si="14832">T770/T777</f>
        <v>3.8424591738712779E-2</v>
      </c>
      <c r="CC770" s="126">
        <f t="shared" ref="CC770" si="14833">U770/U777</f>
        <v>4.4067796610169491E-2</v>
      </c>
      <c r="CD770" s="127">
        <f t="shared" ref="CD770" si="14834">V770/V777</f>
        <v>6.7244423046060028E-2</v>
      </c>
      <c r="CE770" s="128">
        <f t="shared" ref="CE770" si="14835">W770/W777</f>
        <v>3.5138787815781267E-2</v>
      </c>
      <c r="CF770" s="125">
        <f t="shared" ref="CF770" si="14836">X770/X777</f>
        <v>4.1661891117478513E-2</v>
      </c>
      <c r="CG770" s="126">
        <f t="shared" ref="CG770" si="14837">Y770/Y777</f>
        <v>4.7188981711447281E-2</v>
      </c>
      <c r="CH770" s="127">
        <f t="shared" ref="CH770" si="14838">Z770/Z777</f>
        <v>4.4531032563317564E-2</v>
      </c>
      <c r="CI770" s="125">
        <f t="shared" ref="CI770" si="14839">AA770/AA777</f>
        <v>5.7749027189134258E-2</v>
      </c>
      <c r="CJ770" s="131">
        <f t="shared" ref="CJ770" si="14840">AB770/AB777</f>
        <v>4.5247289032464312E-2</v>
      </c>
      <c r="CK770" s="132">
        <f t="shared" ref="CK770" si="14841">AC770/AC777</f>
        <v>5.3550738376624746E-2</v>
      </c>
    </row>
    <row r="771" spans="1:89">
      <c r="A771" s="142" t="s">
        <v>39</v>
      </c>
      <c r="B771" s="202">
        <v>297</v>
      </c>
      <c r="C771" s="196">
        <v>1377</v>
      </c>
      <c r="D771" s="197">
        <v>83</v>
      </c>
      <c r="E771" s="198">
        <v>595</v>
      </c>
      <c r="F771" s="195">
        <v>73</v>
      </c>
      <c r="G771" s="199">
        <v>236</v>
      </c>
      <c r="H771" s="197">
        <v>541</v>
      </c>
      <c r="I771" s="198">
        <v>1600</v>
      </c>
      <c r="J771" s="195">
        <v>94</v>
      </c>
      <c r="K771" s="196">
        <v>81</v>
      </c>
      <c r="L771" s="197">
        <v>227</v>
      </c>
      <c r="M771" s="195">
        <v>241</v>
      </c>
      <c r="N771" s="200">
        <v>583</v>
      </c>
      <c r="O771" s="203">
        <v>880</v>
      </c>
      <c r="P771" s="195">
        <v>306</v>
      </c>
      <c r="Q771" s="196">
        <v>567</v>
      </c>
      <c r="R771" s="197">
        <v>378</v>
      </c>
      <c r="S771" s="198">
        <v>750</v>
      </c>
      <c r="T771" s="195">
        <v>153</v>
      </c>
      <c r="U771" s="199">
        <v>127</v>
      </c>
      <c r="V771" s="197">
        <v>1192</v>
      </c>
      <c r="W771" s="204">
        <v>435</v>
      </c>
      <c r="X771" s="195">
        <v>448</v>
      </c>
      <c r="Y771" s="199">
        <v>370</v>
      </c>
      <c r="Z771" s="197">
        <v>1361</v>
      </c>
      <c r="AA771" s="195">
        <v>1719</v>
      </c>
      <c r="AB771" s="168">
        <f t="shared" si="14460"/>
        <v>5736</v>
      </c>
      <c r="AC771" s="169">
        <f t="shared" si="14377"/>
        <v>8978</v>
      </c>
      <c r="BI771" s="142" t="s">
        <v>39</v>
      </c>
      <c r="BJ771" s="125">
        <f>B771/B777</f>
        <v>7.5321447591996148E-3</v>
      </c>
      <c r="BK771" s="126">
        <f t="shared" ref="BK771" si="14842">C771/C777</f>
        <v>4.6803303762618535E-2</v>
      </c>
      <c r="BL771" s="127">
        <f t="shared" ref="BL771" si="14843">D771/D777</f>
        <v>5.3541478518900785E-3</v>
      </c>
      <c r="BM771" s="128">
        <f t="shared" ref="BM771" si="14844">E771/E777</f>
        <v>4.470994890291554E-2</v>
      </c>
      <c r="BN771" s="125">
        <f t="shared" ref="BN771" si="14845">F771/F777</f>
        <v>7.4383533727328307E-3</v>
      </c>
      <c r="BO771" s="126">
        <f t="shared" ref="BO771" si="14846">G771/G777</f>
        <v>4.4511505092417955E-2</v>
      </c>
      <c r="BP771" s="127">
        <f t="shared" ref="BP771" si="14847">H771/H777</f>
        <v>1.9204146107699407E-2</v>
      </c>
      <c r="BQ771" s="128">
        <f t="shared" ref="BQ771" si="14848">I771/I777</f>
        <v>4.1199948500064372E-2</v>
      </c>
      <c r="BR771" s="125">
        <f t="shared" ref="BR771" si="14849">J771/J777</f>
        <v>2.639707947205841E-2</v>
      </c>
      <c r="BS771" s="126">
        <f t="shared" ref="BS771" si="14850">K771/K777</f>
        <v>1.7171931312274753E-2</v>
      </c>
      <c r="BT771" s="127">
        <f t="shared" ref="BT771" si="14851">L771/L777</f>
        <v>3.3505535055350553E-2</v>
      </c>
      <c r="BU771" s="125">
        <f t="shared" ref="BU771" si="14852">M771/M777</f>
        <v>1.6299201947788448E-2</v>
      </c>
      <c r="BV771" s="129">
        <f t="shared" ref="BV771" si="14853">N771/N777</f>
        <v>2.853786284203828E-2</v>
      </c>
      <c r="BW771" s="130">
        <f t="shared" ref="BW771" si="14854">O771/O777</f>
        <v>3.2614335482914536E-2</v>
      </c>
      <c r="BX771" s="125">
        <f t="shared" ref="BX771" si="14855">P771/P777</f>
        <v>2.6327110040437064E-2</v>
      </c>
      <c r="BY771" s="126">
        <f t="shared" ref="BY771" si="14856">Q771/Q777</f>
        <v>4.594441293250142E-2</v>
      </c>
      <c r="BZ771" s="127">
        <f t="shared" ref="BZ771" si="14857">R771/R777</f>
        <v>2.1037399821905611E-2</v>
      </c>
      <c r="CA771" s="128">
        <f t="shared" ref="CA771" si="14858">S771/S777</f>
        <v>4.1220115416323165E-2</v>
      </c>
      <c r="CB771" s="125">
        <f t="shared" ref="CB771" si="14859">T771/T777</f>
        <v>2.9394812680115272E-2</v>
      </c>
      <c r="CC771" s="126">
        <f t="shared" ref="CC771" si="14860">U771/U777</f>
        <v>2.5324027916251247E-2</v>
      </c>
      <c r="CD771" s="127">
        <f t="shared" ref="CD771" si="14861">V771/V777</f>
        <v>6.3767185577488894E-2</v>
      </c>
      <c r="CE771" s="128">
        <f t="shared" ref="CE771" si="14862">W771/W777</f>
        <v>2.2611498076723153E-2</v>
      </c>
      <c r="CF771" s="125">
        <f t="shared" ref="CF771" si="14863">X771/X777</f>
        <v>2.5673352435530088E-2</v>
      </c>
      <c r="CG771" s="126">
        <f t="shared" ref="CG771" si="14864">Y771/Y777</f>
        <v>4.1770151275682996E-2</v>
      </c>
      <c r="CH771" s="127">
        <f t="shared" ref="CH771" si="14865">Z771/Z777</f>
        <v>3.1566007978476668E-2</v>
      </c>
      <c r="CI771" s="125">
        <f t="shared" ref="CI771" si="14866">AA771/AA777</f>
        <v>4.2605398170867725E-2</v>
      </c>
      <c r="CJ771" s="131">
        <f t="shared" ref="CJ771" si="14867">AB771/AB777</f>
        <v>2.4127400752088433E-2</v>
      </c>
      <c r="CK771" s="132">
        <f t="shared" ref="CK771" si="14868">AC771/AC777</f>
        <v>3.7826792222292446E-2</v>
      </c>
    </row>
    <row r="772" spans="1:89">
      <c r="A772" s="133" t="s">
        <v>40</v>
      </c>
      <c r="B772" s="205">
        <v>0</v>
      </c>
      <c r="C772" s="189">
        <v>770</v>
      </c>
      <c r="D772" s="190">
        <v>6</v>
      </c>
      <c r="E772" s="191">
        <v>347</v>
      </c>
      <c r="F772" s="188">
        <v>5</v>
      </c>
      <c r="G772" s="192">
        <v>119</v>
      </c>
      <c r="H772" s="190">
        <v>35</v>
      </c>
      <c r="I772" s="191">
        <v>639</v>
      </c>
      <c r="J772" s="188">
        <v>31</v>
      </c>
      <c r="K772" s="189">
        <v>39</v>
      </c>
      <c r="L772" s="190">
        <v>46</v>
      </c>
      <c r="M772" s="188">
        <v>34</v>
      </c>
      <c r="N772" s="193">
        <v>173</v>
      </c>
      <c r="O772" s="206">
        <v>129</v>
      </c>
      <c r="P772" s="188">
        <v>40</v>
      </c>
      <c r="Q772" s="189">
        <v>74</v>
      </c>
      <c r="R772" s="190">
        <v>49</v>
      </c>
      <c r="S772" s="191">
        <v>38</v>
      </c>
      <c r="T772" s="188">
        <v>10</v>
      </c>
      <c r="U772" s="192">
        <v>1</v>
      </c>
      <c r="V772" s="190">
        <v>89</v>
      </c>
      <c r="W772" s="207">
        <v>6</v>
      </c>
      <c r="X772" s="188">
        <v>29</v>
      </c>
      <c r="Y772" s="192">
        <v>5</v>
      </c>
      <c r="Z772" s="190">
        <v>0</v>
      </c>
      <c r="AA772" s="188">
        <v>121</v>
      </c>
      <c r="AB772" s="168">
        <f t="shared" si="14460"/>
        <v>513</v>
      </c>
      <c r="AC772" s="169">
        <f t="shared" si="14377"/>
        <v>2322</v>
      </c>
      <c r="BI772" s="133" t="s">
        <v>40</v>
      </c>
      <c r="BJ772" s="125">
        <f>B772/B777</f>
        <v>0</v>
      </c>
      <c r="BK772" s="126">
        <f t="shared" ref="BK772" si="14869">C772/C777</f>
        <v>2.6171782060433024E-2</v>
      </c>
      <c r="BL772" s="127">
        <f t="shared" ref="BL772" si="14870">D772/D777</f>
        <v>3.8704683266675265E-4</v>
      </c>
      <c r="BM772" s="128">
        <f t="shared" ref="BM772" si="14871">E772/E777</f>
        <v>2.6074541629095283E-2</v>
      </c>
      <c r="BN772" s="125">
        <f t="shared" ref="BN772" si="14872">F772/F777</f>
        <v>5.0947625840635829E-4</v>
      </c>
      <c r="BO772" s="126">
        <f t="shared" ref="BO772" si="14873">G772/G777</f>
        <v>2.2444360618634477E-2</v>
      </c>
      <c r="BP772" s="127">
        <f t="shared" ref="BP772" si="14874">H772/H777</f>
        <v>1.2424124099251002E-3</v>
      </c>
      <c r="BQ772" s="128">
        <f t="shared" ref="BQ772" si="14875">I772/I777</f>
        <v>1.645422943221321E-2</v>
      </c>
      <c r="BR772" s="125">
        <f t="shared" ref="BR772" si="14876">J772/J777</f>
        <v>8.7054198258916041E-3</v>
      </c>
      <c r="BS772" s="126">
        <f t="shared" ref="BS772" si="14877">K772/K777</f>
        <v>8.2679669281322879E-3</v>
      </c>
      <c r="BT772" s="127">
        <f t="shared" ref="BT772" si="14878">L772/L777</f>
        <v>6.7896678966789664E-3</v>
      </c>
      <c r="BU772" s="125">
        <f t="shared" ref="BU772" si="14879">M772/M777</f>
        <v>2.2994724739618558E-3</v>
      </c>
      <c r="BV772" s="129">
        <f t="shared" ref="BV772" si="14880">N772/N777</f>
        <v>8.4683538107592146E-3</v>
      </c>
      <c r="BW772" s="130">
        <f t="shared" ref="BW772" si="14881">O772/O777</f>
        <v>4.7809650878363353E-3</v>
      </c>
      <c r="BX772" s="125">
        <f t="shared" ref="BX772" si="14882">P772/P777</f>
        <v>3.4414522928675902E-3</v>
      </c>
      <c r="BY772" s="126">
        <f t="shared" ref="BY772" si="14883">Q772/Q777</f>
        <v>5.9962725873105903E-3</v>
      </c>
      <c r="BZ772" s="127">
        <f t="shared" ref="BZ772" si="14884">R772/R777</f>
        <v>2.7270703472840607E-3</v>
      </c>
      <c r="CA772" s="128">
        <f t="shared" ref="CA772" si="14885">S772/S777</f>
        <v>2.0884858477603738E-3</v>
      </c>
      <c r="CB772" s="125">
        <f t="shared" ref="CB772" si="14886">T772/T777</f>
        <v>1.9212295869356388E-3</v>
      </c>
      <c r="CC772" s="126">
        <f t="shared" ref="CC772" si="14887">U772/U777</f>
        <v>1.9940179461615153E-4</v>
      </c>
      <c r="CD772" s="127">
        <f t="shared" ref="CD772" si="14888">V772/V777</f>
        <v>4.7611405338896916E-3</v>
      </c>
      <c r="CE772" s="128">
        <f t="shared" ref="CE772" si="14889">W772/W777</f>
        <v>3.1188273209273315E-4</v>
      </c>
      <c r="CF772" s="125">
        <f t="shared" ref="CF772" si="14890">X772/X777</f>
        <v>1.66189111747851E-3</v>
      </c>
      <c r="CG772" s="126">
        <f t="shared" ref="CG772" si="14891">Y772/Y777</f>
        <v>5.6446150372544595E-4</v>
      </c>
      <c r="CH772" s="127">
        <f t="shared" ref="CH772" si="14892">Z772/Z777</f>
        <v>0</v>
      </c>
      <c r="CI772" s="125">
        <f t="shared" ref="CI772" si="14893">AA772/AA777</f>
        <v>2.9989838154013929E-3</v>
      </c>
      <c r="CJ772" s="131">
        <f t="shared" ref="CJ772" si="14894">AB772/AB777</f>
        <v>2.1578376195643943E-3</v>
      </c>
      <c r="CK772" s="132">
        <f t="shared" ref="CK772" si="14895">AC772/AC777</f>
        <v>9.7832269481135051E-3</v>
      </c>
    </row>
    <row r="773" spans="1:89">
      <c r="A773" s="142" t="s">
        <v>41</v>
      </c>
      <c r="B773" s="202">
        <v>0</v>
      </c>
      <c r="C773" s="196">
        <v>0</v>
      </c>
      <c r="D773" s="197">
        <v>0</v>
      </c>
      <c r="E773" s="198">
        <v>0</v>
      </c>
      <c r="F773" s="195">
        <v>0</v>
      </c>
      <c r="G773" s="199">
        <v>0</v>
      </c>
      <c r="H773" s="197">
        <v>0</v>
      </c>
      <c r="I773" s="198">
        <v>0</v>
      </c>
      <c r="J773" s="195">
        <v>0</v>
      </c>
      <c r="K773" s="199">
        <v>0</v>
      </c>
      <c r="L773" s="197">
        <v>0</v>
      </c>
      <c r="M773" s="195">
        <v>0</v>
      </c>
      <c r="N773" s="200">
        <v>0</v>
      </c>
      <c r="O773" s="203">
        <v>0</v>
      </c>
      <c r="P773" s="195">
        <v>0</v>
      </c>
      <c r="Q773" s="199">
        <v>0</v>
      </c>
      <c r="R773" s="197">
        <v>0</v>
      </c>
      <c r="S773" s="198">
        <v>0</v>
      </c>
      <c r="T773" s="195">
        <v>0</v>
      </c>
      <c r="U773" s="199">
        <v>0</v>
      </c>
      <c r="V773" s="197">
        <v>0</v>
      </c>
      <c r="W773" s="198">
        <v>0</v>
      </c>
      <c r="X773" s="195">
        <v>0</v>
      </c>
      <c r="Y773" s="199">
        <v>0</v>
      </c>
      <c r="Z773" s="197">
        <v>0</v>
      </c>
      <c r="AA773" s="195">
        <v>0</v>
      </c>
      <c r="AB773" s="168">
        <f t="shared" si="14460"/>
        <v>0</v>
      </c>
      <c r="AC773" s="169">
        <f t="shared" si="14377"/>
        <v>0</v>
      </c>
      <c r="BI773" s="142" t="s">
        <v>41</v>
      </c>
      <c r="BJ773" s="125">
        <f>B773/B777</f>
        <v>0</v>
      </c>
      <c r="BK773" s="126">
        <f t="shared" ref="BK773" si="14896">C773/C777</f>
        <v>0</v>
      </c>
      <c r="BL773" s="127">
        <f t="shared" ref="BL773" si="14897">D773/D777</f>
        <v>0</v>
      </c>
      <c r="BM773" s="128">
        <f t="shared" ref="BM773" si="14898">E773/E777</f>
        <v>0</v>
      </c>
      <c r="BN773" s="125">
        <f t="shared" ref="BN773" si="14899">F773/F777</f>
        <v>0</v>
      </c>
      <c r="BO773" s="126">
        <f t="shared" ref="BO773" si="14900">G773/G777</f>
        <v>0</v>
      </c>
      <c r="BP773" s="127">
        <f t="shared" ref="BP773" si="14901">H773/H777</f>
        <v>0</v>
      </c>
      <c r="BQ773" s="128">
        <f t="shared" ref="BQ773" si="14902">I773/I777</f>
        <v>0</v>
      </c>
      <c r="BR773" s="125">
        <f t="shared" ref="BR773" si="14903">J773/J777</f>
        <v>0</v>
      </c>
      <c r="BS773" s="126">
        <f t="shared" ref="BS773" si="14904">K773/K777</f>
        <v>0</v>
      </c>
      <c r="BT773" s="127">
        <f t="shared" ref="BT773" si="14905">L773/L777</f>
        <v>0</v>
      </c>
      <c r="BU773" s="125">
        <f t="shared" ref="BU773" si="14906">M773/M777</f>
        <v>0</v>
      </c>
      <c r="BV773" s="129">
        <f t="shared" ref="BV773" si="14907">N773/N777</f>
        <v>0</v>
      </c>
      <c r="BW773" s="130">
        <f t="shared" ref="BW773" si="14908">O773/O777</f>
        <v>0</v>
      </c>
      <c r="BX773" s="125">
        <f t="shared" ref="BX773" si="14909">P773/P777</f>
        <v>0</v>
      </c>
      <c r="BY773" s="126">
        <f t="shared" ref="BY773" si="14910">Q773/Q777</f>
        <v>0</v>
      </c>
      <c r="BZ773" s="127">
        <f t="shared" ref="BZ773" si="14911">R773/R777</f>
        <v>0</v>
      </c>
      <c r="CA773" s="128">
        <f t="shared" ref="CA773" si="14912">S773/S777</f>
        <v>0</v>
      </c>
      <c r="CB773" s="125">
        <f t="shared" ref="CB773" si="14913">T773/T777</f>
        <v>0</v>
      </c>
      <c r="CC773" s="126">
        <f t="shared" ref="CC773" si="14914">U773/U777</f>
        <v>0</v>
      </c>
      <c r="CD773" s="127">
        <f t="shared" ref="CD773" si="14915">V773/V777</f>
        <v>0</v>
      </c>
      <c r="CE773" s="128">
        <f t="shared" ref="CE773" si="14916">W773/W777</f>
        <v>0</v>
      </c>
      <c r="CF773" s="125">
        <f t="shared" ref="CF773" si="14917">X773/X777</f>
        <v>0</v>
      </c>
      <c r="CG773" s="126">
        <f t="shared" ref="CG773" si="14918">Y773/Y777</f>
        <v>0</v>
      </c>
      <c r="CH773" s="127">
        <f t="shared" ref="CH773" si="14919">Z773/Z777</f>
        <v>0</v>
      </c>
      <c r="CI773" s="125">
        <f t="shared" ref="CI773" si="14920">AA773/AA777</f>
        <v>0</v>
      </c>
      <c r="CJ773" s="131">
        <f t="shared" ref="CJ773" si="14921">AB773/AB777</f>
        <v>0</v>
      </c>
      <c r="CK773" s="132">
        <f t="shared" ref="CK773" si="14922">AC773/AC777</f>
        <v>0</v>
      </c>
    </row>
    <row r="774" spans="1:89">
      <c r="A774" s="133" t="s">
        <v>42</v>
      </c>
      <c r="B774" s="57"/>
      <c r="C774" s="58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141"/>
      <c r="AB774" s="168"/>
      <c r="AC774" s="169"/>
      <c r="BI774" s="133" t="s">
        <v>42</v>
      </c>
      <c r="BJ774" s="125">
        <f>B774/B777</f>
        <v>0</v>
      </c>
      <c r="BK774" s="126">
        <f t="shared" ref="BK774" si="14923">C774/C777</f>
        <v>0</v>
      </c>
      <c r="BL774" s="127">
        <f t="shared" ref="BL774" si="14924">D774/D777</f>
        <v>0</v>
      </c>
      <c r="BM774" s="128">
        <f t="shared" ref="BM774" si="14925">E774/E777</f>
        <v>0</v>
      </c>
      <c r="BN774" s="125">
        <f t="shared" ref="BN774" si="14926">F774/F777</f>
        <v>0</v>
      </c>
      <c r="BO774" s="126">
        <f t="shared" ref="BO774" si="14927">G774/G777</f>
        <v>0</v>
      </c>
      <c r="BP774" s="127">
        <f t="shared" ref="BP774" si="14928">H774/H777</f>
        <v>0</v>
      </c>
      <c r="BQ774" s="128">
        <f t="shared" ref="BQ774" si="14929">I774/I777</f>
        <v>0</v>
      </c>
      <c r="BR774" s="125">
        <f t="shared" ref="BR774" si="14930">J774/J777</f>
        <v>0</v>
      </c>
      <c r="BS774" s="126">
        <f t="shared" ref="BS774" si="14931">K774/K777</f>
        <v>0</v>
      </c>
      <c r="BT774" s="127">
        <f t="shared" ref="BT774" si="14932">L774/L777</f>
        <v>0</v>
      </c>
      <c r="BU774" s="125">
        <f t="shared" ref="BU774" si="14933">M774/M777</f>
        <v>0</v>
      </c>
      <c r="BV774" s="129">
        <f t="shared" ref="BV774" si="14934">N774/N777</f>
        <v>0</v>
      </c>
      <c r="BW774" s="130">
        <f t="shared" ref="BW774" si="14935">O774/O777</f>
        <v>0</v>
      </c>
      <c r="BX774" s="125">
        <f t="shared" ref="BX774" si="14936">P774/P777</f>
        <v>0</v>
      </c>
      <c r="BY774" s="126">
        <f t="shared" ref="BY774" si="14937">Q774/Q777</f>
        <v>0</v>
      </c>
      <c r="BZ774" s="127">
        <f t="shared" ref="BZ774" si="14938">R774/R777</f>
        <v>0</v>
      </c>
      <c r="CA774" s="128">
        <f t="shared" ref="CA774" si="14939">S774/S777</f>
        <v>0</v>
      </c>
      <c r="CB774" s="125">
        <f t="shared" ref="CB774" si="14940">T774/T777</f>
        <v>0</v>
      </c>
      <c r="CC774" s="126">
        <f t="shared" ref="CC774" si="14941">U774/U777</f>
        <v>0</v>
      </c>
      <c r="CD774" s="127">
        <f t="shared" ref="CD774" si="14942">V774/V777</f>
        <v>0</v>
      </c>
      <c r="CE774" s="128">
        <f t="shared" ref="CE774" si="14943">W774/W777</f>
        <v>0</v>
      </c>
      <c r="CF774" s="125">
        <f t="shared" ref="CF774" si="14944">X774/X777</f>
        <v>0</v>
      </c>
      <c r="CG774" s="126">
        <f t="shared" ref="CG774" si="14945">Y774/Y777</f>
        <v>0</v>
      </c>
      <c r="CH774" s="127">
        <f t="shared" ref="CH774" si="14946">Z774/Z777</f>
        <v>0</v>
      </c>
      <c r="CI774" s="125">
        <f t="shared" ref="CI774" si="14947">AA774/AA777</f>
        <v>0</v>
      </c>
      <c r="CJ774" s="131">
        <f t="shared" ref="CJ774" si="14948">AB774/AB777</f>
        <v>0</v>
      </c>
      <c r="CK774" s="132">
        <f t="shared" ref="CK774" si="14949">AC774/AC777</f>
        <v>0</v>
      </c>
    </row>
    <row r="775" spans="1:89">
      <c r="A775" s="142" t="s">
        <v>43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/>
      <c r="AC775" s="169"/>
      <c r="BI775" s="142" t="s">
        <v>43</v>
      </c>
      <c r="BJ775" s="125">
        <f>B775/B777</f>
        <v>0</v>
      </c>
      <c r="BK775" s="126">
        <f t="shared" ref="BK775" si="14950">C775/C777</f>
        <v>0</v>
      </c>
      <c r="BL775" s="127">
        <f t="shared" ref="BL775" si="14951">D775/D777</f>
        <v>0</v>
      </c>
      <c r="BM775" s="128">
        <f t="shared" ref="BM775" si="14952">E775/E777</f>
        <v>0</v>
      </c>
      <c r="BN775" s="125">
        <f t="shared" ref="BN775" si="14953">F775/F777</f>
        <v>0</v>
      </c>
      <c r="BO775" s="126">
        <f t="shared" ref="BO775" si="14954">G775/G777</f>
        <v>0</v>
      </c>
      <c r="BP775" s="127">
        <f t="shared" ref="BP775" si="14955">H775/H777</f>
        <v>0</v>
      </c>
      <c r="BQ775" s="128">
        <f t="shared" ref="BQ775" si="14956">I775/I777</f>
        <v>0</v>
      </c>
      <c r="BR775" s="125">
        <f t="shared" ref="BR775" si="14957">J775/J777</f>
        <v>0</v>
      </c>
      <c r="BS775" s="126">
        <f t="shared" ref="BS775" si="14958">K775/K777</f>
        <v>0</v>
      </c>
      <c r="BT775" s="127">
        <f t="shared" ref="BT775" si="14959">L775/L777</f>
        <v>0</v>
      </c>
      <c r="BU775" s="125">
        <f t="shared" ref="BU775" si="14960">M775/M777</f>
        <v>0</v>
      </c>
      <c r="BV775" s="129">
        <f t="shared" ref="BV775" si="14961">N775/N777</f>
        <v>0</v>
      </c>
      <c r="BW775" s="130">
        <f t="shared" ref="BW775" si="14962">O775/O777</f>
        <v>0</v>
      </c>
      <c r="BX775" s="125">
        <f t="shared" ref="BX775" si="14963">P775/P777</f>
        <v>0</v>
      </c>
      <c r="BY775" s="126">
        <f t="shared" ref="BY775" si="14964">Q775/Q777</f>
        <v>0</v>
      </c>
      <c r="BZ775" s="127">
        <f t="shared" ref="BZ775" si="14965">R775/R777</f>
        <v>0</v>
      </c>
      <c r="CA775" s="128">
        <f t="shared" ref="CA775" si="14966">S775/S777</f>
        <v>0</v>
      </c>
      <c r="CB775" s="125">
        <f t="shared" ref="CB775" si="14967">T775/T777</f>
        <v>0</v>
      </c>
      <c r="CC775" s="126">
        <f t="shared" ref="CC775" si="14968">U775/U777</f>
        <v>0</v>
      </c>
      <c r="CD775" s="127">
        <f t="shared" ref="CD775" si="14969">V775/V777</f>
        <v>0</v>
      </c>
      <c r="CE775" s="128">
        <f t="shared" ref="CE775" si="14970">W775/W777</f>
        <v>0</v>
      </c>
      <c r="CF775" s="125">
        <f t="shared" ref="CF775" si="14971">X775/X777</f>
        <v>0</v>
      </c>
      <c r="CG775" s="126">
        <f t="shared" ref="CG775" si="14972">Y775/Y777</f>
        <v>0</v>
      </c>
      <c r="CH775" s="127">
        <f t="shared" ref="CH775" si="14973">Z775/Z777</f>
        <v>0</v>
      </c>
      <c r="CI775" s="125">
        <f t="shared" ref="CI775" si="14974">AA775/AA777</f>
        <v>0</v>
      </c>
      <c r="CJ775" s="131">
        <f t="shared" ref="CJ775" si="14975">AB775/AB777</f>
        <v>0</v>
      </c>
      <c r="CK775" s="132">
        <f t="shared" ref="CK775" si="14976">AC775/AC777</f>
        <v>0</v>
      </c>
    </row>
    <row r="776" spans="1:89" ht="14.1" thickBot="1">
      <c r="A776" s="133" t="s">
        <v>44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/>
      <c r="AC776" s="169"/>
      <c r="BI776" s="133" t="s">
        <v>44</v>
      </c>
      <c r="BJ776" s="125">
        <f>B776/B777</f>
        <v>0</v>
      </c>
      <c r="BK776" s="126">
        <f t="shared" ref="BK776" si="14977">C776/C777</f>
        <v>0</v>
      </c>
      <c r="BL776" s="127">
        <f t="shared" ref="BL776" si="14978">D776/D777</f>
        <v>0</v>
      </c>
      <c r="BM776" s="128">
        <f t="shared" ref="BM776" si="14979">E776/E777</f>
        <v>0</v>
      </c>
      <c r="BN776" s="125">
        <f t="shared" ref="BN776" si="14980">F776/F777</f>
        <v>0</v>
      </c>
      <c r="BO776" s="126">
        <f t="shared" ref="BO776" si="14981">G776/G777</f>
        <v>0</v>
      </c>
      <c r="BP776" s="127">
        <f t="shared" ref="BP776" si="14982">H776/H777</f>
        <v>0</v>
      </c>
      <c r="BQ776" s="128">
        <f t="shared" ref="BQ776" si="14983">I776/I777</f>
        <v>0</v>
      </c>
      <c r="BR776" s="125">
        <f t="shared" ref="BR776" si="14984">J776/J777</f>
        <v>0</v>
      </c>
      <c r="BS776" s="126">
        <f t="shared" ref="BS776" si="14985">K776/K777</f>
        <v>0</v>
      </c>
      <c r="BT776" s="127">
        <f t="shared" ref="BT776" si="14986">L776/L777</f>
        <v>0</v>
      </c>
      <c r="BU776" s="125">
        <f t="shared" ref="BU776" si="14987">M776/M777</f>
        <v>0</v>
      </c>
      <c r="BV776" s="129">
        <f t="shared" ref="BV776" si="14988">N776/N777</f>
        <v>0</v>
      </c>
      <c r="BW776" s="130">
        <f t="shared" ref="BW776" si="14989">O776/O777</f>
        <v>0</v>
      </c>
      <c r="BX776" s="125">
        <f t="shared" ref="BX776" si="14990">P776/P777</f>
        <v>0</v>
      </c>
      <c r="BY776" s="126">
        <f t="shared" ref="BY776" si="14991">Q776/Q777</f>
        <v>0</v>
      </c>
      <c r="BZ776" s="127">
        <f t="shared" ref="BZ776" si="14992">R776/R777</f>
        <v>0</v>
      </c>
      <c r="CA776" s="128">
        <f t="shared" ref="CA776" si="14993">S776/S777</f>
        <v>0</v>
      </c>
      <c r="CB776" s="125">
        <f t="shared" ref="CB776" si="14994">T776/T777</f>
        <v>0</v>
      </c>
      <c r="CC776" s="126">
        <f t="shared" ref="CC776" si="14995">U776/U777</f>
        <v>0</v>
      </c>
      <c r="CD776" s="127">
        <f t="shared" ref="CD776" si="14996">V776/V777</f>
        <v>0</v>
      </c>
      <c r="CE776" s="128">
        <f t="shared" ref="CE776" si="14997">W776/W777</f>
        <v>0</v>
      </c>
      <c r="CF776" s="125">
        <f t="shared" ref="CF776" si="14998">X776/X777</f>
        <v>0</v>
      </c>
      <c r="CG776" s="126">
        <f t="shared" ref="CG776" si="14999">Y776/Y777</f>
        <v>0</v>
      </c>
      <c r="CH776" s="127">
        <f t="shared" ref="CH776" si="15000">Z776/Z777</f>
        <v>0</v>
      </c>
      <c r="CI776" s="125">
        <f t="shared" ref="CI776" si="15001">AA776/AA777</f>
        <v>0</v>
      </c>
      <c r="CJ776" s="131">
        <f t="shared" ref="CJ776" si="15002">AB776/AB777</f>
        <v>0</v>
      </c>
      <c r="CK776" s="132">
        <f t="shared" ref="CK776" si="15003">AC776/AC777</f>
        <v>0</v>
      </c>
    </row>
    <row r="777" spans="1:89" ht="15" thickTop="1" thickBot="1">
      <c r="A777" s="290" t="s">
        <v>26</v>
      </c>
      <c r="B777" s="17">
        <f t="shared" ref="B777:AA777" si="15004">SUM(B754:B776)</f>
        <v>39431</v>
      </c>
      <c r="C777" s="18">
        <f t="shared" si="15004"/>
        <v>29421</v>
      </c>
      <c r="D777" s="17">
        <f t="shared" si="15004"/>
        <v>15502</v>
      </c>
      <c r="E777" s="18">
        <f t="shared" si="15004"/>
        <v>13308</v>
      </c>
      <c r="F777" s="17">
        <f t="shared" si="15004"/>
        <v>9814</v>
      </c>
      <c r="G777" s="18">
        <f t="shared" si="15004"/>
        <v>5302</v>
      </c>
      <c r="H777" s="17">
        <f t="shared" si="15004"/>
        <v>28171</v>
      </c>
      <c r="I777" s="18">
        <f t="shared" si="15004"/>
        <v>38835</v>
      </c>
      <c r="J777" s="17">
        <f t="shared" si="15004"/>
        <v>3561</v>
      </c>
      <c r="K777" s="18">
        <f t="shared" si="15004"/>
        <v>4717</v>
      </c>
      <c r="L777" s="17">
        <f t="shared" si="15004"/>
        <v>6775</v>
      </c>
      <c r="M777" s="18">
        <f t="shared" si="15004"/>
        <v>14786</v>
      </c>
      <c r="N777" s="17">
        <f t="shared" si="15004"/>
        <v>20429</v>
      </c>
      <c r="O777" s="18">
        <f t="shared" si="15004"/>
        <v>26982</v>
      </c>
      <c r="P777" s="17">
        <f t="shared" si="15004"/>
        <v>11623</v>
      </c>
      <c r="Q777" s="18">
        <f t="shared" si="15004"/>
        <v>12341</v>
      </c>
      <c r="R777" s="17">
        <f t="shared" si="15004"/>
        <v>17968</v>
      </c>
      <c r="S777" s="18">
        <f t="shared" si="15004"/>
        <v>18195</v>
      </c>
      <c r="T777" s="17">
        <f t="shared" si="15004"/>
        <v>5205</v>
      </c>
      <c r="U777" s="18">
        <f t="shared" si="15004"/>
        <v>5015</v>
      </c>
      <c r="V777" s="17">
        <f t="shared" si="15004"/>
        <v>18693</v>
      </c>
      <c r="W777" s="18">
        <f t="shared" si="15004"/>
        <v>19238</v>
      </c>
      <c r="X777" s="17">
        <f t="shared" si="15004"/>
        <v>17450</v>
      </c>
      <c r="Y777" s="18">
        <f t="shared" si="15004"/>
        <v>8858</v>
      </c>
      <c r="Z777" s="17">
        <f t="shared" si="15004"/>
        <v>43116</v>
      </c>
      <c r="AA777" s="18">
        <f t="shared" si="15004"/>
        <v>40347</v>
      </c>
      <c r="AB777" s="170">
        <f t="shared" ref="AB777:AC777" si="15005">SUM(AB753:AB776)</f>
        <v>237738</v>
      </c>
      <c r="AC777" s="171">
        <f t="shared" si="15005"/>
        <v>237345</v>
      </c>
      <c r="BI777" s="290" t="s">
        <v>26</v>
      </c>
      <c r="BJ777" s="151">
        <f>SUM(BJ753:BJ776)</f>
        <v>0.99999999999999989</v>
      </c>
      <c r="BK777" s="152">
        <f t="shared" ref="BK777:CK777" si="15006">SUM(BK753:BK776)</f>
        <v>0.99999999999999989</v>
      </c>
      <c r="BL777" s="151">
        <f t="shared" si="15006"/>
        <v>1</v>
      </c>
      <c r="BM777" s="152">
        <f t="shared" si="15006"/>
        <v>0.99999999999999989</v>
      </c>
      <c r="BN777" s="151">
        <f t="shared" si="15006"/>
        <v>1</v>
      </c>
      <c r="BO777" s="152">
        <f t="shared" si="15006"/>
        <v>1</v>
      </c>
      <c r="BP777" s="151">
        <f t="shared" si="15006"/>
        <v>0.99999999999999989</v>
      </c>
      <c r="BQ777" s="152">
        <f t="shared" si="15006"/>
        <v>1.0000000000000002</v>
      </c>
      <c r="BR777" s="151">
        <f t="shared" si="15006"/>
        <v>0.99999999999999989</v>
      </c>
      <c r="BS777" s="152">
        <f t="shared" si="15006"/>
        <v>1.0000000000000002</v>
      </c>
      <c r="BT777" s="151">
        <f t="shared" si="15006"/>
        <v>1</v>
      </c>
      <c r="BU777" s="152">
        <f t="shared" si="15006"/>
        <v>1</v>
      </c>
      <c r="BV777" s="151">
        <f t="shared" si="15006"/>
        <v>1</v>
      </c>
      <c r="BW777" s="152">
        <f t="shared" si="15006"/>
        <v>1.0000000000000002</v>
      </c>
      <c r="BX777" s="151">
        <f t="shared" si="15006"/>
        <v>1</v>
      </c>
      <c r="BY777" s="152">
        <f t="shared" si="15006"/>
        <v>1</v>
      </c>
      <c r="BZ777" s="151">
        <f t="shared" si="15006"/>
        <v>0.99999999999999989</v>
      </c>
      <c r="CA777" s="152">
        <f t="shared" si="15006"/>
        <v>0.99999999999999989</v>
      </c>
      <c r="CB777" s="151">
        <f t="shared" si="15006"/>
        <v>0.99999999999999989</v>
      </c>
      <c r="CC777" s="152">
        <f t="shared" si="15006"/>
        <v>1</v>
      </c>
      <c r="CD777" s="151">
        <f t="shared" si="15006"/>
        <v>1</v>
      </c>
      <c r="CE777" s="152">
        <f t="shared" si="15006"/>
        <v>1</v>
      </c>
      <c r="CF777" s="151">
        <f t="shared" si="15006"/>
        <v>1.0000000000000002</v>
      </c>
      <c r="CG777" s="152">
        <f t="shared" si="15006"/>
        <v>0.99999999999999978</v>
      </c>
      <c r="CH777" s="151">
        <f t="shared" si="15006"/>
        <v>1</v>
      </c>
      <c r="CI777" s="152">
        <f t="shared" si="15006"/>
        <v>0.99999999999999989</v>
      </c>
      <c r="CJ777" s="151">
        <f t="shared" si="15006"/>
        <v>1</v>
      </c>
      <c r="CK777" s="152">
        <f t="shared" si="15006"/>
        <v>1</v>
      </c>
    </row>
    <row r="778" spans="1:89" ht="14.1" thickTop="1">
      <c r="A778" s="186"/>
    </row>
    <row r="780" spans="1:89">
      <c r="A780" s="301">
        <f>+A749+1</f>
        <v>43611</v>
      </c>
      <c r="B780" s="301"/>
      <c r="C780" s="301"/>
      <c r="D780" s="301"/>
      <c r="BI780" s="298">
        <f>+BI718+2</f>
        <v>43611</v>
      </c>
      <c r="BJ780" s="298"/>
      <c r="BK780" s="298"/>
      <c r="BL780" s="298"/>
    </row>
    <row r="781" spans="1:89" ht="14.1" thickBot="1">
      <c r="AE781" t="s">
        <v>1</v>
      </c>
    </row>
    <row r="782" spans="1:89" ht="15" thickTop="1" thickBot="1">
      <c r="A782" s="296" t="s">
        <v>2</v>
      </c>
      <c r="B782" s="292" t="s">
        <v>3</v>
      </c>
      <c r="C782" s="293"/>
      <c r="D782" s="292" t="s">
        <v>4</v>
      </c>
      <c r="E782" s="293"/>
      <c r="F782" s="292" t="s">
        <v>5</v>
      </c>
      <c r="G782" s="293"/>
      <c r="H782" s="292" t="s">
        <v>6</v>
      </c>
      <c r="I782" s="293"/>
      <c r="J782" s="292" t="s">
        <v>7</v>
      </c>
      <c r="K782" s="293"/>
      <c r="L782" s="292" t="s">
        <v>8</v>
      </c>
      <c r="M782" s="293"/>
      <c r="N782" s="292" t="s">
        <v>9</v>
      </c>
      <c r="O782" s="293"/>
      <c r="P782" s="292" t="s">
        <v>10</v>
      </c>
      <c r="Q782" s="293"/>
      <c r="R782" s="292" t="s">
        <v>11</v>
      </c>
      <c r="S782" s="293"/>
      <c r="T782" s="292" t="s">
        <v>12</v>
      </c>
      <c r="U782" s="293"/>
      <c r="V782" s="292" t="s">
        <v>13</v>
      </c>
      <c r="W782" s="293"/>
      <c r="X782" s="292" t="s">
        <v>14</v>
      </c>
      <c r="Y782" s="293"/>
      <c r="Z782" s="294" t="s">
        <v>15</v>
      </c>
      <c r="AA782" s="295"/>
      <c r="AB782" s="299" t="s">
        <v>16</v>
      </c>
      <c r="AC782" s="300"/>
      <c r="AE782" s="309" t="s">
        <v>2</v>
      </c>
      <c r="AF782" s="303" t="s">
        <v>3</v>
      </c>
      <c r="AG782" s="304"/>
      <c r="AH782" s="303" t="s">
        <v>4</v>
      </c>
      <c r="AI782" s="304"/>
      <c r="AJ782" s="303" t="s">
        <v>5</v>
      </c>
      <c r="AK782" s="304"/>
      <c r="AL782" s="303" t="s">
        <v>6</v>
      </c>
      <c r="AM782" s="304"/>
      <c r="AN782" s="303" t="s">
        <v>7</v>
      </c>
      <c r="AO782" s="304"/>
      <c r="AP782" s="303" t="s">
        <v>8</v>
      </c>
      <c r="AQ782" s="304"/>
      <c r="AR782" s="303" t="s">
        <v>9</v>
      </c>
      <c r="AS782" s="304"/>
      <c r="AT782" s="303" t="s">
        <v>10</v>
      </c>
      <c r="AU782" s="304"/>
      <c r="AV782" s="303" t="s">
        <v>11</v>
      </c>
      <c r="AW782" s="304"/>
      <c r="AX782" s="303" t="s">
        <v>12</v>
      </c>
      <c r="AY782" s="304"/>
      <c r="AZ782" s="303" t="s">
        <v>13</v>
      </c>
      <c r="BA782" s="304"/>
      <c r="BB782" s="303" t="s">
        <v>14</v>
      </c>
      <c r="BC782" s="304"/>
      <c r="BD782" s="305" t="s">
        <v>15</v>
      </c>
      <c r="BE782" s="306"/>
      <c r="BF782" s="307" t="s">
        <v>16</v>
      </c>
      <c r="BG782" s="308"/>
      <c r="BH782" s="281"/>
      <c r="BI782" s="296" t="s">
        <v>2</v>
      </c>
      <c r="BJ782" s="292" t="s">
        <v>3</v>
      </c>
      <c r="BK782" s="293"/>
      <c r="BL782" s="292" t="s">
        <v>4</v>
      </c>
      <c r="BM782" s="293"/>
      <c r="BN782" s="292" t="s">
        <v>5</v>
      </c>
      <c r="BO782" s="293"/>
      <c r="BP782" s="292" t="s">
        <v>6</v>
      </c>
      <c r="BQ782" s="293"/>
      <c r="BR782" s="292" t="s">
        <v>7</v>
      </c>
      <c r="BS782" s="293"/>
      <c r="BT782" s="292" t="s">
        <v>8</v>
      </c>
      <c r="BU782" s="293"/>
      <c r="BV782" s="292" t="s">
        <v>9</v>
      </c>
      <c r="BW782" s="293"/>
      <c r="BX782" s="292" t="s">
        <v>10</v>
      </c>
      <c r="BY782" s="293"/>
      <c r="BZ782" s="292" t="s">
        <v>11</v>
      </c>
      <c r="CA782" s="293"/>
      <c r="CB782" s="292" t="s">
        <v>12</v>
      </c>
      <c r="CC782" s="293"/>
      <c r="CD782" s="292" t="s">
        <v>13</v>
      </c>
      <c r="CE782" s="293"/>
      <c r="CF782" s="292" t="s">
        <v>14</v>
      </c>
      <c r="CG782" s="293"/>
      <c r="CH782" s="294" t="s">
        <v>15</v>
      </c>
      <c r="CI782" s="295"/>
      <c r="CJ782" s="292" t="s">
        <v>16</v>
      </c>
      <c r="CK782" s="293"/>
    </row>
    <row r="783" spans="1:89" ht="15" thickTop="1" thickBot="1">
      <c r="A783" s="297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5" t="s">
        <v>17</v>
      </c>
      <c r="AA783" s="118" t="s">
        <v>18</v>
      </c>
      <c r="AB783" s="172" t="s">
        <v>17</v>
      </c>
      <c r="AC783" s="173" t="s">
        <v>18</v>
      </c>
      <c r="AE783" s="310"/>
      <c r="AF783" s="242" t="s">
        <v>17</v>
      </c>
      <c r="AG783" s="243" t="s">
        <v>18</v>
      </c>
      <c r="AH783" s="244" t="s">
        <v>17</v>
      </c>
      <c r="AI783" s="245" t="s">
        <v>18</v>
      </c>
      <c r="AJ783" s="242" t="s">
        <v>17</v>
      </c>
      <c r="AK783" s="243" t="s">
        <v>18</v>
      </c>
      <c r="AL783" s="244" t="s">
        <v>17</v>
      </c>
      <c r="AM783" s="245" t="s">
        <v>18</v>
      </c>
      <c r="AN783" s="242" t="s">
        <v>17</v>
      </c>
      <c r="AO783" s="243" t="s">
        <v>18</v>
      </c>
      <c r="AP783" s="244" t="s">
        <v>17</v>
      </c>
      <c r="AQ783" s="242" t="s">
        <v>18</v>
      </c>
      <c r="AR783" s="246" t="s">
        <v>17</v>
      </c>
      <c r="AS783" s="247" t="s">
        <v>18</v>
      </c>
      <c r="AT783" s="242" t="s">
        <v>17</v>
      </c>
      <c r="AU783" s="243" t="s">
        <v>18</v>
      </c>
      <c r="AV783" s="244" t="s">
        <v>17</v>
      </c>
      <c r="AW783" s="245" t="s">
        <v>18</v>
      </c>
      <c r="AX783" s="242" t="s">
        <v>17</v>
      </c>
      <c r="AY783" s="243" t="s">
        <v>18</v>
      </c>
      <c r="AZ783" s="244" t="s">
        <v>17</v>
      </c>
      <c r="BA783" s="245" t="s">
        <v>18</v>
      </c>
      <c r="BB783" s="242" t="s">
        <v>17</v>
      </c>
      <c r="BC783" s="243" t="s">
        <v>18</v>
      </c>
      <c r="BD783" s="248" t="s">
        <v>17</v>
      </c>
      <c r="BE783" s="249" t="s">
        <v>18</v>
      </c>
      <c r="BF783" s="250" t="s">
        <v>17</v>
      </c>
      <c r="BG783" s="251" t="s">
        <v>18</v>
      </c>
      <c r="BH783" s="282"/>
      <c r="BI783" s="297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5" t="s">
        <v>17</v>
      </c>
      <c r="CI783" s="118" t="s">
        <v>18</v>
      </c>
      <c r="CJ783" s="116" t="s">
        <v>17</v>
      </c>
      <c r="CK783" s="117" t="s">
        <v>18</v>
      </c>
    </row>
    <row r="784" spans="1:89" ht="14.1" thickTop="1">
      <c r="A784" s="121" t="s">
        <v>19</v>
      </c>
      <c r="B784" s="122"/>
      <c r="C784" s="185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2"/>
      <c r="AA784" s="183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52" t="str">
        <f>$AE$9</f>
        <v>07:00 - 07:59</v>
      </c>
      <c r="AF784" s="253">
        <f>SUMIF($A$9:$A$32,$AE784,B$784:B$807)</f>
        <v>1272</v>
      </c>
      <c r="AG784" s="254">
        <f t="shared" ref="AG784:AV786" si="15007">SUMIF($A$9:$A$32,$AE784,C$784:C$807)</f>
        <v>524</v>
      </c>
      <c r="AH784" s="255">
        <f t="shared" si="15007"/>
        <v>468</v>
      </c>
      <c r="AI784" s="256">
        <f t="shared" si="15007"/>
        <v>347</v>
      </c>
      <c r="AJ784" s="253">
        <f t="shared" si="15007"/>
        <v>214</v>
      </c>
      <c r="AK784" s="257">
        <f t="shared" si="15007"/>
        <v>119</v>
      </c>
      <c r="AL784" s="255">
        <f t="shared" si="15007"/>
        <v>905</v>
      </c>
      <c r="AM784" s="256">
        <f t="shared" si="15007"/>
        <v>839</v>
      </c>
      <c r="AN784" s="253">
        <f t="shared" si="15007"/>
        <v>64</v>
      </c>
      <c r="AO784" s="257">
        <f t="shared" si="15007"/>
        <v>104</v>
      </c>
      <c r="AP784" s="255">
        <f t="shared" si="15007"/>
        <v>107</v>
      </c>
      <c r="AQ784" s="253">
        <f t="shared" si="15007"/>
        <v>301</v>
      </c>
      <c r="AR784" s="258">
        <f t="shared" si="15007"/>
        <v>535</v>
      </c>
      <c r="AS784" s="259">
        <f t="shared" si="15007"/>
        <v>671</v>
      </c>
      <c r="AT784" s="253">
        <f t="shared" si="15007"/>
        <v>332</v>
      </c>
      <c r="AU784" s="257">
        <f t="shared" si="15007"/>
        <v>257</v>
      </c>
      <c r="AV784" s="255">
        <f t="shared" si="15007"/>
        <v>662</v>
      </c>
      <c r="AW784" s="256">
        <f t="shared" ref="AW784:BE786" si="15008">SUMIF($A$9:$A$32,$AE784,S$784:S$807)</f>
        <v>465</v>
      </c>
      <c r="AX784" s="253">
        <f t="shared" si="15008"/>
        <v>110</v>
      </c>
      <c r="AY784" s="257">
        <f t="shared" si="15008"/>
        <v>117</v>
      </c>
      <c r="AZ784" s="255">
        <f t="shared" si="15008"/>
        <v>261</v>
      </c>
      <c r="BA784" s="256">
        <f t="shared" si="15008"/>
        <v>497</v>
      </c>
      <c r="BB784" s="253">
        <f t="shared" si="15008"/>
        <v>397</v>
      </c>
      <c r="BC784" s="257">
        <f t="shared" si="15008"/>
        <v>295</v>
      </c>
      <c r="BD784" s="20">
        <f t="shared" si="15008"/>
        <v>1380</v>
      </c>
      <c r="BE784" s="260">
        <f t="shared" si="15008"/>
        <v>1413</v>
      </c>
      <c r="BF784" s="261">
        <f>AF784+AH784+AJ784+AL784+AN784+AP784+AR784+AT784+AV784+AX784+AZ784+BB784+BD784</f>
        <v>6707</v>
      </c>
      <c r="BG784" s="262">
        <f>AG784+AI784+AK784+AM784+AO784+AQ784+AS784+AU784+AW784+AY784+BA784+BC784+BE784</f>
        <v>5949</v>
      </c>
      <c r="BH784" s="283"/>
      <c r="BI784" s="121" t="s">
        <v>19</v>
      </c>
      <c r="BJ784" s="125">
        <f>B784/B808</f>
        <v>0</v>
      </c>
      <c r="BK784" s="126">
        <f t="shared" ref="BK784" si="15009">C784/C808</f>
        <v>0</v>
      </c>
      <c r="BL784" s="127">
        <f t="shared" ref="BL784" si="15010">D784/D808</f>
        <v>0</v>
      </c>
      <c r="BM784" s="128">
        <f t="shared" ref="BM784" si="15011">E784/E808</f>
        <v>0</v>
      </c>
      <c r="BN784" s="125">
        <f t="shared" ref="BN784" si="15012">F784/F808</f>
        <v>0</v>
      </c>
      <c r="BO784" s="126">
        <f t="shared" ref="BO784" si="15013">G784/G808</f>
        <v>0</v>
      </c>
      <c r="BP784" s="127">
        <f t="shared" ref="BP784" si="15014">H784/H808</f>
        <v>0</v>
      </c>
      <c r="BQ784" s="128">
        <f t="shared" ref="BQ784" si="15015">I784/I808</f>
        <v>0</v>
      </c>
      <c r="BR784" s="125">
        <f t="shared" ref="BR784" si="15016">J784/J808</f>
        <v>0</v>
      </c>
      <c r="BS784" s="126">
        <f t="shared" ref="BS784" si="15017">K784/K808</f>
        <v>0</v>
      </c>
      <c r="BT784" s="127">
        <f t="shared" ref="BT784" si="15018">L784/L808</f>
        <v>0</v>
      </c>
      <c r="BU784" s="125">
        <f t="shared" ref="BU784" si="15019">M784/M808</f>
        <v>0</v>
      </c>
      <c r="BV784" s="129">
        <f t="shared" ref="BV784" si="15020">N784/N808</f>
        <v>0</v>
      </c>
      <c r="BW784" s="130">
        <f t="shared" ref="BW784" si="15021">O784/O808</f>
        <v>0</v>
      </c>
      <c r="BX784" s="125">
        <f t="shared" ref="BX784" si="15022">P784/P808</f>
        <v>0</v>
      </c>
      <c r="BY784" s="126">
        <f t="shared" ref="BY784" si="15023">Q784/Q808</f>
        <v>0</v>
      </c>
      <c r="BZ784" s="127">
        <f t="shared" ref="BZ784" si="15024">R784/R808</f>
        <v>0</v>
      </c>
      <c r="CA784" s="128">
        <f t="shared" ref="CA784" si="15025">S784/S808</f>
        <v>0</v>
      </c>
      <c r="CB784" s="125">
        <f t="shared" ref="CB784" si="15026">T784/T808</f>
        <v>0</v>
      </c>
      <c r="CC784" s="126">
        <f t="shared" ref="CC784" si="15027">U784/U808</f>
        <v>0</v>
      </c>
      <c r="CD784" s="127">
        <f t="shared" ref="CD784" si="15028">V784/V808</f>
        <v>0</v>
      </c>
      <c r="CE784" s="128">
        <f t="shared" ref="CE784" si="15029">W784/W808</f>
        <v>0</v>
      </c>
      <c r="CF784" s="125">
        <f t="shared" ref="CF784" si="15030">X784/X808</f>
        <v>0</v>
      </c>
      <c r="CG784" s="126">
        <f t="shared" ref="CG784" si="15031">Y784/Y808</f>
        <v>0</v>
      </c>
      <c r="CH784" s="127">
        <f t="shared" ref="CH784" si="15032">Z784/Z808</f>
        <v>0</v>
      </c>
      <c r="CI784" s="125">
        <f t="shared" ref="CI784" si="15033">AA784/AA808</f>
        <v>0</v>
      </c>
      <c r="CJ784" s="131">
        <f t="shared" ref="CJ784" si="15034">AB784/AB808</f>
        <v>0</v>
      </c>
      <c r="CK784" s="132">
        <f t="shared" ref="CK784" si="15035">AC784/AC808</f>
        <v>0</v>
      </c>
    </row>
    <row r="785" spans="1:89">
      <c r="A785" s="133" t="s">
        <v>21</v>
      </c>
      <c r="B785" s="188">
        <v>153</v>
      </c>
      <c r="C785" s="189">
        <v>0</v>
      </c>
      <c r="D785" s="190">
        <v>60</v>
      </c>
      <c r="E785" s="191">
        <v>0</v>
      </c>
      <c r="F785" s="188">
        <v>12</v>
      </c>
      <c r="G785" s="192">
        <v>1</v>
      </c>
      <c r="H785" s="190">
        <v>89</v>
      </c>
      <c r="I785" s="191">
        <v>9</v>
      </c>
      <c r="J785" s="188">
        <v>2</v>
      </c>
      <c r="K785" s="192">
        <v>1</v>
      </c>
      <c r="L785" s="190">
        <v>1</v>
      </c>
      <c r="M785" s="188">
        <v>3</v>
      </c>
      <c r="N785" s="193">
        <v>11</v>
      </c>
      <c r="O785" s="194">
        <v>4</v>
      </c>
      <c r="P785" s="188">
        <v>3</v>
      </c>
      <c r="Q785" s="192">
        <v>0</v>
      </c>
      <c r="R785" s="190">
        <v>2</v>
      </c>
      <c r="S785" s="191">
        <v>0</v>
      </c>
      <c r="T785" s="188">
        <v>0</v>
      </c>
      <c r="U785" s="192">
        <v>0</v>
      </c>
      <c r="V785" s="190">
        <v>0</v>
      </c>
      <c r="W785" s="191">
        <v>0</v>
      </c>
      <c r="X785" s="188">
        <v>0</v>
      </c>
      <c r="Y785" s="192">
        <v>0</v>
      </c>
      <c r="Z785" s="190">
        <v>0</v>
      </c>
      <c r="AA785" s="188">
        <v>0</v>
      </c>
      <c r="AB785" s="168">
        <f t="shared" ref="AB785:AB786" si="15036">B785+D785+F785+H785+J785+L785+N785+P785+R785+T785+V785+X785+Z785</f>
        <v>333</v>
      </c>
      <c r="AC785" s="169">
        <f t="shared" ref="AC785:AC804" si="15037">C785+E785+G785+I785+K785+M785+O785+Q785+S785+U785+W785+Y785+AA785</f>
        <v>18</v>
      </c>
      <c r="AE785" s="263" t="str">
        <f>$AE$10</f>
        <v>08:00 - 08:59</v>
      </c>
      <c r="AF785" s="253">
        <f>SUMIF($A$9:$A$32,$AE785,B$784:B$807)</f>
        <v>2003</v>
      </c>
      <c r="AG785" s="264">
        <f t="shared" si="15007"/>
        <v>638</v>
      </c>
      <c r="AH785" s="265">
        <f t="shared" si="15007"/>
        <v>620</v>
      </c>
      <c r="AI785" s="266">
        <f t="shared" si="15007"/>
        <v>383</v>
      </c>
      <c r="AJ785" s="267">
        <f t="shared" si="15007"/>
        <v>332</v>
      </c>
      <c r="AK785" s="268">
        <f t="shared" si="15007"/>
        <v>177</v>
      </c>
      <c r="AL785" s="265">
        <f t="shared" si="15007"/>
        <v>1069</v>
      </c>
      <c r="AM785" s="266">
        <f t="shared" si="15007"/>
        <v>1049</v>
      </c>
      <c r="AN785" s="267">
        <f t="shared" si="15007"/>
        <v>69</v>
      </c>
      <c r="AO785" s="268">
        <f t="shared" si="15007"/>
        <v>152</v>
      </c>
      <c r="AP785" s="265">
        <f t="shared" si="15007"/>
        <v>100</v>
      </c>
      <c r="AQ785" s="267">
        <f t="shared" si="15007"/>
        <v>521</v>
      </c>
      <c r="AR785" s="269">
        <f t="shared" si="15007"/>
        <v>660</v>
      </c>
      <c r="AS785" s="270">
        <f t="shared" si="15007"/>
        <v>1025</v>
      </c>
      <c r="AT785" s="267">
        <f t="shared" si="15007"/>
        <v>413</v>
      </c>
      <c r="AU785" s="268">
        <f t="shared" si="15007"/>
        <v>329</v>
      </c>
      <c r="AV785" s="265">
        <f t="shared" si="15007"/>
        <v>784</v>
      </c>
      <c r="AW785" s="266">
        <f t="shared" si="15008"/>
        <v>539</v>
      </c>
      <c r="AX785" s="267">
        <f t="shared" si="15008"/>
        <v>73</v>
      </c>
      <c r="AY785" s="268">
        <f t="shared" si="15008"/>
        <v>132</v>
      </c>
      <c r="AZ785" s="265">
        <f t="shared" si="15008"/>
        <v>307</v>
      </c>
      <c r="BA785" s="266">
        <f t="shared" si="15008"/>
        <v>652</v>
      </c>
      <c r="BB785" s="267">
        <f t="shared" si="15008"/>
        <v>440</v>
      </c>
      <c r="BC785" s="268">
        <f t="shared" si="15008"/>
        <v>248</v>
      </c>
      <c r="BD785" s="265">
        <f t="shared" si="15008"/>
        <v>1630</v>
      </c>
      <c r="BE785" s="267">
        <f t="shared" si="15008"/>
        <v>1337</v>
      </c>
      <c r="BF785" s="271">
        <f>SUM(AF785,AH785,AJ785,AL785,AN785,AP785,AR785,AT785,AV785,AX785,AZ785,BB785,BD785)</f>
        <v>8500</v>
      </c>
      <c r="BG785" s="16">
        <f>SUM(AG785,AI785,AK785,AM785,AO785,AQ785,AS785,AU785,AW785,AY785,BA785,BC785,BE785)</f>
        <v>7182</v>
      </c>
      <c r="BH785" s="284"/>
      <c r="BI785" s="133" t="s">
        <v>21</v>
      </c>
      <c r="BJ785" s="125">
        <f>B785/B808</f>
        <v>5.2550231839258114E-3</v>
      </c>
      <c r="BK785" s="126">
        <f t="shared" ref="BK785" si="15038">C785/C808</f>
        <v>0</v>
      </c>
      <c r="BL785" s="127">
        <f t="shared" ref="BL785" si="15039">D785/D808</f>
        <v>6.3478628861616589E-3</v>
      </c>
      <c r="BM785" s="128">
        <f t="shared" ref="BM785" si="15040">E785/E808</f>
        <v>0</v>
      </c>
      <c r="BN785" s="125">
        <f t="shared" ref="BN785" si="15041">F785/F808</f>
        <v>2.3328149300155523E-3</v>
      </c>
      <c r="BO785" s="126">
        <f t="shared" ref="BO785" si="15042">G785/G808</f>
        <v>3.2765399737876802E-4</v>
      </c>
      <c r="BP785" s="127">
        <f t="shared" ref="BP785" si="15043">H785/H808</f>
        <v>4.1053554130725586E-3</v>
      </c>
      <c r="BQ785" s="128">
        <f t="shared" ref="BQ785" si="15044">I785/I808</f>
        <v>3.6930652441526465E-4</v>
      </c>
      <c r="BR785" s="125">
        <f t="shared" ref="BR785" si="15045">J785/J808</f>
        <v>1.0493179433368311E-3</v>
      </c>
      <c r="BS785" s="126">
        <f t="shared" ref="BS785" si="15046">K785/K808</f>
        <v>3.9447731755424062E-4</v>
      </c>
      <c r="BT785" s="127">
        <f t="shared" ref="BT785" si="15047">L785/L808</f>
        <v>2.6752273943285177E-4</v>
      </c>
      <c r="BU785" s="125">
        <f t="shared" ref="BU785" si="15048">M785/M808</f>
        <v>3.465804066543438E-4</v>
      </c>
      <c r="BV785" s="129">
        <f t="shared" ref="BV785" si="15049">N785/N808</f>
        <v>7.6745970836531081E-4</v>
      </c>
      <c r="BW785" s="130">
        <f t="shared" ref="BW785" si="15050">O785/O808</f>
        <v>2.2612923285657754E-4</v>
      </c>
      <c r="BX785" s="125">
        <f t="shared" ref="BX785" si="15051">P785/P808</f>
        <v>3.8971161340607951E-4</v>
      </c>
      <c r="BY785" s="126">
        <f t="shared" ref="BY785" si="15052">Q785/Q808</f>
        <v>0</v>
      </c>
      <c r="BZ785" s="127">
        <f t="shared" ref="BZ785" si="15053">R785/R808</f>
        <v>1.5774114677813707E-4</v>
      </c>
      <c r="CA785" s="128">
        <f t="shared" ref="CA785" si="15054">S785/S808</f>
        <v>0</v>
      </c>
      <c r="CB785" s="125">
        <f t="shared" ref="CB785" si="15055">T785/T808</f>
        <v>0</v>
      </c>
      <c r="CC785" s="126">
        <f t="shared" ref="CC785" si="15056">U785/U808</f>
        <v>0</v>
      </c>
      <c r="CD785" s="127">
        <f t="shared" ref="CD785" si="15057">V785/V808</f>
        <v>0</v>
      </c>
      <c r="CE785" s="128">
        <f t="shared" ref="CE785" si="15058">W785/W808</f>
        <v>0</v>
      </c>
      <c r="CF785" s="125">
        <f t="shared" ref="CF785" si="15059">X785/X808</f>
        <v>0</v>
      </c>
      <c r="CG785" s="126">
        <f t="shared" ref="CG785" si="15060">Y785/Y808</f>
        <v>0</v>
      </c>
      <c r="CH785" s="127">
        <f t="shared" ref="CH785" si="15061">Z785/Z808</f>
        <v>0</v>
      </c>
      <c r="CI785" s="125">
        <f t="shared" ref="CI785" si="15062">AA785/AA808</f>
        <v>0</v>
      </c>
      <c r="CJ785" s="131">
        <f t="shared" ref="CJ785" si="15063">AB785/AB808</f>
        <v>2.1144870940089534E-3</v>
      </c>
      <c r="CK785" s="132">
        <f t="shared" ref="CK785" si="15064">AC785/AC808</f>
        <v>1.1444848546504235E-4</v>
      </c>
    </row>
    <row r="786" spans="1:89" ht="14.1" thickBot="1">
      <c r="A786" s="142" t="s">
        <v>23</v>
      </c>
      <c r="B786" s="195">
        <v>800</v>
      </c>
      <c r="C786" s="196">
        <v>0</v>
      </c>
      <c r="D786" s="197">
        <v>280</v>
      </c>
      <c r="E786" s="198">
        <v>0</v>
      </c>
      <c r="F786" s="195">
        <v>137</v>
      </c>
      <c r="G786" s="199">
        <v>17</v>
      </c>
      <c r="H786" s="197">
        <v>470</v>
      </c>
      <c r="I786" s="198">
        <v>159</v>
      </c>
      <c r="J786" s="195">
        <v>30</v>
      </c>
      <c r="K786" s="199">
        <v>27</v>
      </c>
      <c r="L786" s="197">
        <v>23</v>
      </c>
      <c r="M786" s="195">
        <v>160</v>
      </c>
      <c r="N786" s="200">
        <v>226</v>
      </c>
      <c r="O786" s="201">
        <v>188</v>
      </c>
      <c r="P786" s="195">
        <v>131</v>
      </c>
      <c r="Q786" s="199">
        <v>109</v>
      </c>
      <c r="R786" s="197">
        <v>225</v>
      </c>
      <c r="S786" s="198">
        <v>159</v>
      </c>
      <c r="T786" s="195">
        <v>35</v>
      </c>
      <c r="U786" s="199">
        <v>73</v>
      </c>
      <c r="V786" s="197">
        <v>107</v>
      </c>
      <c r="W786" s="198">
        <v>179</v>
      </c>
      <c r="X786" s="195">
        <v>152</v>
      </c>
      <c r="Y786" s="199">
        <v>155</v>
      </c>
      <c r="Z786" s="197">
        <v>500</v>
      </c>
      <c r="AA786" s="195">
        <v>296</v>
      </c>
      <c r="AB786" s="168">
        <f t="shared" si="15036"/>
        <v>3116</v>
      </c>
      <c r="AC786" s="169">
        <f t="shared" si="15037"/>
        <v>1522</v>
      </c>
      <c r="AE786" s="252" t="str">
        <f>$AE$11</f>
        <v>09:00 - 09:59</v>
      </c>
      <c r="AF786" s="253">
        <f>SUMIF($A$9:$A$32,$AE786,B$784:B$807)</f>
        <v>2044</v>
      </c>
      <c r="AG786" s="272">
        <f t="shared" si="15007"/>
        <v>841</v>
      </c>
      <c r="AH786" s="273">
        <f t="shared" si="15007"/>
        <v>724</v>
      </c>
      <c r="AI786" s="274">
        <f t="shared" si="15007"/>
        <v>394</v>
      </c>
      <c r="AJ786" s="275">
        <f t="shared" si="15007"/>
        <v>354</v>
      </c>
      <c r="AK786" s="276">
        <f t="shared" si="15007"/>
        <v>213</v>
      </c>
      <c r="AL786" s="273">
        <f t="shared" si="15007"/>
        <v>1280</v>
      </c>
      <c r="AM786" s="274">
        <f t="shared" si="15007"/>
        <v>1289</v>
      </c>
      <c r="AN786" s="275">
        <f t="shared" si="15007"/>
        <v>131</v>
      </c>
      <c r="AO786" s="276">
        <f t="shared" si="15007"/>
        <v>279</v>
      </c>
      <c r="AP786" s="273">
        <f t="shared" si="15007"/>
        <v>111</v>
      </c>
      <c r="AQ786" s="275">
        <f t="shared" si="15007"/>
        <v>710</v>
      </c>
      <c r="AR786" s="277">
        <f t="shared" si="15007"/>
        <v>702</v>
      </c>
      <c r="AS786" s="278">
        <f t="shared" si="15007"/>
        <v>1385</v>
      </c>
      <c r="AT786" s="275">
        <f t="shared" si="15007"/>
        <v>485</v>
      </c>
      <c r="AU786" s="276">
        <f t="shared" si="15007"/>
        <v>395</v>
      </c>
      <c r="AV786" s="273">
        <f t="shared" si="15007"/>
        <v>988</v>
      </c>
      <c r="AW786" s="274">
        <f t="shared" si="15008"/>
        <v>747</v>
      </c>
      <c r="AX786" s="275">
        <f t="shared" si="15008"/>
        <v>82</v>
      </c>
      <c r="AY786" s="276">
        <f t="shared" si="15008"/>
        <v>126</v>
      </c>
      <c r="AZ786" s="273">
        <f t="shared" si="15008"/>
        <v>338</v>
      </c>
      <c r="BA786" s="274">
        <f t="shared" si="15008"/>
        <v>1140</v>
      </c>
      <c r="BB786" s="275">
        <f t="shared" si="15008"/>
        <v>406</v>
      </c>
      <c r="BC786" s="276">
        <f t="shared" si="15008"/>
        <v>363</v>
      </c>
      <c r="BD786" s="273">
        <f t="shared" si="15008"/>
        <v>1886</v>
      </c>
      <c r="BE786" s="275">
        <f t="shared" si="15008"/>
        <v>1751</v>
      </c>
      <c r="BF786" s="271">
        <f>SUM(AF786,AH786,AJ786,AL786,AN786,AP786,AR786,AT786,AV786,AX786,AZ786,BB786,BD786)</f>
        <v>9531</v>
      </c>
      <c r="BG786" s="16">
        <f>SUM(AG786,AI786,AK786,AM786,AO786,AQ786,AS786,AU786,AW786,AY786,BA786,BC786,BE786)</f>
        <v>9633</v>
      </c>
      <c r="BH786" s="285"/>
      <c r="BI786" s="142" t="s">
        <v>23</v>
      </c>
      <c r="BJ786" s="125">
        <f>B786/B808</f>
        <v>2.7477245406148033E-2</v>
      </c>
      <c r="BK786" s="126">
        <f t="shared" ref="BK786" si="15065">C786/C808</f>
        <v>0</v>
      </c>
      <c r="BL786" s="127">
        <f t="shared" ref="BL786" si="15066">D786/D808</f>
        <v>2.9623360135421075E-2</v>
      </c>
      <c r="BM786" s="128">
        <f t="shared" ref="BM786" si="15067">E786/E808</f>
        <v>0</v>
      </c>
      <c r="BN786" s="125">
        <f t="shared" ref="BN786" si="15068">F786/F808</f>
        <v>2.6632970451010887E-2</v>
      </c>
      <c r="BO786" s="126">
        <f t="shared" ref="BO786" si="15069">G786/G808</f>
        <v>5.5701179554390563E-3</v>
      </c>
      <c r="BP786" s="127">
        <f t="shared" ref="BP786" si="15070">H786/H808</f>
        <v>2.1679966788135985E-2</v>
      </c>
      <c r="BQ786" s="128">
        <f t="shared" ref="BQ786" si="15071">I786/I808</f>
        <v>6.5244152646696755E-3</v>
      </c>
      <c r="BR786" s="125">
        <f t="shared" ref="BR786" si="15072">J786/J808</f>
        <v>1.5739769150052464E-2</v>
      </c>
      <c r="BS786" s="126">
        <f t="shared" ref="BS786" si="15073">K786/K808</f>
        <v>1.0650887573964497E-2</v>
      </c>
      <c r="BT786" s="127">
        <f t="shared" ref="BT786" si="15074">L786/L808</f>
        <v>6.1530230069555911E-3</v>
      </c>
      <c r="BU786" s="125">
        <f t="shared" ref="BU786" si="15075">M786/M808</f>
        <v>1.8484288354898338E-2</v>
      </c>
      <c r="BV786" s="129">
        <f t="shared" ref="BV786" si="15076">N786/N808</f>
        <v>1.5767808553687295E-2</v>
      </c>
      <c r="BW786" s="130">
        <f t="shared" ref="BW786" si="15077">O786/O808</f>
        <v>1.0628073944259145E-2</v>
      </c>
      <c r="BX786" s="125">
        <f t="shared" ref="BX786" si="15078">P786/P808</f>
        <v>1.7017407118732137E-2</v>
      </c>
      <c r="BY786" s="126">
        <f t="shared" ref="BY786" si="15079">Q786/Q808</f>
        <v>1.2335898596650068E-2</v>
      </c>
      <c r="BZ786" s="127">
        <f t="shared" ref="BZ786" si="15080">R786/R808</f>
        <v>1.7745879012540423E-2</v>
      </c>
      <c r="CA786" s="128">
        <f t="shared" ref="CA786" si="15081">S786/S808</f>
        <v>1.1113440972950304E-2</v>
      </c>
      <c r="CB786" s="125">
        <f t="shared" ref="CB786" si="15082">T786/T808</f>
        <v>1.8970189701897018E-2</v>
      </c>
      <c r="CC786" s="126">
        <f t="shared" ref="CC786" si="15083">U786/U808</f>
        <v>3.0710980227177113E-2</v>
      </c>
      <c r="CD786" s="127">
        <f t="shared" ref="CD786" si="15084">V786/V808</f>
        <v>9.6162487642670984E-3</v>
      </c>
      <c r="CE786" s="128">
        <f t="shared" ref="CE786" si="15085">W786/W808</f>
        <v>1.3321425913522363E-2</v>
      </c>
      <c r="CF786" s="125">
        <f t="shared" ref="CF786" si="15086">X786/X808</f>
        <v>1.9358125318390221E-2</v>
      </c>
      <c r="CG786" s="126">
        <f t="shared" ref="CG786" si="15087">Y786/Y808</f>
        <v>2.8671846096929337E-2</v>
      </c>
      <c r="CH786" s="127">
        <f t="shared" ref="CH786" si="15088">Z786/Z808</f>
        <v>1.6172332373774946E-2</v>
      </c>
      <c r="CI786" s="125">
        <f t="shared" ref="CI786" si="15089">AA786/AA808</f>
        <v>9.8013245033112591E-3</v>
      </c>
      <c r="CJ786" s="131">
        <f t="shared" ref="CJ786" si="15090">AB786/AB808</f>
        <v>1.9786011366161857E-2</v>
      </c>
      <c r="CK786" s="132">
        <f t="shared" ref="CK786" si="15091">AC786/AC808</f>
        <v>9.6772552709885797E-3</v>
      </c>
    </row>
    <row r="787" spans="1:89" ht="15" thickTop="1" thickBot="1">
      <c r="A787" s="133" t="s">
        <v>25</v>
      </c>
      <c r="B787" s="188">
        <v>1033</v>
      </c>
      <c r="C787" s="189">
        <v>329</v>
      </c>
      <c r="D787" s="190">
        <v>436</v>
      </c>
      <c r="E787" s="191">
        <v>262</v>
      </c>
      <c r="F787" s="188">
        <v>206</v>
      </c>
      <c r="G787" s="192">
        <v>88</v>
      </c>
      <c r="H787" s="190">
        <v>699</v>
      </c>
      <c r="I787" s="191">
        <v>620</v>
      </c>
      <c r="J787" s="188">
        <v>44</v>
      </c>
      <c r="K787" s="192">
        <v>97</v>
      </c>
      <c r="L787" s="190">
        <v>96</v>
      </c>
      <c r="M787" s="188">
        <v>326</v>
      </c>
      <c r="N787" s="193">
        <v>393</v>
      </c>
      <c r="O787" s="194">
        <v>583</v>
      </c>
      <c r="P787" s="188">
        <v>237</v>
      </c>
      <c r="Q787" s="192">
        <v>240</v>
      </c>
      <c r="R787" s="190">
        <v>476</v>
      </c>
      <c r="S787" s="191">
        <v>378</v>
      </c>
      <c r="T787" s="188">
        <v>115</v>
      </c>
      <c r="U787" s="192">
        <v>175</v>
      </c>
      <c r="V787" s="190">
        <v>209</v>
      </c>
      <c r="W787" s="191">
        <v>381</v>
      </c>
      <c r="X787" s="188">
        <v>324</v>
      </c>
      <c r="Y787" s="192">
        <v>248</v>
      </c>
      <c r="Z787" s="190">
        <v>992</v>
      </c>
      <c r="AA787" s="188">
        <v>924</v>
      </c>
      <c r="AB787" s="168">
        <f>B787+D787+F787+H787+J787+L787+N787+P787+R787+T787+V787+X787+Z787</f>
        <v>5260</v>
      </c>
      <c r="AC787" s="169">
        <f t="shared" si="15037"/>
        <v>4651</v>
      </c>
      <c r="AE787" s="288" t="s">
        <v>26</v>
      </c>
      <c r="AF787" s="12">
        <f t="shared" ref="AF787:BG787" si="15092">SUM(AF784:AF786)</f>
        <v>5319</v>
      </c>
      <c r="AG787" s="1">
        <f t="shared" si="15092"/>
        <v>2003</v>
      </c>
      <c r="AH787" s="12">
        <f t="shared" si="15092"/>
        <v>1812</v>
      </c>
      <c r="AI787" s="1">
        <f t="shared" si="15092"/>
        <v>1124</v>
      </c>
      <c r="AJ787" s="12">
        <f t="shared" si="15092"/>
        <v>900</v>
      </c>
      <c r="AK787" s="1">
        <f t="shared" si="15092"/>
        <v>509</v>
      </c>
      <c r="AL787" s="12">
        <f t="shared" si="15092"/>
        <v>3254</v>
      </c>
      <c r="AM787" s="1">
        <f t="shared" si="15092"/>
        <v>3177</v>
      </c>
      <c r="AN787" s="12">
        <f t="shared" si="15092"/>
        <v>264</v>
      </c>
      <c r="AO787" s="1">
        <f t="shared" si="15092"/>
        <v>535</v>
      </c>
      <c r="AP787" s="12">
        <f t="shared" si="15092"/>
        <v>318</v>
      </c>
      <c r="AQ787" s="1">
        <f t="shared" si="15092"/>
        <v>1532</v>
      </c>
      <c r="AR787" s="12">
        <f t="shared" si="15092"/>
        <v>1897</v>
      </c>
      <c r="AS787" s="1">
        <f t="shared" si="15092"/>
        <v>3081</v>
      </c>
      <c r="AT787" s="12">
        <f t="shared" si="15092"/>
        <v>1230</v>
      </c>
      <c r="AU787" s="1">
        <f t="shared" si="15092"/>
        <v>981</v>
      </c>
      <c r="AV787" s="12">
        <f t="shared" si="15092"/>
        <v>2434</v>
      </c>
      <c r="AW787" s="1">
        <f t="shared" si="15092"/>
        <v>1751</v>
      </c>
      <c r="AX787" s="12">
        <f t="shared" si="15092"/>
        <v>265</v>
      </c>
      <c r="AY787" s="1">
        <f t="shared" si="15092"/>
        <v>375</v>
      </c>
      <c r="AZ787" s="12">
        <f t="shared" si="15092"/>
        <v>906</v>
      </c>
      <c r="BA787" s="1">
        <f t="shared" si="15092"/>
        <v>2289</v>
      </c>
      <c r="BB787" s="12">
        <f t="shared" si="15092"/>
        <v>1243</v>
      </c>
      <c r="BC787" s="1">
        <f t="shared" si="15092"/>
        <v>906</v>
      </c>
      <c r="BD787" s="12">
        <f t="shared" si="15092"/>
        <v>4896</v>
      </c>
      <c r="BE787" s="1">
        <f t="shared" si="15092"/>
        <v>4501</v>
      </c>
      <c r="BF787" s="51">
        <f t="shared" si="15092"/>
        <v>24738</v>
      </c>
      <c r="BG787" s="47">
        <f t="shared" si="15092"/>
        <v>22764</v>
      </c>
      <c r="BH787" s="284"/>
      <c r="BI787" s="133" t="s">
        <v>25</v>
      </c>
      <c r="BJ787" s="125">
        <f>B787/B808</f>
        <v>3.5479993130688649E-2</v>
      </c>
      <c r="BK787" s="126">
        <f t="shared" ref="BK787" si="15093">C787/C808</f>
        <v>1.7640750670241286E-2</v>
      </c>
      <c r="BL787" s="127">
        <f t="shared" ref="BL787" si="15094">D787/D808</f>
        <v>4.6127803639441391E-2</v>
      </c>
      <c r="BM787" s="128">
        <f t="shared" ref="BM787" si="15095">E787/E808</f>
        <v>3.3758536271099086E-2</v>
      </c>
      <c r="BN787" s="125">
        <f t="shared" ref="BN787" si="15096">F787/F808</f>
        <v>4.0046656298600311E-2</v>
      </c>
      <c r="BO787" s="126">
        <f t="shared" ref="BO787" si="15097">G787/G808</f>
        <v>2.8833551769331587E-2</v>
      </c>
      <c r="BP787" s="127">
        <f t="shared" ref="BP787" si="15098">H787/H808</f>
        <v>3.2243184648738411E-2</v>
      </c>
      <c r="BQ787" s="128">
        <f t="shared" ref="BQ787" si="15099">I787/I808</f>
        <v>2.5441116126384899E-2</v>
      </c>
      <c r="BR787" s="125">
        <f t="shared" ref="BR787" si="15100">J787/J808</f>
        <v>2.3084994753410283E-2</v>
      </c>
      <c r="BS787" s="126">
        <f t="shared" ref="BS787" si="15101">K787/K808</f>
        <v>3.8264299802761338E-2</v>
      </c>
      <c r="BT787" s="127">
        <f t="shared" ref="BT787" si="15102">L787/L808</f>
        <v>2.5682182985553772E-2</v>
      </c>
      <c r="BU787" s="125">
        <f t="shared" ref="BU787" si="15103">M787/M808</f>
        <v>3.7661737523105358E-2</v>
      </c>
      <c r="BV787" s="129">
        <f t="shared" ref="BV787" si="15104">N787/N808</f>
        <v>2.741924230796065E-2</v>
      </c>
      <c r="BW787" s="130">
        <f t="shared" ref="BW787" si="15105">O787/O808</f>
        <v>3.2958335688846173E-2</v>
      </c>
      <c r="BX787" s="125">
        <f t="shared" ref="BX787" si="15106">P787/P808</f>
        <v>3.0787217459080279E-2</v>
      </c>
      <c r="BY787" s="126">
        <f t="shared" ref="BY787" si="15107">Q787/Q808</f>
        <v>2.7161611588954276E-2</v>
      </c>
      <c r="BZ787" s="127">
        <f t="shared" ref="BZ787" si="15108">R787/R808</f>
        <v>3.7542392933196625E-2</v>
      </c>
      <c r="CA787" s="128">
        <f t="shared" ref="CA787" si="15109">S787/S808</f>
        <v>2.6420633256447893E-2</v>
      </c>
      <c r="CB787" s="125">
        <f t="shared" ref="CB787" si="15110">T787/T808</f>
        <v>6.2330623306233061E-2</v>
      </c>
      <c r="CC787" s="126">
        <f t="shared" ref="CC787" si="15111">U787/U808</f>
        <v>7.3622212873369799E-2</v>
      </c>
      <c r="CD787" s="127">
        <f t="shared" ref="CD787" si="15112">V787/V808</f>
        <v>1.8783140109643211E-2</v>
      </c>
      <c r="CE787" s="128">
        <f t="shared" ref="CE787" si="15113">W787/W808</f>
        <v>2.8354543424871623E-2</v>
      </c>
      <c r="CF787" s="125">
        <f t="shared" ref="CF787" si="15114">X787/X808</f>
        <v>4.1263372389200206E-2</v>
      </c>
      <c r="CG787" s="126">
        <f t="shared" ref="CG787" si="15115">Y787/Y808</f>
        <v>4.587495375508694E-2</v>
      </c>
      <c r="CH787" s="127">
        <f t="shared" ref="CH787" si="15116">Z787/Z808</f>
        <v>3.2085907429569495E-2</v>
      </c>
      <c r="CI787" s="125">
        <f t="shared" ref="CI787" si="15117">AA787/AA808</f>
        <v>3.0596026490066226E-2</v>
      </c>
      <c r="CJ787" s="131">
        <f t="shared" ref="CJ787" si="15118">AB787/AB808</f>
        <v>3.3400006349811093E-2</v>
      </c>
      <c r="CK787" s="132">
        <f t="shared" ref="CK787" si="15119">AC787/AC808</f>
        <v>2.9572216994328441E-2</v>
      </c>
    </row>
    <row r="788" spans="1:89" ht="14.1" thickTop="1">
      <c r="A788" s="142" t="s">
        <v>20</v>
      </c>
      <c r="B788" s="195">
        <v>1272</v>
      </c>
      <c r="C788" s="196">
        <v>524</v>
      </c>
      <c r="D788" s="197">
        <v>468</v>
      </c>
      <c r="E788" s="198">
        <v>347</v>
      </c>
      <c r="F788" s="195">
        <v>214</v>
      </c>
      <c r="G788" s="199">
        <v>119</v>
      </c>
      <c r="H788" s="197">
        <v>905</v>
      </c>
      <c r="I788" s="198">
        <v>839</v>
      </c>
      <c r="J788" s="195">
        <v>64</v>
      </c>
      <c r="K788" s="199">
        <v>104</v>
      </c>
      <c r="L788" s="197">
        <v>107</v>
      </c>
      <c r="M788" s="195">
        <v>301</v>
      </c>
      <c r="N788" s="200">
        <v>535</v>
      </c>
      <c r="O788" s="201">
        <v>671</v>
      </c>
      <c r="P788" s="195">
        <v>332</v>
      </c>
      <c r="Q788" s="199">
        <v>257</v>
      </c>
      <c r="R788" s="197">
        <v>662</v>
      </c>
      <c r="S788" s="198">
        <v>465</v>
      </c>
      <c r="T788" s="195">
        <v>110</v>
      </c>
      <c r="U788" s="199">
        <v>117</v>
      </c>
      <c r="V788" s="197">
        <v>261</v>
      </c>
      <c r="W788" s="198">
        <v>497</v>
      </c>
      <c r="X788" s="195">
        <v>397</v>
      </c>
      <c r="Y788" s="199">
        <v>295</v>
      </c>
      <c r="Z788" s="197">
        <v>1380</v>
      </c>
      <c r="AA788" s="195">
        <v>1413</v>
      </c>
      <c r="AB788" s="168">
        <f t="shared" ref="AB788:AB804" si="15120">B788+D788+F788+H788+J788+L788+N788+P788+R788+T788+V788+X788+Z788</f>
        <v>6707</v>
      </c>
      <c r="AC788" s="169">
        <f t="shared" si="15037"/>
        <v>5949</v>
      </c>
      <c r="BI788" s="142" t="s">
        <v>20</v>
      </c>
      <c r="BJ788" s="125">
        <f>B788/B808</f>
        <v>4.3688820195775371E-2</v>
      </c>
      <c r="BK788" s="126">
        <f t="shared" ref="BK788" si="15121">C788/C808</f>
        <v>2.8096514745308311E-2</v>
      </c>
      <c r="BL788" s="127">
        <f t="shared" ref="BL788" si="15122">D788/D808</f>
        <v>4.9513330512060937E-2</v>
      </c>
      <c r="BM788" s="128">
        <f t="shared" ref="BM788" si="15123">E788/E808</f>
        <v>4.4710733152944208E-2</v>
      </c>
      <c r="BN788" s="125">
        <f t="shared" ref="BN788" si="15124">F788/F808</f>
        <v>4.1601866251944015E-2</v>
      </c>
      <c r="BO788" s="126">
        <f t="shared" ref="BO788" si="15125">G788/G808</f>
        <v>3.8990825688073397E-2</v>
      </c>
      <c r="BP788" s="127">
        <f t="shared" ref="BP788" si="15126">H788/H808</f>
        <v>4.17454679643895E-2</v>
      </c>
      <c r="BQ788" s="128">
        <f t="shared" ref="BQ788" si="15127">I788/I808</f>
        <v>3.4427574887156337E-2</v>
      </c>
      <c r="BR788" s="125">
        <f t="shared" ref="BR788" si="15128">J788/J808</f>
        <v>3.3578174186778595E-2</v>
      </c>
      <c r="BS788" s="126">
        <f t="shared" ref="BS788" si="15129">K788/K808</f>
        <v>4.1025641025641026E-2</v>
      </c>
      <c r="BT788" s="127">
        <f t="shared" ref="BT788" si="15130">L788/L808</f>
        <v>2.8624933119315143E-2</v>
      </c>
      <c r="BU788" s="125">
        <f t="shared" ref="BU788" si="15131">M788/M808</f>
        <v>3.4773567467652498E-2</v>
      </c>
      <c r="BV788" s="129">
        <f t="shared" ref="BV788" si="15132">N788/N808</f>
        <v>3.7326449452312845E-2</v>
      </c>
      <c r="BW788" s="130">
        <f t="shared" ref="BW788" si="15133">O788/O808</f>
        <v>3.7933178811690879E-2</v>
      </c>
      <c r="BX788" s="125">
        <f t="shared" ref="BX788" si="15134">P788/P808</f>
        <v>4.3128085216939463E-2</v>
      </c>
      <c r="BY788" s="126">
        <f t="shared" ref="BY788" si="15135">Q788/Q808</f>
        <v>2.9085559076505205E-2</v>
      </c>
      <c r="BZ788" s="127">
        <f t="shared" ref="BZ788" si="15136">R788/R808</f>
        <v>5.2212319583563371E-2</v>
      </c>
      <c r="CA788" s="128">
        <f t="shared" ref="CA788" si="15137">S788/S808</f>
        <v>3.2501572656741452E-2</v>
      </c>
      <c r="CB788" s="125">
        <f t="shared" ref="CB788" si="15138">T788/T808</f>
        <v>5.9620596205962058E-2</v>
      </c>
      <c r="CC788" s="126">
        <f t="shared" ref="CC788" si="15139">U788/U808</f>
        <v>4.9221708035338665E-2</v>
      </c>
      <c r="CD788" s="127">
        <f t="shared" ref="CD788" si="15140">V788/V808</f>
        <v>2.3456457266109464E-2</v>
      </c>
      <c r="CE788" s="128">
        <f t="shared" ref="CE788" si="15141">W788/W808</f>
        <v>3.6987422787824666E-2</v>
      </c>
      <c r="CF788" s="125">
        <f t="shared" ref="CF788" si="15142">X788/X808</f>
        <v>5.056036678553235E-2</v>
      </c>
      <c r="CG788" s="126">
        <f t="shared" ref="CG788" si="15143">Y788/Y808</f>
        <v>5.456899741028487E-2</v>
      </c>
      <c r="CH788" s="127">
        <f t="shared" ref="CH788" si="15144">Z788/Z808</f>
        <v>4.4635637351618851E-2</v>
      </c>
      <c r="CI788" s="125">
        <f t="shared" ref="CI788" si="15145">AA788/AA808</f>
        <v>4.6788079470198675E-2</v>
      </c>
      <c r="CJ788" s="131">
        <f t="shared" ref="CJ788" si="15146">AB788/AB808</f>
        <v>4.2588183001555702E-2</v>
      </c>
      <c r="CK788" s="132">
        <f t="shared" ref="CK788" si="15147">AC788/AC808</f>
        <v>3.7825224446196494E-2</v>
      </c>
    </row>
    <row r="789" spans="1:89" ht="14.1" thickBot="1">
      <c r="A789" s="133" t="s">
        <v>22</v>
      </c>
      <c r="B789" s="188">
        <v>2003</v>
      </c>
      <c r="C789" s="189">
        <v>638</v>
      </c>
      <c r="D789" s="190">
        <v>620</v>
      </c>
      <c r="E789" s="191">
        <v>383</v>
      </c>
      <c r="F789" s="188">
        <v>332</v>
      </c>
      <c r="G789" s="192">
        <v>177</v>
      </c>
      <c r="H789" s="190">
        <v>1069</v>
      </c>
      <c r="I789" s="191">
        <v>1049</v>
      </c>
      <c r="J789" s="188">
        <v>69</v>
      </c>
      <c r="K789" s="192">
        <v>152</v>
      </c>
      <c r="L789" s="190">
        <v>100</v>
      </c>
      <c r="M789" s="188">
        <v>521</v>
      </c>
      <c r="N789" s="193">
        <v>660</v>
      </c>
      <c r="O789" s="194">
        <v>1025</v>
      </c>
      <c r="P789" s="188">
        <v>413</v>
      </c>
      <c r="Q789" s="192">
        <v>329</v>
      </c>
      <c r="R789" s="190">
        <v>784</v>
      </c>
      <c r="S789" s="191">
        <v>539</v>
      </c>
      <c r="T789" s="188">
        <v>73</v>
      </c>
      <c r="U789" s="192">
        <v>132</v>
      </c>
      <c r="V789" s="190">
        <v>307</v>
      </c>
      <c r="W789" s="191">
        <v>652</v>
      </c>
      <c r="X789" s="188">
        <v>440</v>
      </c>
      <c r="Y789" s="192">
        <v>248</v>
      </c>
      <c r="Z789" s="190">
        <v>1630</v>
      </c>
      <c r="AA789" s="188">
        <v>1337</v>
      </c>
      <c r="AB789" s="168">
        <f t="shared" si="15120"/>
        <v>8500</v>
      </c>
      <c r="AC789" s="169">
        <f t="shared" si="15037"/>
        <v>7182</v>
      </c>
      <c r="AE789" t="s">
        <v>27</v>
      </c>
      <c r="BI789" s="133" t="s">
        <v>22</v>
      </c>
      <c r="BJ789" s="125">
        <f>B789/B808</f>
        <v>6.8796153185643139E-2</v>
      </c>
      <c r="BK789" s="126">
        <f t="shared" ref="BK789" si="15148">C789/C808</f>
        <v>3.4209115281501341E-2</v>
      </c>
      <c r="BL789" s="127">
        <f t="shared" ref="BL789" si="15149">D789/D808</f>
        <v>6.5594583157003811E-2</v>
      </c>
      <c r="BM789" s="128">
        <f t="shared" ref="BM789" si="15150">E789/E808</f>
        <v>4.9349310655843318E-2</v>
      </c>
      <c r="BN789" s="125">
        <f t="shared" ref="BN789" si="15151">F789/F808</f>
        <v>6.4541213063763606E-2</v>
      </c>
      <c r="BO789" s="126">
        <f t="shared" ref="BO789" si="15152">G789/G808</f>
        <v>5.7994757536041941E-2</v>
      </c>
      <c r="BP789" s="127">
        <f t="shared" ref="BP789" si="15153">H789/H808</f>
        <v>4.931039254578163E-2</v>
      </c>
      <c r="BQ789" s="128">
        <f t="shared" ref="BQ789" si="15154">I789/I808</f>
        <v>4.3044727123512518E-2</v>
      </c>
      <c r="BR789" s="125">
        <f t="shared" ref="BR789" si="15155">J789/J808</f>
        <v>3.6201469045120671E-2</v>
      </c>
      <c r="BS789" s="126">
        <f t="shared" ref="BS789" si="15156">K789/K808</f>
        <v>5.9960552268244573E-2</v>
      </c>
      <c r="BT789" s="127">
        <f t="shared" ref="BT789" si="15157">L789/L808</f>
        <v>2.6752273943285179E-2</v>
      </c>
      <c r="BU789" s="125">
        <f t="shared" ref="BU789" si="15158">M789/M808</f>
        <v>6.0189463955637706E-2</v>
      </c>
      <c r="BV789" s="129">
        <f t="shared" ref="BV789" si="15159">N789/N808</f>
        <v>4.6047582501918649E-2</v>
      </c>
      <c r="BW789" s="130">
        <f t="shared" ref="BW789" si="15160">O789/O808</f>
        <v>5.7945615919497991E-2</v>
      </c>
      <c r="BX789" s="125">
        <f t="shared" ref="BX789" si="15161">P789/P808</f>
        <v>5.3650298778903614E-2</v>
      </c>
      <c r="BY789" s="126">
        <f t="shared" ref="BY789" si="15162">Q789/Q808</f>
        <v>3.7234042553191488E-2</v>
      </c>
      <c r="BZ789" s="127">
        <f t="shared" ref="BZ789" si="15163">R789/R808</f>
        <v>6.1834529537029732E-2</v>
      </c>
      <c r="CA789" s="128">
        <f t="shared" ref="CA789" si="15164">S789/S808</f>
        <v>3.7673865939749772E-2</v>
      </c>
      <c r="CB789" s="125">
        <f t="shared" ref="CB789" si="15165">T789/T808</f>
        <v>3.9566395663956637E-2</v>
      </c>
      <c r="CC789" s="126">
        <f t="shared" ref="CC789" si="15166">U789/U808</f>
        <v>5.5532183424484648E-2</v>
      </c>
      <c r="CD789" s="127">
        <f t="shared" ref="CD789" si="15167">V789/V808</f>
        <v>2.7590545519906532E-2</v>
      </c>
      <c r="CE789" s="128">
        <f t="shared" ref="CE789" si="15168">W789/W808</f>
        <v>4.8522735729701567E-2</v>
      </c>
      <c r="CF789" s="125">
        <f t="shared" ref="CF789" si="15169">X789/X808</f>
        <v>5.6036678553234846E-2</v>
      </c>
      <c r="CG789" s="126">
        <f t="shared" ref="CG789" si="15170">Y789/Y808</f>
        <v>4.587495375508694E-2</v>
      </c>
      <c r="CH789" s="127">
        <f t="shared" ref="CH789" si="15171">Z789/Z808</f>
        <v>5.2721803538506321E-2</v>
      </c>
      <c r="CI789" s="125">
        <f t="shared" ref="CI789" si="15172">AA789/AA808</f>
        <v>4.4271523178807948E-2</v>
      </c>
      <c r="CJ789" s="131">
        <f t="shared" ref="CJ789" si="15173">AB789/AB808</f>
        <v>5.397339429151983E-2</v>
      </c>
      <c r="CK789" s="132">
        <f t="shared" ref="CK789" si="15174">AC789/AC808</f>
        <v>4.5664945700551893E-2</v>
      </c>
    </row>
    <row r="790" spans="1:89" ht="15" thickTop="1" thickBot="1">
      <c r="A790" s="142" t="s">
        <v>24</v>
      </c>
      <c r="B790" s="195">
        <v>2044</v>
      </c>
      <c r="C790" s="196">
        <v>841</v>
      </c>
      <c r="D790" s="197">
        <v>724</v>
      </c>
      <c r="E790" s="198">
        <v>394</v>
      </c>
      <c r="F790" s="195">
        <v>354</v>
      </c>
      <c r="G790" s="199">
        <v>213</v>
      </c>
      <c r="H790" s="197">
        <v>1280</v>
      </c>
      <c r="I790" s="198">
        <v>1289</v>
      </c>
      <c r="J790" s="195">
        <v>131</v>
      </c>
      <c r="K790" s="199">
        <v>279</v>
      </c>
      <c r="L790" s="197">
        <v>111</v>
      </c>
      <c r="M790" s="195">
        <v>710</v>
      </c>
      <c r="N790" s="200">
        <v>702</v>
      </c>
      <c r="O790" s="201">
        <v>1385</v>
      </c>
      <c r="P790" s="195">
        <v>485</v>
      </c>
      <c r="Q790" s="199">
        <v>395</v>
      </c>
      <c r="R790" s="197">
        <v>988</v>
      </c>
      <c r="S790" s="198">
        <v>747</v>
      </c>
      <c r="T790" s="195">
        <v>82</v>
      </c>
      <c r="U790" s="199">
        <v>126</v>
      </c>
      <c r="V790" s="197">
        <v>338</v>
      </c>
      <c r="W790" s="198">
        <v>1140</v>
      </c>
      <c r="X790" s="195">
        <v>406</v>
      </c>
      <c r="Y790" s="199">
        <v>363</v>
      </c>
      <c r="Z790" s="197">
        <v>1886</v>
      </c>
      <c r="AA790" s="195">
        <v>1751</v>
      </c>
      <c r="AB790" s="168">
        <f t="shared" si="15120"/>
        <v>9531</v>
      </c>
      <c r="AC790" s="169">
        <f t="shared" si="15037"/>
        <v>9633</v>
      </c>
      <c r="AE790" s="309" t="s">
        <v>2</v>
      </c>
      <c r="AF790" s="303" t="s">
        <v>3</v>
      </c>
      <c r="AG790" s="304"/>
      <c r="AH790" s="303" t="s">
        <v>4</v>
      </c>
      <c r="AI790" s="304"/>
      <c r="AJ790" s="303" t="s">
        <v>5</v>
      </c>
      <c r="AK790" s="304"/>
      <c r="AL790" s="303" t="s">
        <v>6</v>
      </c>
      <c r="AM790" s="304"/>
      <c r="AN790" s="303" t="s">
        <v>7</v>
      </c>
      <c r="AO790" s="304"/>
      <c r="AP790" s="303" t="s">
        <v>8</v>
      </c>
      <c r="AQ790" s="304"/>
      <c r="AR790" s="303" t="s">
        <v>9</v>
      </c>
      <c r="AS790" s="304"/>
      <c r="AT790" s="303" t="s">
        <v>10</v>
      </c>
      <c r="AU790" s="304"/>
      <c r="AV790" s="303" t="s">
        <v>11</v>
      </c>
      <c r="AW790" s="304"/>
      <c r="AX790" s="303" t="s">
        <v>12</v>
      </c>
      <c r="AY790" s="304"/>
      <c r="AZ790" s="303" t="s">
        <v>13</v>
      </c>
      <c r="BA790" s="304"/>
      <c r="BB790" s="303" t="s">
        <v>14</v>
      </c>
      <c r="BC790" s="304"/>
      <c r="BD790" s="305" t="s">
        <v>15</v>
      </c>
      <c r="BE790" s="306"/>
      <c r="BF790" s="307" t="s">
        <v>16</v>
      </c>
      <c r="BG790" s="308"/>
      <c r="BH790" s="286"/>
      <c r="BI790" s="142" t="s">
        <v>24</v>
      </c>
      <c r="BJ790" s="125">
        <f>B790/B808</f>
        <v>7.020436201270823E-2</v>
      </c>
      <c r="BK790" s="126">
        <f t="shared" ref="BK790" si="15175">C790/C808</f>
        <v>4.5093833780160859E-2</v>
      </c>
      <c r="BL790" s="127">
        <f t="shared" ref="BL790" si="15176">D790/D808</f>
        <v>7.6597545493017352E-2</v>
      </c>
      <c r="BM790" s="128">
        <f t="shared" ref="BM790" si="15177">E790/E808</f>
        <v>5.0766653781729155E-2</v>
      </c>
      <c r="BN790" s="125">
        <f t="shared" ref="BN790" si="15178">F790/F808</f>
        <v>6.8818040435458791E-2</v>
      </c>
      <c r="BO790" s="126">
        <f t="shared" ref="BO790" si="15179">G790/G808</f>
        <v>6.9790301441677582E-2</v>
      </c>
      <c r="BP790" s="127">
        <f t="shared" ref="BP790" si="15180">H790/H808</f>
        <v>5.904331380598736E-2</v>
      </c>
      <c r="BQ790" s="128">
        <f t="shared" ref="BQ790" si="15181">I790/I808</f>
        <v>5.2892901107919575E-2</v>
      </c>
      <c r="BR790" s="125">
        <f t="shared" ref="BR790" si="15182">J790/J808</f>
        <v>6.8730325288562433E-2</v>
      </c>
      <c r="BS790" s="126">
        <f t="shared" ref="BS790" si="15183">K790/K808</f>
        <v>0.11005917159763313</v>
      </c>
      <c r="BT790" s="127">
        <f t="shared" ref="BT790" si="15184">L790/L808</f>
        <v>2.969502407704655E-2</v>
      </c>
      <c r="BU790" s="125">
        <f t="shared" ref="BU790" si="15185">M790/M808</f>
        <v>8.2024029574861365E-2</v>
      </c>
      <c r="BV790" s="129">
        <f t="shared" ref="BV790" si="15186">N790/N808</f>
        <v>4.8977883206586199E-2</v>
      </c>
      <c r="BW790" s="130">
        <f t="shared" ref="BW790" si="15187">O790/O808</f>
        <v>7.8297246876589968E-2</v>
      </c>
      <c r="BX790" s="125">
        <f t="shared" ref="BX790" si="15188">P790/P808</f>
        <v>6.3003377500649521E-2</v>
      </c>
      <c r="BY790" s="126">
        <f t="shared" ref="BY790" si="15189">Q790/Q808</f>
        <v>4.4703485740153918E-2</v>
      </c>
      <c r="BZ790" s="127">
        <f t="shared" ref="BZ790" si="15190">R790/R808</f>
        <v>7.7924126508399721E-2</v>
      </c>
      <c r="CA790" s="128">
        <f t="shared" ref="CA790" si="15191">S790/S808</f>
        <v>5.2212203816313696E-2</v>
      </c>
      <c r="CB790" s="125">
        <f t="shared" ref="CB790" si="15192">T790/T808</f>
        <v>4.4444444444444446E-2</v>
      </c>
      <c r="CC790" s="126">
        <f t="shared" ref="CC790" si="15193">U790/U808</f>
        <v>5.3007993268826249E-2</v>
      </c>
      <c r="CD790" s="127">
        <f t="shared" ref="CD790" si="15194">V790/V808</f>
        <v>3.0376561517030647E-2</v>
      </c>
      <c r="CE790" s="128">
        <f t="shared" ref="CE790" si="15195">W790/W808</f>
        <v>8.4840366153159194E-2</v>
      </c>
      <c r="CF790" s="125">
        <f t="shared" ref="CF790" si="15196">X790/X808</f>
        <v>5.1706571574121243E-2</v>
      </c>
      <c r="CG790" s="126">
        <f t="shared" ref="CG790" si="15197">Y790/Y808</f>
        <v>6.7147613762486125E-2</v>
      </c>
      <c r="CH790" s="127">
        <f t="shared" ref="CH790" si="15198">Z790/Z808</f>
        <v>6.1002037713879097E-2</v>
      </c>
      <c r="CI790" s="125">
        <f t="shared" ref="CI790" si="15199">AA790/AA808</f>
        <v>5.7980132450331123E-2</v>
      </c>
      <c r="CJ790" s="131">
        <f t="shared" ref="CJ790" si="15200">AB790/AB808</f>
        <v>6.0520049528526527E-2</v>
      </c>
      <c r="CK790" s="132">
        <f t="shared" ref="CK790" si="15201">AC790/AC808</f>
        <v>6.1249014471375166E-2</v>
      </c>
    </row>
    <row r="791" spans="1:89" ht="15" thickTop="1" thickBot="1">
      <c r="A791" s="133" t="s">
        <v>28</v>
      </c>
      <c r="B791" s="188">
        <v>2045</v>
      </c>
      <c r="C791" s="189">
        <v>986</v>
      </c>
      <c r="D791" s="190">
        <v>656</v>
      </c>
      <c r="E791" s="191">
        <v>312</v>
      </c>
      <c r="F791" s="188">
        <v>390</v>
      </c>
      <c r="G791" s="192">
        <v>167</v>
      </c>
      <c r="H791" s="190">
        <v>1369</v>
      </c>
      <c r="I791" s="191">
        <v>1242</v>
      </c>
      <c r="J791" s="188">
        <v>112</v>
      </c>
      <c r="K791" s="192">
        <v>257</v>
      </c>
      <c r="L791" s="190">
        <v>123</v>
      </c>
      <c r="M791" s="188">
        <v>673</v>
      </c>
      <c r="N791" s="193">
        <v>852</v>
      </c>
      <c r="O791" s="194">
        <v>1281</v>
      </c>
      <c r="P791" s="188">
        <v>523</v>
      </c>
      <c r="Q791" s="192">
        <v>396</v>
      </c>
      <c r="R791" s="190">
        <v>964</v>
      </c>
      <c r="S791" s="191">
        <v>718</v>
      </c>
      <c r="T791" s="188">
        <v>84</v>
      </c>
      <c r="U791" s="192">
        <v>105</v>
      </c>
      <c r="V791" s="190">
        <v>318</v>
      </c>
      <c r="W791" s="191">
        <v>1046</v>
      </c>
      <c r="X791" s="188">
        <v>447</v>
      </c>
      <c r="Y791" s="192">
        <v>338</v>
      </c>
      <c r="Z791" s="190">
        <v>1966</v>
      </c>
      <c r="AA791" s="188">
        <v>1906</v>
      </c>
      <c r="AB791" s="168">
        <f t="shared" si="15120"/>
        <v>9849</v>
      </c>
      <c r="AC791" s="169">
        <f t="shared" si="15037"/>
        <v>9427</v>
      </c>
      <c r="AE791" s="310"/>
      <c r="AF791" s="242" t="s">
        <v>17</v>
      </c>
      <c r="AG791" s="243" t="s">
        <v>18</v>
      </c>
      <c r="AH791" s="244" t="s">
        <v>17</v>
      </c>
      <c r="AI791" s="245" t="s">
        <v>18</v>
      </c>
      <c r="AJ791" s="242" t="s">
        <v>17</v>
      </c>
      <c r="AK791" s="243" t="s">
        <v>18</v>
      </c>
      <c r="AL791" s="244" t="s">
        <v>17</v>
      </c>
      <c r="AM791" s="245" t="s">
        <v>18</v>
      </c>
      <c r="AN791" s="242" t="s">
        <v>17</v>
      </c>
      <c r="AO791" s="243" t="s">
        <v>18</v>
      </c>
      <c r="AP791" s="244" t="s">
        <v>17</v>
      </c>
      <c r="AQ791" s="242" t="s">
        <v>18</v>
      </c>
      <c r="AR791" s="246" t="s">
        <v>17</v>
      </c>
      <c r="AS791" s="247" t="s">
        <v>18</v>
      </c>
      <c r="AT791" s="242" t="s">
        <v>17</v>
      </c>
      <c r="AU791" s="243" t="s">
        <v>18</v>
      </c>
      <c r="AV791" s="244" t="s">
        <v>17</v>
      </c>
      <c r="AW791" s="245" t="s">
        <v>18</v>
      </c>
      <c r="AX791" s="242" t="s">
        <v>17</v>
      </c>
      <c r="AY791" s="243" t="s">
        <v>18</v>
      </c>
      <c r="AZ791" s="244" t="s">
        <v>17</v>
      </c>
      <c r="BA791" s="245" t="s">
        <v>18</v>
      </c>
      <c r="BB791" s="242" t="s">
        <v>17</v>
      </c>
      <c r="BC791" s="243" t="s">
        <v>18</v>
      </c>
      <c r="BD791" s="248" t="s">
        <v>17</v>
      </c>
      <c r="BE791" s="249" t="s">
        <v>18</v>
      </c>
      <c r="BF791" s="250" t="s">
        <v>17</v>
      </c>
      <c r="BG791" s="251" t="s">
        <v>18</v>
      </c>
      <c r="BH791" s="287"/>
      <c r="BI791" s="133" t="s">
        <v>28</v>
      </c>
      <c r="BJ791" s="125">
        <f>B791/B808</f>
        <v>7.0238708569465916E-2</v>
      </c>
      <c r="BK791" s="126">
        <f t="shared" ref="BK791" si="15202">C791/C808</f>
        <v>5.2868632707774796E-2</v>
      </c>
      <c r="BL791" s="127">
        <f t="shared" ref="BL791" si="15203">D791/D808</f>
        <v>6.9403300888700808E-2</v>
      </c>
      <c r="BM791" s="128">
        <f t="shared" ref="BM791" si="15204">E791/E808</f>
        <v>4.0201005025125629E-2</v>
      </c>
      <c r="BN791" s="125">
        <f t="shared" ref="BN791" si="15205">F791/F808</f>
        <v>7.5816485225505437E-2</v>
      </c>
      <c r="BO791" s="126">
        <f t="shared" ref="BO791" si="15206">G791/G808</f>
        <v>5.4718217562254257E-2</v>
      </c>
      <c r="BP791" s="127">
        <f t="shared" ref="BP791" si="15207">H791/H808</f>
        <v>6.3148669219059914E-2</v>
      </c>
      <c r="BQ791" s="128">
        <f t="shared" ref="BQ791" si="15208">I791/I808</f>
        <v>5.0964300369306527E-2</v>
      </c>
      <c r="BR791" s="125">
        <f t="shared" ref="BR791" si="15209">J791/J808</f>
        <v>5.8761804826862538E-2</v>
      </c>
      <c r="BS791" s="126">
        <f t="shared" ref="BS791" si="15210">K791/K808</f>
        <v>0.10138067061143984</v>
      </c>
      <c r="BT791" s="127">
        <f t="shared" ref="BT791" si="15211">L791/L808</f>
        <v>3.2905296950240769E-2</v>
      </c>
      <c r="BU791" s="125">
        <f t="shared" ref="BU791" si="15212">M791/M808</f>
        <v>7.7749537892791126E-2</v>
      </c>
      <c r="BV791" s="129">
        <f t="shared" ref="BV791" si="15213">N791/N808</f>
        <v>5.9443242866113168E-2</v>
      </c>
      <c r="BW791" s="130">
        <f t="shared" ref="BW791" si="15214">O791/O808</f>
        <v>7.241788682231895E-2</v>
      </c>
      <c r="BX791" s="125">
        <f t="shared" ref="BX791" si="15215">P791/P808</f>
        <v>6.7939724603793189E-2</v>
      </c>
      <c r="BY791" s="126">
        <f t="shared" ref="BY791" si="15216">Q791/Q808</f>
        <v>4.4816659121774557E-2</v>
      </c>
      <c r="BZ791" s="127">
        <f t="shared" ref="BZ791" si="15217">R791/R808</f>
        <v>7.6031232747062069E-2</v>
      </c>
      <c r="CA791" s="128">
        <f t="shared" ref="CA791" si="15218">S791/S808</f>
        <v>5.0185224016215842E-2</v>
      </c>
      <c r="CB791" s="125">
        <f t="shared" ref="CB791" si="15219">T791/T808</f>
        <v>4.5528455284552849E-2</v>
      </c>
      <c r="CC791" s="126">
        <f t="shared" ref="CC791" si="15220">U791/U808</f>
        <v>4.4173327724021876E-2</v>
      </c>
      <c r="CD791" s="127">
        <f t="shared" ref="CD791" si="15221">V791/V808</f>
        <v>2.8579131841466703E-2</v>
      </c>
      <c r="CE791" s="128">
        <f t="shared" ref="CE791" si="15222">W791/W808</f>
        <v>7.7844757014214477E-2</v>
      </c>
      <c r="CF791" s="125">
        <f t="shared" ref="CF791" si="15223">X791/X808</f>
        <v>5.6928171166581762E-2</v>
      </c>
      <c r="CG791" s="126">
        <f t="shared" ref="CG791" si="15224">Y791/Y808</f>
        <v>6.2523122456529787E-2</v>
      </c>
      <c r="CH791" s="127">
        <f t="shared" ref="CH791" si="15225">Z791/Z808</f>
        <v>6.3589610893683091E-2</v>
      </c>
      <c r="CI791" s="125">
        <f t="shared" ref="CI791" si="15226">AA791/AA808</f>
        <v>6.3112582781456955E-2</v>
      </c>
      <c r="CJ791" s="131">
        <f t="shared" ref="CJ791" si="15227">AB791/AB808</f>
        <v>6.253928945613868E-2</v>
      </c>
      <c r="CK791" s="132">
        <f t="shared" ref="CK791" si="15228">AC791/AC808</f>
        <v>5.993921513771968E-2</v>
      </c>
    </row>
    <row r="792" spans="1:89" ht="14.1" thickTop="1">
      <c r="A792" s="142" t="s">
        <v>29</v>
      </c>
      <c r="B792" s="202">
        <v>2210</v>
      </c>
      <c r="C792" s="196">
        <v>1042</v>
      </c>
      <c r="D792" s="197">
        <v>802</v>
      </c>
      <c r="E792" s="198">
        <v>342</v>
      </c>
      <c r="F792" s="195">
        <v>423</v>
      </c>
      <c r="G792" s="199">
        <v>195</v>
      </c>
      <c r="H792" s="197">
        <v>1558</v>
      </c>
      <c r="I792" s="198">
        <v>1329</v>
      </c>
      <c r="J792" s="195">
        <v>134</v>
      </c>
      <c r="K792" s="199">
        <v>262</v>
      </c>
      <c r="L792" s="197">
        <v>157</v>
      </c>
      <c r="M792" s="195">
        <v>782</v>
      </c>
      <c r="N792" s="200">
        <v>858</v>
      </c>
      <c r="O792" s="203">
        <v>1353</v>
      </c>
      <c r="P792" s="195">
        <v>562</v>
      </c>
      <c r="Q792" s="199">
        <v>459</v>
      </c>
      <c r="R792" s="197">
        <v>1019</v>
      </c>
      <c r="S792" s="198">
        <v>778</v>
      </c>
      <c r="T792" s="195">
        <v>98</v>
      </c>
      <c r="U792" s="199">
        <v>138</v>
      </c>
      <c r="V792" s="197">
        <v>379</v>
      </c>
      <c r="W792" s="204">
        <v>1417</v>
      </c>
      <c r="X792" s="195">
        <v>432</v>
      </c>
      <c r="Y792" s="199">
        <v>338</v>
      </c>
      <c r="Z792" s="197">
        <v>2170</v>
      </c>
      <c r="AA792" s="195">
        <v>1971</v>
      </c>
      <c r="AB792" s="168">
        <f t="shared" si="15120"/>
        <v>10802</v>
      </c>
      <c r="AC792" s="169">
        <f t="shared" si="15037"/>
        <v>10406</v>
      </c>
      <c r="AE792" s="252" t="str">
        <f>$AE$17</f>
        <v>17:00 - 17:59</v>
      </c>
      <c r="AF792" s="253">
        <f t="shared" ref="AF792:AU794" si="15229">SUMIF($A$9:$A$32,$AE792,B$784:B$807)</f>
        <v>1695</v>
      </c>
      <c r="AG792" s="254">
        <f t="shared" si="15229"/>
        <v>1272</v>
      </c>
      <c r="AH792" s="255">
        <f t="shared" si="15229"/>
        <v>470</v>
      </c>
      <c r="AI792" s="256">
        <f t="shared" si="15229"/>
        <v>547</v>
      </c>
      <c r="AJ792" s="253">
        <f t="shared" si="15229"/>
        <v>202</v>
      </c>
      <c r="AK792" s="257">
        <f t="shared" si="15229"/>
        <v>226</v>
      </c>
      <c r="AL792" s="255">
        <f t="shared" si="15229"/>
        <v>1396</v>
      </c>
      <c r="AM792" s="256">
        <f t="shared" si="15229"/>
        <v>1911</v>
      </c>
      <c r="AN792" s="253">
        <f t="shared" si="15229"/>
        <v>86</v>
      </c>
      <c r="AO792" s="257">
        <f t="shared" si="15229"/>
        <v>119</v>
      </c>
      <c r="AP792" s="255">
        <f t="shared" si="15229"/>
        <v>298</v>
      </c>
      <c r="AQ792" s="253">
        <f t="shared" si="15229"/>
        <v>432</v>
      </c>
      <c r="AR792" s="258">
        <f t="shared" si="15229"/>
        <v>936</v>
      </c>
      <c r="AS792" s="259">
        <f t="shared" si="15229"/>
        <v>1155</v>
      </c>
      <c r="AT792" s="253">
        <f t="shared" si="15229"/>
        <v>404</v>
      </c>
      <c r="AU792" s="257">
        <f t="shared" si="15229"/>
        <v>787</v>
      </c>
      <c r="AV792" s="255">
        <f t="shared" ref="AP792:BE794" si="15230">SUMIF($A$9:$A$32,$AE792,R$784:R$807)</f>
        <v>570</v>
      </c>
      <c r="AW792" s="256">
        <f t="shared" si="15230"/>
        <v>1170</v>
      </c>
      <c r="AX792" s="253">
        <f t="shared" si="15230"/>
        <v>121</v>
      </c>
      <c r="AY792" s="257">
        <f t="shared" si="15230"/>
        <v>188</v>
      </c>
      <c r="AZ792" s="255">
        <f t="shared" si="15230"/>
        <v>821</v>
      </c>
      <c r="BA792" s="256">
        <f t="shared" si="15230"/>
        <v>890</v>
      </c>
      <c r="BB792" s="253">
        <f t="shared" si="15230"/>
        <v>464</v>
      </c>
      <c r="BC792" s="257">
        <f t="shared" si="15230"/>
        <v>352</v>
      </c>
      <c r="BD792" s="20">
        <f t="shared" si="15230"/>
        <v>2226</v>
      </c>
      <c r="BE792" s="260">
        <f t="shared" si="15230"/>
        <v>1864</v>
      </c>
      <c r="BF792" s="261">
        <f>AF792+AH792+AJ792+AL792+AN792+AP792+AR792+AT792+AV792+AX792+AZ792+BB792+BD792</f>
        <v>9689</v>
      </c>
      <c r="BG792" s="262">
        <f>AG792+AI792+AK792+AM792+AO792+AQ792+AS792+AU792+AW792+AY792+BA792+BC792+BE792</f>
        <v>10913</v>
      </c>
      <c r="BH792" s="283"/>
      <c r="BI792" s="142" t="s">
        <v>29</v>
      </c>
      <c r="BJ792" s="125">
        <f>B792/B808</f>
        <v>7.5905890434483939E-2</v>
      </c>
      <c r="BK792" s="126">
        <f t="shared" ref="BK792" si="15231">C792/C808</f>
        <v>5.5871313672922251E-2</v>
      </c>
      <c r="BL792" s="127">
        <f t="shared" ref="BL792" si="15232">D792/D808</f>
        <v>8.4849767245027505E-2</v>
      </c>
      <c r="BM792" s="128">
        <f t="shared" ref="BM792" si="15233">E792/E808</f>
        <v>4.4066486277541554E-2</v>
      </c>
      <c r="BN792" s="125">
        <f t="shared" ref="BN792" si="15234">F792/F808</f>
        <v>8.2231726283048215E-2</v>
      </c>
      <c r="BO792" s="126">
        <f t="shared" ref="BO792" si="15235">G792/G808</f>
        <v>6.3892529488859762E-2</v>
      </c>
      <c r="BP792" s="127">
        <f t="shared" ref="BP792" si="15236">H792/H808</f>
        <v>7.1866783523225244E-2</v>
      </c>
      <c r="BQ792" s="128">
        <f t="shared" ref="BQ792" si="15237">I792/I808</f>
        <v>5.4534263438654085E-2</v>
      </c>
      <c r="BR792" s="125">
        <f t="shared" ref="BR792" si="15238">J792/J808</f>
        <v>7.0304302203567676E-2</v>
      </c>
      <c r="BS792" s="126">
        <f t="shared" ref="BS792" si="15239">K792/K808</f>
        <v>0.10335305719921105</v>
      </c>
      <c r="BT792" s="127">
        <f t="shared" ref="BT792" si="15240">L792/L808</f>
        <v>4.2001070090957729E-2</v>
      </c>
      <c r="BU792" s="125">
        <f t="shared" ref="BU792" si="15241">M792/M808</f>
        <v>9.0341959334565625E-2</v>
      </c>
      <c r="BV792" s="129">
        <f t="shared" ref="BV792" si="15242">N792/N808</f>
        <v>5.9861857252494245E-2</v>
      </c>
      <c r="BW792" s="130">
        <f t="shared" ref="BW792" si="15243">O792/O808</f>
        <v>7.6488213013737358E-2</v>
      </c>
      <c r="BX792" s="125">
        <f t="shared" ref="BX792" si="15244">P792/P808</f>
        <v>7.300597557807223E-2</v>
      </c>
      <c r="BY792" s="126">
        <f t="shared" ref="BY792" si="15245">Q792/Q808</f>
        <v>5.1946582163875057E-2</v>
      </c>
      <c r="BZ792" s="127">
        <f t="shared" ref="BZ792" si="15246">R792/R808</f>
        <v>8.0369114283460844E-2</v>
      </c>
      <c r="CA792" s="128">
        <f t="shared" ref="CA792" si="15247">S792/S808</f>
        <v>5.437897532676312E-2</v>
      </c>
      <c r="CB792" s="125">
        <f t="shared" ref="CB792" si="15248">T792/T808</f>
        <v>5.3116531165311655E-2</v>
      </c>
      <c r="CC792" s="126">
        <f t="shared" ref="CC792" si="15249">U792/U808</f>
        <v>5.8056373580143039E-2</v>
      </c>
      <c r="CD792" s="127">
        <f t="shared" ref="CD792" si="15250">V792/V808</f>
        <v>3.406129235193673E-2</v>
      </c>
      <c r="CE792" s="128">
        <f t="shared" ref="CE792" si="15251">W792/W808</f>
        <v>0.10545508670090049</v>
      </c>
      <c r="CF792" s="125">
        <f t="shared" ref="CF792" si="15252">X792/X808</f>
        <v>5.5017829852266942E-2</v>
      </c>
      <c r="CG792" s="126">
        <f t="shared" ref="CG792" si="15253">Y792/Y808</f>
        <v>6.2523122456529787E-2</v>
      </c>
      <c r="CH792" s="127">
        <f t="shared" ref="CH792" si="15254">Z792/Z808</f>
        <v>7.0187922502183267E-2</v>
      </c>
      <c r="CI792" s="125">
        <f t="shared" ref="CI792" si="15255">AA792/AA808</f>
        <v>6.5264900662251657E-2</v>
      </c>
      <c r="CJ792" s="131">
        <f t="shared" ref="CJ792" si="15256">AB792/AB808</f>
        <v>6.859065942788202E-2</v>
      </c>
      <c r="CK792" s="132">
        <f t="shared" ref="CK792" si="15257">AC792/AC808</f>
        <v>6.6163941097179477E-2</v>
      </c>
    </row>
    <row r="793" spans="1:89">
      <c r="A793" s="133" t="s">
        <v>31</v>
      </c>
      <c r="B793" s="205">
        <v>1761</v>
      </c>
      <c r="C793" s="189">
        <v>1148</v>
      </c>
      <c r="D793" s="190">
        <v>764</v>
      </c>
      <c r="E793" s="191">
        <v>426</v>
      </c>
      <c r="F793" s="188">
        <v>460</v>
      </c>
      <c r="G793" s="192">
        <v>175</v>
      </c>
      <c r="H793" s="190">
        <v>1680</v>
      </c>
      <c r="I793" s="191">
        <v>1421</v>
      </c>
      <c r="J793" s="188">
        <v>104</v>
      </c>
      <c r="K793" s="189">
        <v>178</v>
      </c>
      <c r="L793" s="190">
        <v>218</v>
      </c>
      <c r="M793" s="188">
        <v>815</v>
      </c>
      <c r="N793" s="193">
        <v>948</v>
      </c>
      <c r="O793" s="206">
        <v>1311</v>
      </c>
      <c r="P793" s="188">
        <v>568</v>
      </c>
      <c r="Q793" s="189">
        <v>431</v>
      </c>
      <c r="R793" s="190">
        <v>1043</v>
      </c>
      <c r="S793" s="191">
        <v>754</v>
      </c>
      <c r="T793" s="197">
        <v>106</v>
      </c>
      <c r="U793" s="188">
        <v>136</v>
      </c>
      <c r="V793" s="190">
        <v>501</v>
      </c>
      <c r="W793" s="207">
        <v>1106</v>
      </c>
      <c r="X793" s="188">
        <v>545</v>
      </c>
      <c r="Y793" s="192">
        <v>301</v>
      </c>
      <c r="Z793" s="190">
        <v>2192</v>
      </c>
      <c r="AA793" s="188">
        <v>2133</v>
      </c>
      <c r="AB793" s="168">
        <f t="shared" si="15120"/>
        <v>10890</v>
      </c>
      <c r="AC793" s="169">
        <f t="shared" si="15037"/>
        <v>10335</v>
      </c>
      <c r="AE793" s="263" t="str">
        <f>$AE$18</f>
        <v>18:00 - 18:59</v>
      </c>
      <c r="AF793" s="253">
        <f t="shared" si="15229"/>
        <v>1962</v>
      </c>
      <c r="AG793" s="264">
        <f t="shared" si="15229"/>
        <v>1495</v>
      </c>
      <c r="AH793" s="265">
        <f t="shared" si="15229"/>
        <v>545</v>
      </c>
      <c r="AI793" s="266">
        <f t="shared" si="15229"/>
        <v>627</v>
      </c>
      <c r="AJ793" s="267">
        <f t="shared" si="15229"/>
        <v>283</v>
      </c>
      <c r="AK793" s="268">
        <f t="shared" si="15229"/>
        <v>248</v>
      </c>
      <c r="AL793" s="265">
        <f t="shared" si="15229"/>
        <v>1573</v>
      </c>
      <c r="AM793" s="266">
        <f t="shared" si="15229"/>
        <v>2007</v>
      </c>
      <c r="AN793" s="267">
        <f t="shared" si="15229"/>
        <v>144</v>
      </c>
      <c r="AO793" s="268">
        <f t="shared" si="15229"/>
        <v>101</v>
      </c>
      <c r="AP793" s="265">
        <f t="shared" si="15230"/>
        <v>441</v>
      </c>
      <c r="AQ793" s="267">
        <f t="shared" si="15230"/>
        <v>390</v>
      </c>
      <c r="AR793" s="269">
        <f t="shared" si="15230"/>
        <v>1197</v>
      </c>
      <c r="AS793" s="270">
        <f t="shared" si="15230"/>
        <v>1025</v>
      </c>
      <c r="AT793" s="267">
        <f t="shared" si="15230"/>
        <v>541</v>
      </c>
      <c r="AU793" s="268">
        <f t="shared" si="15230"/>
        <v>744</v>
      </c>
      <c r="AV793" s="265">
        <f t="shared" si="15230"/>
        <v>683</v>
      </c>
      <c r="AW793" s="266">
        <f t="shared" si="15230"/>
        <v>1269</v>
      </c>
      <c r="AX793" s="267">
        <f t="shared" si="15230"/>
        <v>152</v>
      </c>
      <c r="AY793" s="268">
        <f t="shared" si="15230"/>
        <v>143</v>
      </c>
      <c r="AZ793" s="265">
        <f t="shared" si="15230"/>
        <v>1107</v>
      </c>
      <c r="BA793" s="266">
        <f t="shared" si="15230"/>
        <v>705</v>
      </c>
      <c r="BB793" s="267">
        <f t="shared" si="15230"/>
        <v>567</v>
      </c>
      <c r="BC793" s="268">
        <f t="shared" si="15230"/>
        <v>356</v>
      </c>
      <c r="BD793" s="265">
        <f t="shared" si="15230"/>
        <v>2234</v>
      </c>
      <c r="BE793" s="267">
        <f t="shared" si="15230"/>
        <v>1865</v>
      </c>
      <c r="BF793" s="271">
        <f>SUM(AF793,AH793,AJ793,AL793,AN793,AP793,AR793,AT793,AV793,AX793,AZ793,BB793,BD793)</f>
        <v>11429</v>
      </c>
      <c r="BG793" s="16">
        <f>SUM(AG793,AI793,AK793,AM793,AO793,AQ793,AS793,AU793,AW793,AY793,BA793,BC793,BE793)</f>
        <v>10975</v>
      </c>
      <c r="BH793" s="284"/>
      <c r="BI793" s="133" t="s">
        <v>31</v>
      </c>
      <c r="BJ793" s="125">
        <f>B793/B808</f>
        <v>6.0484286450283357E-2</v>
      </c>
      <c r="BK793" s="126">
        <f t="shared" ref="BK793" si="15258">C793/C808</f>
        <v>6.1554959785522785E-2</v>
      </c>
      <c r="BL793" s="127">
        <f t="shared" ref="BL793" si="15259">D793/D808</f>
        <v>8.0829454083791788E-2</v>
      </c>
      <c r="BM793" s="128">
        <f t="shared" ref="BM793" si="15260">E793/E808</f>
        <v>5.4889833784306147E-2</v>
      </c>
      <c r="BN793" s="125">
        <f t="shared" ref="BN793" si="15261">F793/F808</f>
        <v>8.9424572317262835E-2</v>
      </c>
      <c r="BO793" s="126">
        <f t="shared" ref="BO793" si="15262">G793/G808</f>
        <v>5.7339449541284407E-2</v>
      </c>
      <c r="BP793" s="127">
        <f t="shared" ref="BP793" si="15263">H793/H808</f>
        <v>7.7494349370358415E-2</v>
      </c>
      <c r="BQ793" s="128">
        <f t="shared" ref="BQ793" si="15264">I793/I808</f>
        <v>5.8309396799343452E-2</v>
      </c>
      <c r="BR793" s="125">
        <f t="shared" ref="BR793" si="15265">J793/J808</f>
        <v>5.4564533053515218E-2</v>
      </c>
      <c r="BS793" s="126">
        <f t="shared" ref="BS793" si="15266">K793/K808</f>
        <v>7.0216962524654827E-2</v>
      </c>
      <c r="BT793" s="127">
        <f t="shared" ref="BT793" si="15267">L793/L808</f>
        <v>5.8319957196361689E-2</v>
      </c>
      <c r="BU793" s="125">
        <f t="shared" ref="BU793" si="15268">M793/M808</f>
        <v>9.4154343807763399E-2</v>
      </c>
      <c r="BV793" s="129">
        <f t="shared" ref="BV793" si="15269">N793/N808</f>
        <v>6.614107304821043E-2</v>
      </c>
      <c r="BW793" s="130">
        <f t="shared" ref="BW793" si="15270">O793/O808</f>
        <v>7.4113856068743281E-2</v>
      </c>
      <c r="BX793" s="125">
        <f t="shared" ref="BX793" si="15271">P793/P808</f>
        <v>7.3785398804884383E-2</v>
      </c>
      <c r="BY793" s="126">
        <f t="shared" ref="BY793" si="15272">Q793/Q808</f>
        <v>4.8777727478497054E-2</v>
      </c>
      <c r="BZ793" s="127">
        <f t="shared" ref="BZ793" si="15273">R793/R808</f>
        <v>8.2262008044798482E-2</v>
      </c>
      <c r="CA793" s="128">
        <f t="shared" ref="CA793" si="15274">S793/S808</f>
        <v>5.270147480254421E-2</v>
      </c>
      <c r="CB793" s="125">
        <f t="shared" ref="CB793" si="15275">T793/T808</f>
        <v>5.7452574525745259E-2</v>
      </c>
      <c r="CC793" s="126">
        <f t="shared" ref="CC793" si="15276">U793/U808</f>
        <v>5.7214976861590237E-2</v>
      </c>
      <c r="CD793" s="127">
        <f t="shared" ref="CD793" si="15277">V793/V808</f>
        <v>4.5025613372876784E-2</v>
      </c>
      <c r="CE793" s="128">
        <f t="shared" ref="CE793" si="15278">W793/W808</f>
        <v>8.2310039443328126E-2</v>
      </c>
      <c r="CF793" s="125">
        <f t="shared" ref="CF793" si="15279">X793/X808</f>
        <v>6.9409067753438608E-2</v>
      </c>
      <c r="CG793" s="126">
        <f t="shared" ref="CG793" si="15280">Y793/Y808</f>
        <v>5.5678875323714391E-2</v>
      </c>
      <c r="CH793" s="127">
        <f t="shared" ref="CH793" si="15281">Z793/Z808</f>
        <v>7.0899505126629361E-2</v>
      </c>
      <c r="CI793" s="125">
        <f t="shared" ref="CI793" si="15282">AA793/AA808</f>
        <v>7.062913907284768E-2</v>
      </c>
      <c r="CJ793" s="131">
        <f t="shared" ref="CJ793" si="15283">AB793/AB808</f>
        <v>6.9149442804076575E-2</v>
      </c>
      <c r="CK793" s="132">
        <f t="shared" ref="CK793" si="15284">AC793/AC808</f>
        <v>6.5712505404511817E-2</v>
      </c>
    </row>
    <row r="794" spans="1:89" ht="14.1" thickBot="1">
      <c r="A794" s="142" t="s">
        <v>33</v>
      </c>
      <c r="B794" s="202">
        <v>2038</v>
      </c>
      <c r="C794" s="196">
        <v>1503</v>
      </c>
      <c r="D794" s="197">
        <v>725</v>
      </c>
      <c r="E794" s="198">
        <v>415</v>
      </c>
      <c r="F794" s="195">
        <v>377</v>
      </c>
      <c r="G794" s="199">
        <v>112</v>
      </c>
      <c r="H794" s="197">
        <v>1668</v>
      </c>
      <c r="I794" s="198">
        <v>1558</v>
      </c>
      <c r="J794" s="195">
        <v>109</v>
      </c>
      <c r="K794" s="196">
        <v>177</v>
      </c>
      <c r="L794" s="197">
        <v>196</v>
      </c>
      <c r="M794" s="195">
        <v>943</v>
      </c>
      <c r="N794" s="200">
        <v>961</v>
      </c>
      <c r="O794" s="203">
        <v>1278</v>
      </c>
      <c r="P794" s="195">
        <v>649</v>
      </c>
      <c r="Q794" s="196">
        <v>542</v>
      </c>
      <c r="R794" s="197">
        <v>973</v>
      </c>
      <c r="S794" s="198">
        <v>867</v>
      </c>
      <c r="T794" s="195">
        <v>102</v>
      </c>
      <c r="U794" s="199">
        <v>180</v>
      </c>
      <c r="V794" s="197">
        <v>595</v>
      </c>
      <c r="W794" s="204">
        <v>1003</v>
      </c>
      <c r="X794" s="195">
        <v>558</v>
      </c>
      <c r="Y794" s="199">
        <v>324</v>
      </c>
      <c r="Z794" s="197">
        <v>2219</v>
      </c>
      <c r="AA794" s="195">
        <v>2114</v>
      </c>
      <c r="AB794" s="168">
        <f t="shared" si="15120"/>
        <v>11170</v>
      </c>
      <c r="AC794" s="169">
        <f t="shared" si="15037"/>
        <v>11016</v>
      </c>
      <c r="AE794" s="252" t="str">
        <f>$AE$19</f>
        <v>19:00 - 19:59</v>
      </c>
      <c r="AF794" s="253">
        <f t="shared" si="15229"/>
        <v>2269</v>
      </c>
      <c r="AG794" s="272">
        <f t="shared" si="15229"/>
        <v>1350</v>
      </c>
      <c r="AH794" s="273">
        <f t="shared" si="15229"/>
        <v>514</v>
      </c>
      <c r="AI794" s="274">
        <f t="shared" si="15229"/>
        <v>624</v>
      </c>
      <c r="AJ794" s="275">
        <f t="shared" si="15229"/>
        <v>269</v>
      </c>
      <c r="AK794" s="276">
        <f t="shared" si="15229"/>
        <v>234</v>
      </c>
      <c r="AL794" s="273">
        <f t="shared" si="15229"/>
        <v>1320</v>
      </c>
      <c r="AM794" s="274">
        <f t="shared" si="15229"/>
        <v>1871</v>
      </c>
      <c r="AN794" s="275">
        <f t="shared" si="15229"/>
        <v>179</v>
      </c>
      <c r="AO794" s="276">
        <f t="shared" si="15229"/>
        <v>106</v>
      </c>
      <c r="AP794" s="273">
        <f t="shared" si="15230"/>
        <v>381</v>
      </c>
      <c r="AQ794" s="275">
        <f t="shared" si="15230"/>
        <v>426</v>
      </c>
      <c r="AR794" s="277">
        <f t="shared" si="15230"/>
        <v>1072</v>
      </c>
      <c r="AS794" s="278">
        <f t="shared" si="15230"/>
        <v>1058</v>
      </c>
      <c r="AT794" s="275">
        <f t="shared" si="15230"/>
        <v>394</v>
      </c>
      <c r="AU794" s="276">
        <f t="shared" si="15230"/>
        <v>849</v>
      </c>
      <c r="AV794" s="273">
        <f t="shared" si="15230"/>
        <v>509</v>
      </c>
      <c r="AW794" s="274">
        <f t="shared" si="15230"/>
        <v>1367</v>
      </c>
      <c r="AX794" s="275">
        <f t="shared" si="15230"/>
        <v>103</v>
      </c>
      <c r="AY794" s="276">
        <f t="shared" si="15230"/>
        <v>208</v>
      </c>
      <c r="AZ794" s="273">
        <f t="shared" si="15230"/>
        <v>1145</v>
      </c>
      <c r="BA794" s="274">
        <f t="shared" si="15230"/>
        <v>742</v>
      </c>
      <c r="BB794" s="275">
        <f t="shared" si="15230"/>
        <v>539</v>
      </c>
      <c r="BC794" s="276">
        <f t="shared" si="15230"/>
        <v>405</v>
      </c>
      <c r="BD794" s="273">
        <f t="shared" si="15230"/>
        <v>1853</v>
      </c>
      <c r="BE794" s="275">
        <f t="shared" si="15230"/>
        <v>2043</v>
      </c>
      <c r="BF794" s="271">
        <f>SUM(AF794,AH794,AJ794,AL794,AN794,AP794,AR794,AT794,AV794,AX794,AZ794,BB794,BD794)</f>
        <v>10547</v>
      </c>
      <c r="BG794" s="16">
        <f>SUM(AG794,AI794,AK794,AM794,AO794,AQ794,AS794,AU794,AW794,AY794,BA794,BC794,BE794)</f>
        <v>11283</v>
      </c>
      <c r="BH794" s="285"/>
      <c r="BI794" s="142" t="s">
        <v>33</v>
      </c>
      <c r="BJ794" s="125">
        <f>B794/B808</f>
        <v>6.9998282672162113E-2</v>
      </c>
      <c r="BK794" s="126">
        <f t="shared" ref="BK794" si="15285">C794/C808</f>
        <v>8.0589812332439684E-2</v>
      </c>
      <c r="BL794" s="127">
        <f t="shared" ref="BL794" si="15286">D794/D808</f>
        <v>7.6703343207786712E-2</v>
      </c>
      <c r="BM794" s="128">
        <f t="shared" ref="BM794" si="15287">E794/E808</f>
        <v>5.3472490658420309E-2</v>
      </c>
      <c r="BN794" s="125">
        <f t="shared" ref="BN794" si="15288">F794/F808</f>
        <v>7.3289269051321923E-2</v>
      </c>
      <c r="BO794" s="126">
        <f t="shared" ref="BO794" si="15289">G794/G808</f>
        <v>3.669724770642202E-2</v>
      </c>
      <c r="BP794" s="127">
        <f t="shared" ref="BP794" si="15290">H794/H808</f>
        <v>7.6940818303427277E-2</v>
      </c>
      <c r="BQ794" s="128">
        <f t="shared" ref="BQ794" si="15291">I794/I808</f>
        <v>6.3931062782109152E-2</v>
      </c>
      <c r="BR794" s="125">
        <f t="shared" ref="BR794" si="15292">J794/J808</f>
        <v>5.7187827911857295E-2</v>
      </c>
      <c r="BS794" s="126">
        <f t="shared" ref="BS794" si="15293">K794/K808</f>
        <v>6.982248520710059E-2</v>
      </c>
      <c r="BT794" s="127">
        <f t="shared" ref="BT794" si="15294">L794/L808</f>
        <v>5.2434456928838954E-2</v>
      </c>
      <c r="BU794" s="125">
        <f t="shared" ref="BU794" si="15295">M794/M808</f>
        <v>0.10894177449168208</v>
      </c>
      <c r="BV794" s="129">
        <f t="shared" ref="BV794" si="15296">N794/N808</f>
        <v>6.7048070885369432E-2</v>
      </c>
      <c r="BW794" s="130">
        <f t="shared" ref="BW794" si="15297">O794/O808</f>
        <v>7.2248289897676524E-2</v>
      </c>
      <c r="BX794" s="125">
        <f t="shared" ref="BX794" si="15298">P794/P808</f>
        <v>8.4307612366848528E-2</v>
      </c>
      <c r="BY794" s="126">
        <f t="shared" ref="BY794" si="15299">Q794/Q808</f>
        <v>6.1339972838388414E-2</v>
      </c>
      <c r="BZ794" s="127">
        <f t="shared" ref="BZ794" si="15300">R794/R808</f>
        <v>7.6741067907563687E-2</v>
      </c>
      <c r="CA794" s="128">
        <f t="shared" ref="CA794" si="15301">S794/S808</f>
        <v>6.0599706437408259E-2</v>
      </c>
      <c r="CB794" s="125">
        <f t="shared" ref="CB794" si="15302">T794/T808</f>
        <v>5.5284552845528454E-2</v>
      </c>
      <c r="CC794" s="126">
        <f t="shared" ref="CC794" si="15303">U794/U808</f>
        <v>7.5725704669751787E-2</v>
      </c>
      <c r="CD794" s="127">
        <f t="shared" ref="CD794" si="15304">V794/V808</f>
        <v>5.3473532848027319E-2</v>
      </c>
      <c r="CE794" s="128">
        <f t="shared" ref="CE794" si="15305">W794/W808</f>
        <v>7.464463794001637E-2</v>
      </c>
      <c r="CF794" s="125">
        <f t="shared" ref="CF794" si="15306">X794/X808</f>
        <v>7.1064696892511464E-2</v>
      </c>
      <c r="CG794" s="126">
        <f t="shared" ref="CG794" si="15307">Y794/Y808</f>
        <v>5.9933407325194227E-2</v>
      </c>
      <c r="CH794" s="127">
        <f t="shared" ref="CH794" si="15308">Z794/Z808</f>
        <v>7.1772811074813203E-2</v>
      </c>
      <c r="CI794" s="125">
        <f t="shared" ref="CI794" si="15309">AA794/AA808</f>
        <v>7.0000000000000007E-2</v>
      </c>
      <c r="CJ794" s="131">
        <f t="shared" ref="CJ794" si="15310">AB794/AB808</f>
        <v>7.0927389910150171E-2</v>
      </c>
      <c r="CK794" s="132">
        <f t="shared" ref="CK794" si="15311">AC794/AC808</f>
        <v>7.0042473104605915E-2</v>
      </c>
    </row>
    <row r="795" spans="1:89" ht="15" thickTop="1" thickBot="1">
      <c r="A795" s="133" t="s">
        <v>35</v>
      </c>
      <c r="B795" s="205">
        <v>1676</v>
      </c>
      <c r="C795" s="189">
        <v>1547</v>
      </c>
      <c r="D795" s="190">
        <v>620</v>
      </c>
      <c r="E795" s="191">
        <v>637</v>
      </c>
      <c r="F795" s="188">
        <v>404</v>
      </c>
      <c r="G795" s="192">
        <v>199</v>
      </c>
      <c r="H795" s="190">
        <v>1546</v>
      </c>
      <c r="I795" s="191">
        <v>1815</v>
      </c>
      <c r="J795" s="188">
        <v>116</v>
      </c>
      <c r="K795" s="189">
        <v>169</v>
      </c>
      <c r="L795" s="190">
        <v>280</v>
      </c>
      <c r="M795" s="188">
        <v>643</v>
      </c>
      <c r="N795" s="193">
        <v>1025</v>
      </c>
      <c r="O795" s="206">
        <v>1208</v>
      </c>
      <c r="P795" s="188">
        <v>604</v>
      </c>
      <c r="Q795" s="189">
        <v>562</v>
      </c>
      <c r="R795" s="190">
        <v>955</v>
      </c>
      <c r="S795" s="191">
        <v>907</v>
      </c>
      <c r="T795" s="188">
        <v>139</v>
      </c>
      <c r="U795" s="192">
        <v>103</v>
      </c>
      <c r="V795" s="190">
        <v>682</v>
      </c>
      <c r="W795" s="207">
        <v>939</v>
      </c>
      <c r="X795" s="188">
        <v>524</v>
      </c>
      <c r="Y795" s="192">
        <v>289</v>
      </c>
      <c r="Z795" s="190">
        <v>2272</v>
      </c>
      <c r="AA795" s="188">
        <v>2198</v>
      </c>
      <c r="AB795" s="168">
        <f t="shared" si="15120"/>
        <v>10843</v>
      </c>
      <c r="AC795" s="169">
        <f t="shared" si="15037"/>
        <v>11216</v>
      </c>
      <c r="AE795" s="288" t="s">
        <v>26</v>
      </c>
      <c r="AF795" s="12">
        <f t="shared" ref="AF795:BG795" si="15312">SUM(AF792:AF794)</f>
        <v>5926</v>
      </c>
      <c r="AG795" s="1">
        <f t="shared" si="15312"/>
        <v>4117</v>
      </c>
      <c r="AH795" s="12">
        <f t="shared" si="15312"/>
        <v>1529</v>
      </c>
      <c r="AI795" s="1">
        <f t="shared" si="15312"/>
        <v>1798</v>
      </c>
      <c r="AJ795" s="12">
        <f t="shared" si="15312"/>
        <v>754</v>
      </c>
      <c r="AK795" s="1">
        <f t="shared" si="15312"/>
        <v>708</v>
      </c>
      <c r="AL795" s="12">
        <f t="shared" si="15312"/>
        <v>4289</v>
      </c>
      <c r="AM795" s="1">
        <f t="shared" si="15312"/>
        <v>5789</v>
      </c>
      <c r="AN795" s="12">
        <f t="shared" si="15312"/>
        <v>409</v>
      </c>
      <c r="AO795" s="1">
        <f t="shared" si="15312"/>
        <v>326</v>
      </c>
      <c r="AP795" s="12">
        <f t="shared" si="15312"/>
        <v>1120</v>
      </c>
      <c r="AQ795" s="1">
        <f t="shared" si="15312"/>
        <v>1248</v>
      </c>
      <c r="AR795" s="12">
        <f t="shared" si="15312"/>
        <v>3205</v>
      </c>
      <c r="AS795" s="1">
        <f t="shared" si="15312"/>
        <v>3238</v>
      </c>
      <c r="AT795" s="12">
        <f t="shared" si="15312"/>
        <v>1339</v>
      </c>
      <c r="AU795" s="1">
        <f t="shared" si="15312"/>
        <v>2380</v>
      </c>
      <c r="AV795" s="12">
        <f t="shared" si="15312"/>
        <v>1762</v>
      </c>
      <c r="AW795" s="1">
        <f t="shared" si="15312"/>
        <v>3806</v>
      </c>
      <c r="AX795" s="12">
        <f t="shared" si="15312"/>
        <v>376</v>
      </c>
      <c r="AY795" s="1">
        <f t="shared" si="15312"/>
        <v>539</v>
      </c>
      <c r="AZ795" s="12">
        <f t="shared" si="15312"/>
        <v>3073</v>
      </c>
      <c r="BA795" s="1">
        <f t="shared" si="15312"/>
        <v>2337</v>
      </c>
      <c r="BB795" s="12">
        <f t="shared" si="15312"/>
        <v>1570</v>
      </c>
      <c r="BC795" s="1">
        <f t="shared" si="15312"/>
        <v>1113</v>
      </c>
      <c r="BD795" s="12">
        <f t="shared" si="15312"/>
        <v>6313</v>
      </c>
      <c r="BE795" s="1">
        <f t="shared" si="15312"/>
        <v>5772</v>
      </c>
      <c r="BF795" s="51">
        <f t="shared" si="15312"/>
        <v>31665</v>
      </c>
      <c r="BG795" s="47">
        <f t="shared" si="15312"/>
        <v>33171</v>
      </c>
      <c r="BH795" s="284"/>
      <c r="BI795" s="133" t="s">
        <v>35</v>
      </c>
      <c r="BJ795" s="125">
        <f>B795/B808</f>
        <v>5.7564829125880131E-2</v>
      </c>
      <c r="BK795" s="126">
        <f t="shared" ref="BK795" si="15313">C795/C808</f>
        <v>8.2949061662198398E-2</v>
      </c>
      <c r="BL795" s="127">
        <f t="shared" ref="BL795" si="15314">D795/D808</f>
        <v>6.5594583157003811E-2</v>
      </c>
      <c r="BM795" s="128">
        <f t="shared" ref="BM795" si="15315">E795/E808</f>
        <v>8.2077051926298161E-2</v>
      </c>
      <c r="BN795" s="125">
        <f t="shared" ref="BN795" si="15316">F795/F808</f>
        <v>7.8538102643856925E-2</v>
      </c>
      <c r="BO795" s="126">
        <f t="shared" ref="BO795" si="15317">G795/G808</f>
        <v>6.520314547837483E-2</v>
      </c>
      <c r="BP795" s="127">
        <f t="shared" ref="BP795" si="15318">H795/H808</f>
        <v>7.1313252456294107E-2</v>
      </c>
      <c r="BQ795" s="128">
        <f t="shared" ref="BQ795" si="15319">I795/I808</f>
        <v>7.4476815757078374E-2</v>
      </c>
      <c r="BR795" s="125">
        <f t="shared" ref="BR795" si="15320">J795/J808</f>
        <v>6.0860440713536204E-2</v>
      </c>
      <c r="BS795" s="126">
        <f t="shared" ref="BS795" si="15321">K795/K808</f>
        <v>6.6666666666666666E-2</v>
      </c>
      <c r="BT795" s="127">
        <f t="shared" ref="BT795" si="15322">L795/L808</f>
        <v>7.4906367041198504E-2</v>
      </c>
      <c r="BU795" s="125">
        <f t="shared" ref="BU795" si="15323">M795/M808</f>
        <v>7.4283733826247686E-2</v>
      </c>
      <c r="BV795" s="129">
        <f t="shared" ref="BV795" si="15324">N795/N808</f>
        <v>7.1513291006767593E-2</v>
      </c>
      <c r="BW795" s="130">
        <f t="shared" ref="BW795" si="15325">O795/O808</f>
        <v>6.8291028322686409E-2</v>
      </c>
      <c r="BX795" s="125">
        <f t="shared" ref="BX795" si="15326">P795/P808</f>
        <v>7.8461938165757333E-2</v>
      </c>
      <c r="BY795" s="126">
        <f t="shared" ref="BY795" si="15327">Q795/Q808</f>
        <v>6.360344047080127E-2</v>
      </c>
      <c r="BZ795" s="127">
        <f t="shared" ref="BZ795" si="15328">R795/R808</f>
        <v>7.5321397586560451E-2</v>
      </c>
      <c r="CA795" s="128">
        <f t="shared" ref="CA795" si="15329">S795/S808</f>
        <v>6.339554064443978E-2</v>
      </c>
      <c r="CB795" s="125">
        <f t="shared" ref="CB795" si="15330">T795/T808</f>
        <v>7.5338753387533874E-2</v>
      </c>
      <c r="CC795" s="126">
        <f t="shared" ref="CC795" si="15331">U795/U808</f>
        <v>4.3331931005469081E-2</v>
      </c>
      <c r="CD795" s="127">
        <f t="shared" ref="CD795" si="15332">V795/V808</f>
        <v>6.1292351936730473E-2</v>
      </c>
      <c r="CE795" s="128">
        <f t="shared" ref="CE795" si="15333">W795/W808</f>
        <v>6.9881670015628491E-2</v>
      </c>
      <c r="CF795" s="125">
        <f t="shared" ref="CF795" si="15334">X795/X808</f>
        <v>6.6734589913397854E-2</v>
      </c>
      <c r="CG795" s="126">
        <f t="shared" ref="CG795" si="15335">Y795/Y808</f>
        <v>5.3459119496855348E-2</v>
      </c>
      <c r="CH795" s="127">
        <f t="shared" ref="CH795" si="15336">Z795/Z808</f>
        <v>7.3487078306433348E-2</v>
      </c>
      <c r="CI795" s="125">
        <f t="shared" ref="CI795" si="15337">AA795/AA808</f>
        <v>7.2781456953642382E-2</v>
      </c>
      <c r="CJ795" s="131">
        <f t="shared" ref="CJ795" si="15338">AB795/AB808</f>
        <v>6.8851001682699933E-2</v>
      </c>
      <c r="CK795" s="132">
        <f t="shared" ref="CK795" si="15339">AC795/AC808</f>
        <v>7.1314122943106392E-2</v>
      </c>
    </row>
    <row r="796" spans="1:89" ht="14.1" thickTop="1">
      <c r="A796" s="142" t="s">
        <v>36</v>
      </c>
      <c r="B796" s="202">
        <v>1812</v>
      </c>
      <c r="C796" s="196">
        <v>1661</v>
      </c>
      <c r="D796" s="197">
        <v>686</v>
      </c>
      <c r="E796" s="198">
        <v>617</v>
      </c>
      <c r="F796" s="195">
        <v>424</v>
      </c>
      <c r="G796" s="199">
        <v>237</v>
      </c>
      <c r="H796" s="197">
        <v>1640</v>
      </c>
      <c r="I796" s="198">
        <v>1865</v>
      </c>
      <c r="J796" s="195">
        <v>144</v>
      </c>
      <c r="K796" s="196">
        <v>139</v>
      </c>
      <c r="L796" s="197">
        <v>334</v>
      </c>
      <c r="M796" s="195">
        <v>497</v>
      </c>
      <c r="N796" s="200">
        <v>1217</v>
      </c>
      <c r="O796" s="203">
        <v>1126</v>
      </c>
      <c r="P796" s="195">
        <v>677</v>
      </c>
      <c r="Q796" s="196">
        <v>531</v>
      </c>
      <c r="R796" s="197">
        <v>965</v>
      </c>
      <c r="S796" s="198">
        <v>1092</v>
      </c>
      <c r="T796" s="195">
        <v>197</v>
      </c>
      <c r="U796" s="199">
        <v>93</v>
      </c>
      <c r="V796" s="197">
        <v>874</v>
      </c>
      <c r="W796" s="204">
        <v>878</v>
      </c>
      <c r="X796" s="195">
        <v>586</v>
      </c>
      <c r="Y796" s="199">
        <v>275</v>
      </c>
      <c r="Z796" s="197">
        <v>2055</v>
      </c>
      <c r="AA796" s="195">
        <v>2394</v>
      </c>
      <c r="AB796" s="168">
        <f t="shared" si="15120"/>
        <v>11611</v>
      </c>
      <c r="AC796" s="169">
        <f t="shared" si="15037"/>
        <v>11405</v>
      </c>
      <c r="BI796" s="142" t="s">
        <v>36</v>
      </c>
      <c r="BJ796" s="125">
        <f>B796/B808</f>
        <v>6.2235960844925296E-2</v>
      </c>
      <c r="BK796" s="126">
        <f t="shared" ref="BK796" si="15340">C796/C808</f>
        <v>8.9061662198391414E-2</v>
      </c>
      <c r="BL796" s="127">
        <f t="shared" ref="BL796" si="15341">D796/D808</f>
        <v>7.2577232331781635E-2</v>
      </c>
      <c r="BM796" s="128">
        <f t="shared" ref="BM796" si="15342">E796/E808</f>
        <v>7.9500064424687544E-2</v>
      </c>
      <c r="BN796" s="125">
        <f t="shared" ref="BN796" si="15343">F796/F808</f>
        <v>8.2426127527216175E-2</v>
      </c>
      <c r="BO796" s="126">
        <f t="shared" ref="BO796" si="15344">G796/G808</f>
        <v>7.7653997378768019E-2</v>
      </c>
      <c r="BP796" s="127">
        <f t="shared" ref="BP796" si="15345">H796/H808</f>
        <v>7.5649245813921309E-2</v>
      </c>
      <c r="BQ796" s="128">
        <f t="shared" ref="BQ796" si="15346">I796/I808</f>
        <v>7.6528518670496509E-2</v>
      </c>
      <c r="BR796" s="125">
        <f t="shared" ref="BR796" si="15347">J796/J808</f>
        <v>7.5550891920251842E-2</v>
      </c>
      <c r="BS796" s="126">
        <f t="shared" ref="BS796" si="15348">K796/K808</f>
        <v>5.4832347140039449E-2</v>
      </c>
      <c r="BT796" s="127">
        <f t="shared" ref="BT796" si="15349">L796/L808</f>
        <v>8.9352594970572505E-2</v>
      </c>
      <c r="BU796" s="125">
        <f t="shared" ref="BU796" si="15350">M796/M808</f>
        <v>5.7416820702402956E-2</v>
      </c>
      <c r="BV796" s="129">
        <f t="shared" ref="BV796" si="15351">N796/N808</f>
        <v>8.4908951370962119E-2</v>
      </c>
      <c r="BW796" s="130">
        <f t="shared" ref="BW796" si="15352">O796/O808</f>
        <v>6.3655379049126576E-2</v>
      </c>
      <c r="BX796" s="125">
        <f t="shared" ref="BX796" si="15353">P796/P808</f>
        <v>8.7944920758638606E-2</v>
      </c>
      <c r="BY796" s="126">
        <f t="shared" ref="BY796" si="15354">Q796/Q808</f>
        <v>6.0095065640561343E-2</v>
      </c>
      <c r="BZ796" s="127">
        <f t="shared" ref="BZ796" si="15355">R796/R808</f>
        <v>7.6110103320451136E-2</v>
      </c>
      <c r="CA796" s="128">
        <f t="shared" ref="CA796" si="15356">S796/S808</f>
        <v>7.6326273851960585E-2</v>
      </c>
      <c r="CB796" s="125">
        <f t="shared" ref="CB796" si="15357">T796/T808</f>
        <v>0.10677506775067751</v>
      </c>
      <c r="CC796" s="126">
        <f t="shared" ref="CC796" si="15358">U796/U808</f>
        <v>3.9124947412705093E-2</v>
      </c>
      <c r="CD796" s="127">
        <f t="shared" ref="CD796" si="15359">V796/V808</f>
        <v>7.8547676822144336E-2</v>
      </c>
      <c r="CE796" s="128">
        <f t="shared" ref="CE796" si="15360">W796/W808</f>
        <v>6.5341966212696292E-2</v>
      </c>
      <c r="CF796" s="125">
        <f t="shared" ref="CF796" si="15361">X796/X808</f>
        <v>7.463066734589914E-2</v>
      </c>
      <c r="CG796" s="126">
        <f t="shared" ref="CG796" si="15362">Y796/Y808</f>
        <v>5.0869404365519795E-2</v>
      </c>
      <c r="CH796" s="127">
        <f t="shared" ref="CH796" si="15363">Z796/Z808</f>
        <v>6.6468286056215034E-2</v>
      </c>
      <c r="CI796" s="125">
        <f t="shared" ref="CI796" si="15364">AA796/AA808</f>
        <v>7.9271523178807951E-2</v>
      </c>
      <c r="CJ796" s="131">
        <f t="shared" ref="CJ796" si="15365">AB796/AB808</f>
        <v>7.3727656602216085E-2</v>
      </c>
      <c r="CK796" s="132">
        <f t="shared" ref="CK796" si="15366">AC796/AC808</f>
        <v>7.2515832040489336E-2</v>
      </c>
    </row>
    <row r="797" spans="1:89">
      <c r="A797" s="133" t="s">
        <v>37</v>
      </c>
      <c r="B797" s="205">
        <v>1806</v>
      </c>
      <c r="C797" s="189">
        <v>1576</v>
      </c>
      <c r="D797" s="190">
        <v>593</v>
      </c>
      <c r="E797" s="191">
        <v>645</v>
      </c>
      <c r="F797" s="188">
        <v>379</v>
      </c>
      <c r="G797" s="192">
        <v>197</v>
      </c>
      <c r="H797" s="190">
        <v>1566</v>
      </c>
      <c r="I797" s="191">
        <v>1795</v>
      </c>
      <c r="J797" s="188">
        <v>153</v>
      </c>
      <c r="K797" s="189">
        <v>149</v>
      </c>
      <c r="L797" s="190">
        <v>389</v>
      </c>
      <c r="M797" s="188">
        <v>462</v>
      </c>
      <c r="N797" s="193">
        <v>1144</v>
      </c>
      <c r="O797" s="206">
        <v>1127</v>
      </c>
      <c r="P797" s="188">
        <v>586</v>
      </c>
      <c r="Q797" s="189">
        <v>670</v>
      </c>
      <c r="R797" s="190">
        <v>988</v>
      </c>
      <c r="S797" s="191">
        <v>1012</v>
      </c>
      <c r="T797" s="188">
        <v>146</v>
      </c>
      <c r="U797" s="192">
        <v>122</v>
      </c>
      <c r="V797" s="190">
        <v>1027</v>
      </c>
      <c r="W797" s="207">
        <v>819</v>
      </c>
      <c r="X797" s="188">
        <v>565</v>
      </c>
      <c r="Y797" s="192">
        <v>346</v>
      </c>
      <c r="Z797" s="190">
        <v>2468</v>
      </c>
      <c r="AA797" s="188">
        <v>2273</v>
      </c>
      <c r="AB797" s="168">
        <f t="shared" si="15120"/>
        <v>11810</v>
      </c>
      <c r="AC797" s="169">
        <f t="shared" si="15037"/>
        <v>11193</v>
      </c>
      <c r="BI797" s="133" t="s">
        <v>37</v>
      </c>
      <c r="BJ797" s="125">
        <f>B797/B808</f>
        <v>6.2029881504379186E-2</v>
      </c>
      <c r="BK797" s="126">
        <f t="shared" ref="BK797" si="15367">C797/C808</f>
        <v>8.4504021447721178E-2</v>
      </c>
      <c r="BL797" s="127">
        <f t="shared" ref="BL797" si="15368">D797/D808</f>
        <v>6.2738044858231062E-2</v>
      </c>
      <c r="BM797" s="128">
        <f t="shared" ref="BM797" si="15369">E797/E808</f>
        <v>8.3107846926942411E-2</v>
      </c>
      <c r="BN797" s="125">
        <f t="shared" ref="BN797" si="15370">F797/F808</f>
        <v>7.3678071539657858E-2</v>
      </c>
      <c r="BO797" s="126">
        <f t="shared" ref="BO797" si="15371">G797/G808</f>
        <v>6.4547837483617296E-2</v>
      </c>
      <c r="BP797" s="127">
        <f t="shared" ref="BP797" si="15372">H797/H808</f>
        <v>7.223580423451266E-2</v>
      </c>
      <c r="BQ797" s="128">
        <f t="shared" ref="BQ797" si="15373">I797/I808</f>
        <v>7.3656134591711123E-2</v>
      </c>
      <c r="BR797" s="125">
        <f t="shared" ref="BR797" si="15374">J797/J808</f>
        <v>8.0272822665267571E-2</v>
      </c>
      <c r="BS797" s="126">
        <f t="shared" ref="BS797" si="15375">K797/K808</f>
        <v>5.8777120315581854E-2</v>
      </c>
      <c r="BT797" s="127">
        <f t="shared" ref="BT797" si="15376">L797/L808</f>
        <v>0.10406634563937935</v>
      </c>
      <c r="BU797" s="125">
        <f t="shared" ref="BU797" si="15377">M797/M808</f>
        <v>5.3373382624768949E-2</v>
      </c>
      <c r="BV797" s="129">
        <f t="shared" ref="BV797" si="15378">N797/N808</f>
        <v>7.9815809669992327E-2</v>
      </c>
      <c r="BW797" s="130">
        <f t="shared" ref="BW797" si="15379">O797/O808</f>
        <v>6.3711911357340723E-2</v>
      </c>
      <c r="BX797" s="125">
        <f t="shared" ref="BX797" si="15380">P797/P808</f>
        <v>7.6123668485320858E-2</v>
      </c>
      <c r="BY797" s="126">
        <f t="shared" ref="BY797" si="15381">Q797/Q808</f>
        <v>7.5826165685830699E-2</v>
      </c>
      <c r="BZ797" s="127">
        <f t="shared" ref="BZ797" si="15382">R797/R808</f>
        <v>7.7924126508399721E-2</v>
      </c>
      <c r="CA797" s="128">
        <f t="shared" ref="CA797" si="15383">S797/S808</f>
        <v>7.073460543789753E-2</v>
      </c>
      <c r="CB797" s="125">
        <f t="shared" ref="CB797" si="15384">T797/T808</f>
        <v>7.9132791327913274E-2</v>
      </c>
      <c r="CC797" s="126">
        <f t="shared" ref="CC797" si="15385">U797/U808</f>
        <v>5.132519983172066E-2</v>
      </c>
      <c r="CD797" s="127">
        <f t="shared" ref="CD797" si="15386">V797/V808</f>
        <v>9.2298013840208498E-2</v>
      </c>
      <c r="CE797" s="128">
        <f t="shared" ref="CE797" si="15387">W797/W808</f>
        <v>6.0951105157401209E-2</v>
      </c>
      <c r="CF797" s="125">
        <f t="shared" ref="CF797" si="15388">X797/X808</f>
        <v>7.1956189505858387E-2</v>
      </c>
      <c r="CG797" s="126">
        <f t="shared" ref="CG797" si="15389">Y797/Y808</f>
        <v>6.4002959674435811E-2</v>
      </c>
      <c r="CH797" s="127">
        <f t="shared" ref="CH797" si="15390">Z797/Z808</f>
        <v>7.9826632596953134E-2</v>
      </c>
      <c r="CI797" s="125">
        <f t="shared" ref="CI797" si="15391">AA797/AA808</f>
        <v>7.5264900662251652E-2</v>
      </c>
      <c r="CJ797" s="131">
        <f t="shared" ref="CJ797" si="15392">AB797/AB808</f>
        <v>7.4991269009746966E-2</v>
      </c>
      <c r="CK797" s="132">
        <f t="shared" ref="CK797" si="15393">AC797/AC808</f>
        <v>7.1167883211678828E-2</v>
      </c>
    </row>
    <row r="798" spans="1:89">
      <c r="A798" s="142" t="s">
        <v>30</v>
      </c>
      <c r="B798" s="202">
        <v>1695</v>
      </c>
      <c r="C798" s="196">
        <v>1272</v>
      </c>
      <c r="D798" s="197">
        <v>470</v>
      </c>
      <c r="E798" s="198">
        <v>547</v>
      </c>
      <c r="F798" s="195">
        <v>202</v>
      </c>
      <c r="G798" s="199">
        <v>226</v>
      </c>
      <c r="H798" s="197">
        <v>1396</v>
      </c>
      <c r="I798" s="198">
        <v>1911</v>
      </c>
      <c r="J798" s="195">
        <v>86</v>
      </c>
      <c r="K798" s="196">
        <v>119</v>
      </c>
      <c r="L798" s="197">
        <v>298</v>
      </c>
      <c r="M798" s="195">
        <v>432</v>
      </c>
      <c r="N798" s="200">
        <v>936</v>
      </c>
      <c r="O798" s="203">
        <v>1155</v>
      </c>
      <c r="P798" s="195">
        <v>404</v>
      </c>
      <c r="Q798" s="196">
        <v>787</v>
      </c>
      <c r="R798" s="197">
        <v>570</v>
      </c>
      <c r="S798" s="198">
        <v>1170</v>
      </c>
      <c r="T798" s="195">
        <v>121</v>
      </c>
      <c r="U798" s="199">
        <v>188</v>
      </c>
      <c r="V798" s="197">
        <v>821</v>
      </c>
      <c r="W798" s="204">
        <v>890</v>
      </c>
      <c r="X798" s="195">
        <v>464</v>
      </c>
      <c r="Y798" s="199">
        <v>352</v>
      </c>
      <c r="Z798" s="197">
        <v>2226</v>
      </c>
      <c r="AA798" s="195">
        <v>1864</v>
      </c>
      <c r="AB798" s="168">
        <f t="shared" si="15120"/>
        <v>9689</v>
      </c>
      <c r="AC798" s="169">
        <f t="shared" si="15037"/>
        <v>10913</v>
      </c>
      <c r="BI798" s="142" t="s">
        <v>30</v>
      </c>
      <c r="BJ798" s="125">
        <f>B798/B808</f>
        <v>5.8217413704276147E-2</v>
      </c>
      <c r="BK798" s="126">
        <f t="shared" ref="BK798" si="15394">C798/C808</f>
        <v>6.8203753351206431E-2</v>
      </c>
      <c r="BL798" s="127">
        <f t="shared" ref="BL798" si="15395">D798/D808</f>
        <v>4.9724925941599663E-2</v>
      </c>
      <c r="BM798" s="128">
        <f t="shared" ref="BM798" si="15396">E798/E808</f>
        <v>7.0480608169050385E-2</v>
      </c>
      <c r="BN798" s="125">
        <f t="shared" ref="BN798" si="15397">F798/F808</f>
        <v>3.9269051321928462E-2</v>
      </c>
      <c r="BO798" s="126">
        <f t="shared" ref="BO798" si="15398">G798/G808</f>
        <v>7.4049803407601575E-2</v>
      </c>
      <c r="BP798" s="127">
        <f t="shared" ref="BP798" si="15399">H798/H808</f>
        <v>6.4394114119654969E-2</v>
      </c>
      <c r="BQ798" s="128">
        <f t="shared" ref="BQ798" si="15400">I798/I808</f>
        <v>7.84160853508412E-2</v>
      </c>
      <c r="BR798" s="125">
        <f t="shared" ref="BR798" si="15401">J798/J808</f>
        <v>4.5120671563483733E-2</v>
      </c>
      <c r="BS798" s="126">
        <f t="shared" ref="BS798" si="15402">K798/K808</f>
        <v>4.6942800788954638E-2</v>
      </c>
      <c r="BT798" s="127">
        <f t="shared" ref="BT798" si="15403">L798/L808</f>
        <v>7.9721776350989829E-2</v>
      </c>
      <c r="BU798" s="125">
        <f t="shared" ref="BU798" si="15404">M798/M808</f>
        <v>4.9907578558225509E-2</v>
      </c>
      <c r="BV798" s="129">
        <f t="shared" ref="BV798" si="15405">N798/N808</f>
        <v>6.5303844275448261E-2</v>
      </c>
      <c r="BW798" s="130">
        <f t="shared" ref="BW798" si="15406">O798/O808</f>
        <v>6.529481598733676E-2</v>
      </c>
      <c r="BX798" s="125">
        <f t="shared" ref="BX798" si="15407">P798/P808</f>
        <v>5.248116393868537E-2</v>
      </c>
      <c r="BY798" s="126">
        <f t="shared" ref="BY798" si="15408">Q798/Q808</f>
        <v>8.9067451335445899E-2</v>
      </c>
      <c r="BZ798" s="127">
        <f t="shared" ref="BZ798" si="15409">R798/R808</f>
        <v>4.4956226831769065E-2</v>
      </c>
      <c r="CA798" s="128">
        <f t="shared" ref="CA798" si="15410">S798/S808</f>
        <v>8.1778150555672044E-2</v>
      </c>
      <c r="CB798" s="125">
        <f t="shared" ref="CB798" si="15411">T798/T808</f>
        <v>6.558265582655827E-2</v>
      </c>
      <c r="CC798" s="126">
        <f t="shared" ref="CC798" si="15412">U798/U808</f>
        <v>7.909129154396298E-2</v>
      </c>
      <c r="CD798" s="127">
        <f t="shared" ref="CD798" si="15413">V798/V808</f>
        <v>7.3784488181899879E-2</v>
      </c>
      <c r="CE798" s="128">
        <f t="shared" ref="CE798" si="15414">W798/W808</f>
        <v>6.6235022698519011E-2</v>
      </c>
      <c r="CF798" s="125">
        <f t="shared" ref="CF798" si="15415">X798/X808</f>
        <v>5.9093224656138567E-2</v>
      </c>
      <c r="CG798" s="126">
        <f t="shared" ref="CG798" si="15416">Y798/Y808</f>
        <v>6.5112837587865333E-2</v>
      </c>
      <c r="CH798" s="127">
        <f t="shared" ref="CH798" si="15417">Z798/Z808</f>
        <v>7.1999223728046055E-2</v>
      </c>
      <c r="CI798" s="125">
        <f t="shared" ref="CI798" si="15418">AA798/AA808</f>
        <v>6.1721854304635761E-2</v>
      </c>
      <c r="CJ798" s="131">
        <f t="shared" ref="CJ798" si="15419">AB798/AB808</f>
        <v>6.1523319681239481E-2</v>
      </c>
      <c r="CK798" s="132">
        <f t="shared" ref="CK798" si="15420">AC798/AC808</f>
        <v>6.9387573437778169E-2</v>
      </c>
    </row>
    <row r="799" spans="1:89">
      <c r="A799" s="133" t="s">
        <v>32</v>
      </c>
      <c r="B799" s="205">
        <v>1962</v>
      </c>
      <c r="C799" s="189">
        <v>1495</v>
      </c>
      <c r="D799" s="190">
        <v>545</v>
      </c>
      <c r="E799" s="191">
        <v>627</v>
      </c>
      <c r="F799" s="188">
        <v>283</v>
      </c>
      <c r="G799" s="192">
        <v>248</v>
      </c>
      <c r="H799" s="190">
        <v>1573</v>
      </c>
      <c r="I799" s="191">
        <v>2007</v>
      </c>
      <c r="J799" s="188">
        <v>144</v>
      </c>
      <c r="K799" s="189">
        <v>101</v>
      </c>
      <c r="L799" s="190">
        <v>441</v>
      </c>
      <c r="M799" s="188">
        <v>390</v>
      </c>
      <c r="N799" s="193">
        <v>1197</v>
      </c>
      <c r="O799" s="206">
        <v>1025</v>
      </c>
      <c r="P799" s="188">
        <v>541</v>
      </c>
      <c r="Q799" s="189">
        <v>744</v>
      </c>
      <c r="R799" s="190">
        <v>683</v>
      </c>
      <c r="S799" s="191">
        <v>1269</v>
      </c>
      <c r="T799" s="188">
        <v>152</v>
      </c>
      <c r="U799" s="192">
        <v>143</v>
      </c>
      <c r="V799" s="190">
        <v>1107</v>
      </c>
      <c r="W799" s="207">
        <v>705</v>
      </c>
      <c r="X799" s="188">
        <v>567</v>
      </c>
      <c r="Y799" s="192">
        <v>356</v>
      </c>
      <c r="Z799" s="190">
        <v>2234</v>
      </c>
      <c r="AA799" s="188">
        <v>1865</v>
      </c>
      <c r="AB799" s="168">
        <f t="shared" si="15120"/>
        <v>11429</v>
      </c>
      <c r="AC799" s="169">
        <f t="shared" si="15037"/>
        <v>10975</v>
      </c>
      <c r="BI799" s="133" t="s">
        <v>32</v>
      </c>
      <c r="BJ799" s="125">
        <f>B799/B808</f>
        <v>6.7387944358578047E-2</v>
      </c>
      <c r="BK799" s="126">
        <f t="shared" ref="BK799" si="15421">C799/C808</f>
        <v>8.016085790884718E-2</v>
      </c>
      <c r="BL799" s="127">
        <f t="shared" ref="BL799" si="15422">D799/D808</f>
        <v>5.7659754549301737E-2</v>
      </c>
      <c r="BM799" s="128">
        <f t="shared" ref="BM799" si="15423">E799/E808</f>
        <v>8.0788558175492853E-2</v>
      </c>
      <c r="BN799" s="125">
        <f t="shared" ref="BN799" si="15424">F799/F808</f>
        <v>5.5015552099533439E-2</v>
      </c>
      <c r="BO799" s="126">
        <f t="shared" ref="BO799" si="15425">G799/G808</f>
        <v>8.1258191349934464E-2</v>
      </c>
      <c r="BP799" s="127">
        <f t="shared" ref="BP799" si="15426">H799/H808</f>
        <v>7.2558697356889149E-2</v>
      </c>
      <c r="BQ799" s="128">
        <f t="shared" ref="BQ799" si="15427">I799/I808</f>
        <v>8.2355354944604026E-2</v>
      </c>
      <c r="BR799" s="125">
        <f t="shared" ref="BR799" si="15428">J799/J808</f>
        <v>7.5550891920251842E-2</v>
      </c>
      <c r="BS799" s="126">
        <f t="shared" ref="BS799" si="15429">K799/K808</f>
        <v>3.98422090729783E-2</v>
      </c>
      <c r="BT799" s="127">
        <f t="shared" ref="BT799" si="15430">L799/L808</f>
        <v>0.11797752808988764</v>
      </c>
      <c r="BU799" s="125">
        <f t="shared" ref="BU799" si="15431">M799/M808</f>
        <v>4.5055452865064696E-2</v>
      </c>
      <c r="BV799" s="129">
        <f t="shared" ref="BV799" si="15432">N799/N808</f>
        <v>8.3513570083025193E-2</v>
      </c>
      <c r="BW799" s="130">
        <f t="shared" ref="BW799" si="15433">O799/O808</f>
        <v>5.7945615919497991E-2</v>
      </c>
      <c r="BX799" s="125">
        <f t="shared" ref="BX799" si="15434">P799/P808</f>
        <v>7.0277994284229664E-2</v>
      </c>
      <c r="BY799" s="126">
        <f t="shared" ref="BY799" si="15435">Q799/Q808</f>
        <v>8.4200995925758262E-2</v>
      </c>
      <c r="BZ799" s="127">
        <f t="shared" ref="BZ799" si="15436">R799/R808</f>
        <v>5.3868601624733808E-2</v>
      </c>
      <c r="CA799" s="128">
        <f t="shared" ref="CA799" si="15437">S799/S808</f>
        <v>8.8697840218075072E-2</v>
      </c>
      <c r="CB799" s="125">
        <f t="shared" ref="CB799" si="15438">T799/T808</f>
        <v>8.2384823848238489E-2</v>
      </c>
      <c r="CC799" s="126">
        <f t="shared" ref="CC799" si="15439">U799/U808</f>
        <v>6.0159865376525033E-2</v>
      </c>
      <c r="CD799" s="127">
        <f t="shared" ref="CD799" si="15440">V799/V808</f>
        <v>9.9487732542464277E-2</v>
      </c>
      <c r="CE799" s="128">
        <f t="shared" ref="CE799" si="15441">W799/W808</f>
        <v>5.2467068542085285E-2</v>
      </c>
      <c r="CF799" s="125">
        <f t="shared" ref="CF799" si="15442">X799/X808</f>
        <v>7.2210901681100351E-2</v>
      </c>
      <c r="CG799" s="126">
        <f t="shared" ref="CG799" si="15443">Y799/Y808</f>
        <v>6.5852756196818352E-2</v>
      </c>
      <c r="CH799" s="127">
        <f t="shared" ref="CH799" si="15444">Z799/Z808</f>
        <v>7.2257981046026459E-2</v>
      </c>
      <c r="CI799" s="125">
        <f t="shared" ref="CI799" si="15445">AA799/AA808</f>
        <v>6.1754966887417218E-2</v>
      </c>
      <c r="CJ799" s="131">
        <f t="shared" ref="CJ799" si="15446">AB799/AB808</f>
        <v>7.2571990983268247E-2</v>
      </c>
      <c r="CK799" s="132">
        <f t="shared" ref="CK799" si="15447">AC799/AC808</f>
        <v>6.9781784887713319E-2</v>
      </c>
    </row>
    <row r="800" spans="1:89">
      <c r="A800" s="142" t="s">
        <v>34</v>
      </c>
      <c r="B800" s="202">
        <v>2269</v>
      </c>
      <c r="C800" s="196">
        <v>1350</v>
      </c>
      <c r="D800" s="197">
        <v>514</v>
      </c>
      <c r="E800" s="198">
        <v>624</v>
      </c>
      <c r="F800" s="195">
        <v>269</v>
      </c>
      <c r="G800" s="199">
        <v>234</v>
      </c>
      <c r="H800" s="197">
        <v>1320</v>
      </c>
      <c r="I800" s="198">
        <v>1871</v>
      </c>
      <c r="J800" s="195">
        <v>179</v>
      </c>
      <c r="K800" s="196">
        <v>106</v>
      </c>
      <c r="L800" s="197">
        <v>381</v>
      </c>
      <c r="M800" s="195">
        <v>426</v>
      </c>
      <c r="N800" s="200">
        <v>1072</v>
      </c>
      <c r="O800" s="203">
        <v>1058</v>
      </c>
      <c r="P800" s="195">
        <v>394</v>
      </c>
      <c r="Q800" s="196">
        <v>849</v>
      </c>
      <c r="R800" s="197">
        <v>509</v>
      </c>
      <c r="S800" s="198">
        <v>1367</v>
      </c>
      <c r="T800" s="195">
        <v>103</v>
      </c>
      <c r="U800" s="199">
        <v>208</v>
      </c>
      <c r="V800" s="197">
        <v>1145</v>
      </c>
      <c r="W800" s="204">
        <v>742</v>
      </c>
      <c r="X800" s="195">
        <v>539</v>
      </c>
      <c r="Y800" s="199">
        <v>405</v>
      </c>
      <c r="Z800" s="197">
        <v>1853</v>
      </c>
      <c r="AA800" s="195">
        <v>2043</v>
      </c>
      <c r="AB800" s="168">
        <f t="shared" si="15120"/>
        <v>10547</v>
      </c>
      <c r="AC800" s="169">
        <f t="shared" si="15037"/>
        <v>11283</v>
      </c>
      <c r="BI800" s="142" t="s">
        <v>34</v>
      </c>
      <c r="BJ800" s="125">
        <f>B800/B808</f>
        <v>7.7932337283187367E-2</v>
      </c>
      <c r="BK800" s="126">
        <f t="shared" ref="BK800" si="15448">C800/C808</f>
        <v>7.2386058981233251E-2</v>
      </c>
      <c r="BL800" s="127">
        <f t="shared" ref="BL800" si="15449">D800/D808</f>
        <v>5.4380025391451543E-2</v>
      </c>
      <c r="BM800" s="128">
        <f t="shared" ref="BM800" si="15450">E800/E808</f>
        <v>8.0402010050251257E-2</v>
      </c>
      <c r="BN800" s="125">
        <f t="shared" ref="BN800" si="15451">F800/F808</f>
        <v>5.2293934681181958E-2</v>
      </c>
      <c r="BO800" s="126">
        <f t="shared" ref="BO800" si="15452">G800/G808</f>
        <v>7.6671035386631711E-2</v>
      </c>
      <c r="BP800" s="127">
        <f t="shared" ref="BP800" si="15453">H800/H808</f>
        <v>6.0888417362424466E-2</v>
      </c>
      <c r="BQ800" s="128">
        <f t="shared" ref="BQ800" si="15454">I800/I808</f>
        <v>7.6774723020106683E-2</v>
      </c>
      <c r="BR800" s="125">
        <f t="shared" ref="BR800" si="15455">J800/J808</f>
        <v>9.3913955928646375E-2</v>
      </c>
      <c r="BS800" s="126">
        <f t="shared" ref="BS800" si="15456">K800/K808</f>
        <v>4.1814595660749507E-2</v>
      </c>
      <c r="BT800" s="127">
        <f t="shared" ref="BT800" si="15457">L800/L808</f>
        <v>0.10192616372391654</v>
      </c>
      <c r="BU800" s="125">
        <f t="shared" ref="BU800" si="15458">M800/M808</f>
        <v>4.9214417744916819E-2</v>
      </c>
      <c r="BV800" s="129">
        <f t="shared" ref="BV800" si="15459">N800/N808</f>
        <v>7.4792437033419382E-2</v>
      </c>
      <c r="BW800" s="130">
        <f t="shared" ref="BW800" si="15460">O800/O808</f>
        <v>5.9811182090564755E-2</v>
      </c>
      <c r="BX800" s="125">
        <f t="shared" ref="BX800" si="15461">P800/P808</f>
        <v>5.1182125227331773E-2</v>
      </c>
      <c r="BY800" s="126">
        <f t="shared" ref="BY800" si="15462">Q800/Q808</f>
        <v>9.6084200995925753E-2</v>
      </c>
      <c r="BZ800" s="127">
        <f t="shared" ref="BZ800" si="15463">R800/R808</f>
        <v>4.0145121855035888E-2</v>
      </c>
      <c r="CA800" s="128">
        <f t="shared" ref="CA800" si="15464">S800/S808</f>
        <v>9.5547634025302294E-2</v>
      </c>
      <c r="CB800" s="125">
        <f t="shared" ref="CB800" si="15465">T800/T808</f>
        <v>5.5826558265582658E-2</v>
      </c>
      <c r="CC800" s="126">
        <f t="shared" ref="CC800" si="15466">U800/U808</f>
        <v>8.7505258729490956E-2</v>
      </c>
      <c r="CD800" s="127">
        <f t="shared" ref="CD800" si="15467">V800/V808</f>
        <v>0.10290284892603577</v>
      </c>
      <c r="CE800" s="128">
        <f t="shared" ref="CE800" si="15468">W800/W808</f>
        <v>5.5220659373372033E-2</v>
      </c>
      <c r="CF800" s="125">
        <f t="shared" ref="CF800" si="15469">X800/X808</f>
        <v>6.8644931227712688E-2</v>
      </c>
      <c r="CG800" s="126">
        <f t="shared" ref="CG800" si="15470">Y800/Y808</f>
        <v>7.491675915649279E-2</v>
      </c>
      <c r="CH800" s="127">
        <f t="shared" ref="CH800" si="15471">Z800/Z808</f>
        <v>5.9934663777209948E-2</v>
      </c>
      <c r="CI800" s="125">
        <f t="shared" ref="CI800" si="15472">AA800/AA808</f>
        <v>6.764900662251655E-2</v>
      </c>
      <c r="CJ800" s="131">
        <f t="shared" ref="CJ800" si="15473">AB800/AB808</f>
        <v>6.6971457599136419E-2</v>
      </c>
      <c r="CK800" s="132">
        <f t="shared" ref="CK800" si="15474">AC800/AC808</f>
        <v>7.1740125639004046E-2</v>
      </c>
    </row>
    <row r="801" spans="1:89">
      <c r="A801" s="133" t="s">
        <v>38</v>
      </c>
      <c r="B801" s="205">
        <v>2114</v>
      </c>
      <c r="C801" s="189">
        <v>1182</v>
      </c>
      <c r="D801" s="190">
        <v>384</v>
      </c>
      <c r="E801" s="191">
        <v>465</v>
      </c>
      <c r="F801" s="188">
        <v>175</v>
      </c>
      <c r="G801" s="192">
        <v>189</v>
      </c>
      <c r="H801" s="190">
        <v>1364</v>
      </c>
      <c r="I801" s="191">
        <v>1592</v>
      </c>
      <c r="J801" s="188">
        <v>179</v>
      </c>
      <c r="K801" s="189">
        <v>105</v>
      </c>
      <c r="L801" s="190">
        <v>270</v>
      </c>
      <c r="M801" s="188">
        <v>320</v>
      </c>
      <c r="N801" s="193">
        <v>904</v>
      </c>
      <c r="O801" s="206">
        <v>1019</v>
      </c>
      <c r="P801" s="188">
        <v>346</v>
      </c>
      <c r="Q801" s="189">
        <v>813</v>
      </c>
      <c r="R801" s="190">
        <v>490</v>
      </c>
      <c r="S801" s="191">
        <v>1062</v>
      </c>
      <c r="T801" s="188">
        <v>75</v>
      </c>
      <c r="U801" s="192">
        <v>167</v>
      </c>
      <c r="V801" s="190">
        <v>1201</v>
      </c>
      <c r="W801" s="207">
        <v>597</v>
      </c>
      <c r="X801" s="188">
        <v>517</v>
      </c>
      <c r="Y801" s="192">
        <v>428</v>
      </c>
      <c r="Z801" s="190">
        <v>1672</v>
      </c>
      <c r="AA801" s="188">
        <v>1931</v>
      </c>
      <c r="AB801" s="168">
        <f t="shared" si="15120"/>
        <v>9691</v>
      </c>
      <c r="AC801" s="169">
        <f t="shared" si="15037"/>
        <v>9870</v>
      </c>
      <c r="BI801" s="133" t="s">
        <v>38</v>
      </c>
      <c r="BJ801" s="125">
        <f>B801/B808</f>
        <v>7.2608620985746178E-2</v>
      </c>
      <c r="BK801" s="126">
        <f t="shared" ref="BK801" si="15475">C801/C808</f>
        <v>6.3378016085790884E-2</v>
      </c>
      <c r="BL801" s="127">
        <f t="shared" ref="BL801" si="15476">D801/D808</f>
        <v>4.062632247143462E-2</v>
      </c>
      <c r="BM801" s="128">
        <f t="shared" ref="BM801" si="15477">E801/E808</f>
        <v>5.9914959412446851E-2</v>
      </c>
      <c r="BN801" s="125">
        <f t="shared" ref="BN801" si="15478">F801/F808</f>
        <v>3.4020217729393468E-2</v>
      </c>
      <c r="BO801" s="126">
        <f t="shared" ref="BO801" si="15479">G801/G808</f>
        <v>6.1926605504587159E-2</v>
      </c>
      <c r="BP801" s="127">
        <f t="shared" ref="BP801" si="15480">H801/H808</f>
        <v>6.2918031274505279E-2</v>
      </c>
      <c r="BQ801" s="128">
        <f t="shared" ref="BQ801" si="15481">I801/I808</f>
        <v>6.5326220763233481E-2</v>
      </c>
      <c r="BR801" s="125">
        <f t="shared" ref="BR801" si="15482">J801/J808</f>
        <v>9.3913955928646375E-2</v>
      </c>
      <c r="BS801" s="126">
        <f t="shared" ref="BS801" si="15483">K801/K808</f>
        <v>4.142011834319527E-2</v>
      </c>
      <c r="BT801" s="127">
        <f t="shared" ref="BT801" si="15484">L801/L808</f>
        <v>7.2231139646869988E-2</v>
      </c>
      <c r="BU801" s="125">
        <f t="shared" ref="BU801" si="15485">M801/M808</f>
        <v>3.6968576709796676E-2</v>
      </c>
      <c r="BV801" s="129">
        <f t="shared" ref="BV801" si="15486">N801/N808</f>
        <v>6.3071234214749181E-2</v>
      </c>
      <c r="BW801" s="130">
        <f t="shared" ref="BW801" si="15487">O801/O808</f>
        <v>5.7606422070213124E-2</v>
      </c>
      <c r="BX801" s="125">
        <f t="shared" ref="BX801" si="15488">P801/P808</f>
        <v>4.4946739412834502E-2</v>
      </c>
      <c r="BY801" s="126">
        <f t="shared" ref="BY801" si="15489">Q801/Q808</f>
        <v>9.200995925758261E-2</v>
      </c>
      <c r="BZ801" s="127">
        <f t="shared" ref="BZ801" si="15490">R801/R808</f>
        <v>3.8646580960643585E-2</v>
      </c>
      <c r="CA801" s="128">
        <f t="shared" ref="CA801" si="15491">S801/S808</f>
        <v>7.4229398196686933E-2</v>
      </c>
      <c r="CB801" s="125">
        <f t="shared" ref="CB801" si="15492">T801/T808</f>
        <v>4.065040650406504E-2</v>
      </c>
      <c r="CC801" s="126">
        <f t="shared" ref="CC801" si="15493">U801/U808</f>
        <v>7.0256625999158606E-2</v>
      </c>
      <c r="CD801" s="127">
        <f t="shared" ref="CD801" si="15494">V801/V808</f>
        <v>0.10793565201761481</v>
      </c>
      <c r="CE801" s="128">
        <f t="shared" ref="CE801" si="15495">W801/W808</f>
        <v>4.4429560169680735E-2</v>
      </c>
      <c r="CF801" s="125">
        <f t="shared" ref="CF801" si="15496">X801/X808</f>
        <v>6.5843097300050946E-2</v>
      </c>
      <c r="CG801" s="126">
        <f t="shared" ref="CG801" si="15497">Y801/Y808</f>
        <v>7.9171291157972626E-2</v>
      </c>
      <c r="CH801" s="127">
        <f t="shared" ref="CH801" si="15498">Z801/Z808</f>
        <v>5.4080279457903419E-2</v>
      </c>
      <c r="CI801" s="125">
        <f t="shared" ref="CI801" si="15499">AA801/AA808</f>
        <v>6.3940397350993383E-2</v>
      </c>
      <c r="CJ801" s="131">
        <f t="shared" ref="CJ801" si="15500">AB801/AB808</f>
        <v>6.1536019303425726E-2</v>
      </c>
      <c r="CK801" s="132">
        <f t="shared" ref="CK801" si="15501">AC801/AC808</f>
        <v>6.2755919529998219E-2</v>
      </c>
    </row>
    <row r="802" spans="1:89">
      <c r="A802" s="142" t="s">
        <v>39</v>
      </c>
      <c r="B802" s="202">
        <v>422</v>
      </c>
      <c r="C802" s="196">
        <v>985</v>
      </c>
      <c r="D802" s="197">
        <v>104</v>
      </c>
      <c r="E802" s="198">
        <v>518</v>
      </c>
      <c r="F802" s="195">
        <v>100</v>
      </c>
      <c r="G802" s="199">
        <v>179</v>
      </c>
      <c r="H802" s="197">
        <v>481</v>
      </c>
      <c r="I802" s="198">
        <v>1489</v>
      </c>
      <c r="J802" s="195">
        <v>90</v>
      </c>
      <c r="K802" s="196">
        <v>71</v>
      </c>
      <c r="L802" s="197">
        <v>181</v>
      </c>
      <c r="M802" s="195">
        <v>230</v>
      </c>
      <c r="N802" s="200">
        <v>640</v>
      </c>
      <c r="O802" s="203">
        <v>779</v>
      </c>
      <c r="P802" s="195">
        <v>208</v>
      </c>
      <c r="Q802" s="196">
        <v>655</v>
      </c>
      <c r="R802" s="197">
        <v>358</v>
      </c>
      <c r="S802" s="198">
        <v>992</v>
      </c>
      <c r="T802" s="195">
        <v>97</v>
      </c>
      <c r="U802" s="199">
        <v>171</v>
      </c>
      <c r="V802" s="197">
        <v>1229</v>
      </c>
      <c r="W802" s="204">
        <v>425</v>
      </c>
      <c r="X802" s="195">
        <v>356</v>
      </c>
      <c r="Y802" s="199">
        <v>323</v>
      </c>
      <c r="Z802" s="197">
        <v>1127</v>
      </c>
      <c r="AA802" s="195">
        <v>1706</v>
      </c>
      <c r="AB802" s="168">
        <f t="shared" si="15120"/>
        <v>5393</v>
      </c>
      <c r="AC802" s="169">
        <f t="shared" si="15037"/>
        <v>8523</v>
      </c>
      <c r="BI802" s="142" t="s">
        <v>39</v>
      </c>
      <c r="BJ802" s="125">
        <f>B802/B808</f>
        <v>1.4494246951743088E-2</v>
      </c>
      <c r="BK802" s="126">
        <f t="shared" ref="BK802" si="15502">C802/C808</f>
        <v>5.2815013404825736E-2</v>
      </c>
      <c r="BL802" s="127">
        <f t="shared" ref="BL802" si="15503">D802/D808</f>
        <v>1.1002962336013541E-2</v>
      </c>
      <c r="BM802" s="128">
        <f t="shared" ref="BM802" si="15504">E802/E808</f>
        <v>6.6743976291714982E-2</v>
      </c>
      <c r="BN802" s="125">
        <f t="shared" ref="BN802" si="15505">F802/F808</f>
        <v>1.9440124416796267E-2</v>
      </c>
      <c r="BO802" s="126">
        <f t="shared" ref="BO802" si="15506">G802/G808</f>
        <v>5.8650065530799475E-2</v>
      </c>
      <c r="BP802" s="127">
        <f t="shared" ref="BP802" si="15507">H802/H808</f>
        <v>2.2187370266156189E-2</v>
      </c>
      <c r="BQ802" s="128">
        <f t="shared" ref="BQ802" si="15508">I802/I808</f>
        <v>6.1099712761592123E-2</v>
      </c>
      <c r="BR802" s="125">
        <f t="shared" ref="BR802" si="15509">J802/J808</f>
        <v>4.7219307450157399E-2</v>
      </c>
      <c r="BS802" s="126">
        <f t="shared" ref="BS802" si="15510">K802/K808</f>
        <v>2.8007889546351084E-2</v>
      </c>
      <c r="BT802" s="127">
        <f t="shared" ref="BT802" si="15511">L802/L808</f>
        <v>4.8421615837346173E-2</v>
      </c>
      <c r="BU802" s="125">
        <f t="shared" ref="BU802" si="15512">M802/M808</f>
        <v>2.6571164510166358E-2</v>
      </c>
      <c r="BV802" s="129">
        <f t="shared" ref="BV802" si="15513">N802/N808</f>
        <v>4.4652201213981724E-2</v>
      </c>
      <c r="BW802" s="130">
        <f t="shared" ref="BW802" si="15514">O802/O808</f>
        <v>4.4038668098818477E-2</v>
      </c>
      <c r="BX802" s="125">
        <f t="shared" ref="BX802" si="15515">P802/P808</f>
        <v>2.7020005196154846E-2</v>
      </c>
      <c r="BY802" s="126">
        <f t="shared" ref="BY802" si="15516">Q802/Q808</f>
        <v>7.4128564961521051E-2</v>
      </c>
      <c r="BZ802" s="127">
        <f t="shared" ref="BZ802" si="15517">R802/R808</f>
        <v>2.8235665273286536E-2</v>
      </c>
      <c r="CA802" s="128">
        <f t="shared" ref="CA802" si="15518">S802/S808</f>
        <v>6.9336688334381766E-2</v>
      </c>
      <c r="CB802" s="125">
        <f t="shared" ref="CB802" si="15519">T802/T808</f>
        <v>5.257452574525745E-2</v>
      </c>
      <c r="CC802" s="126">
        <f t="shared" ref="CC802" si="15520">U802/U808</f>
        <v>7.1939419436264196E-2</v>
      </c>
      <c r="CD802" s="127">
        <f t="shared" ref="CD802" si="15521">V802/V808</f>
        <v>0.11045205356340433</v>
      </c>
      <c r="CE802" s="128">
        <f t="shared" ref="CE802" si="15522">W802/W808</f>
        <v>3.1629083872888292E-2</v>
      </c>
      <c r="CF802" s="125">
        <f t="shared" ref="CF802" si="15523">X802/X808</f>
        <v>4.5338767193071831E-2</v>
      </c>
      <c r="CG802" s="126">
        <f t="shared" ref="CG802" si="15524">Y802/Y808</f>
        <v>5.9748427672955975E-2</v>
      </c>
      <c r="CH802" s="127">
        <f t="shared" ref="CH802" si="15525">Z802/Z808</f>
        <v>3.6452437170488725E-2</v>
      </c>
      <c r="CI802" s="125">
        <f t="shared" ref="CI802" si="15526">AA802/AA808</f>
        <v>5.6490066225165565E-2</v>
      </c>
      <c r="CJ802" s="131">
        <f t="shared" ref="CJ802" si="15527">AB802/AB808</f>
        <v>3.4244531225196051E-2</v>
      </c>
      <c r="CK802" s="132">
        <f t="shared" ref="CK802" si="15528">AC802/AC808</f>
        <v>5.4191357867697548E-2</v>
      </c>
    </row>
    <row r="803" spans="1:89">
      <c r="A803" s="133" t="s">
        <v>40</v>
      </c>
      <c r="B803" s="205">
        <v>0</v>
      </c>
      <c r="C803" s="189">
        <v>571</v>
      </c>
      <c r="D803" s="190">
        <v>1</v>
      </c>
      <c r="E803" s="191">
        <v>200</v>
      </c>
      <c r="F803" s="188">
        <v>3</v>
      </c>
      <c r="G803" s="192">
        <v>79</v>
      </c>
      <c r="H803" s="190">
        <v>6</v>
      </c>
      <c r="I803" s="191">
        <v>510</v>
      </c>
      <c r="J803" s="188">
        <v>16</v>
      </c>
      <c r="K803" s="189">
        <v>42</v>
      </c>
      <c r="L803" s="190">
        <v>32</v>
      </c>
      <c r="M803" s="188">
        <v>22</v>
      </c>
      <c r="N803" s="193">
        <v>52</v>
      </c>
      <c r="O803" s="206">
        <v>113</v>
      </c>
      <c r="P803" s="188">
        <v>35</v>
      </c>
      <c r="Q803" s="189">
        <v>67</v>
      </c>
      <c r="R803" s="190">
        <v>25</v>
      </c>
      <c r="S803" s="191">
        <v>31</v>
      </c>
      <c r="T803" s="188">
        <v>10</v>
      </c>
      <c r="U803" s="192">
        <v>0</v>
      </c>
      <c r="V803" s="190">
        <v>26</v>
      </c>
      <c r="W803" s="207">
        <v>21</v>
      </c>
      <c r="X803" s="188">
        <v>33</v>
      </c>
      <c r="Y803" s="192">
        <v>22</v>
      </c>
      <c r="Z803" s="190">
        <v>75</v>
      </c>
      <c r="AA803" s="188">
        <v>81</v>
      </c>
      <c r="AB803" s="168">
        <f t="shared" si="15120"/>
        <v>314</v>
      </c>
      <c r="AC803" s="169">
        <f t="shared" si="15037"/>
        <v>1759</v>
      </c>
      <c r="BI803" s="133" t="s">
        <v>40</v>
      </c>
      <c r="BJ803" s="125">
        <f>B803/B808</f>
        <v>0</v>
      </c>
      <c r="BK803" s="126">
        <f t="shared" ref="BK803" si="15529">C803/C808</f>
        <v>3.0616621983914211E-2</v>
      </c>
      <c r="BL803" s="127">
        <f t="shared" ref="BL803" si="15530">D803/D808</f>
        <v>1.0579771476936098E-4</v>
      </c>
      <c r="BM803" s="128">
        <f t="shared" ref="BM803" si="15531">E803/E808</f>
        <v>2.5769875016106173E-2</v>
      </c>
      <c r="BN803" s="125">
        <f t="shared" ref="BN803" si="15532">F803/F808</f>
        <v>5.8320373250388808E-4</v>
      </c>
      <c r="BO803" s="126">
        <f t="shared" ref="BO803" si="15533">G803/G808</f>
        <v>2.5884665792922673E-2</v>
      </c>
      <c r="BP803" s="127">
        <f t="shared" ref="BP803" si="15534">H803/H808</f>
        <v>2.7676553346556577E-4</v>
      </c>
      <c r="BQ803" s="128">
        <f t="shared" ref="BQ803" si="15535">I803/I808</f>
        <v>2.0927369716864999E-2</v>
      </c>
      <c r="BR803" s="125">
        <f t="shared" ref="BR803" si="15536">J803/J808</f>
        <v>8.3945435466946487E-3</v>
      </c>
      <c r="BS803" s="126">
        <f t="shared" ref="BS803" si="15537">K803/K808</f>
        <v>1.6568047337278107E-2</v>
      </c>
      <c r="BT803" s="127">
        <f t="shared" ref="BT803" si="15538">L803/L808</f>
        <v>8.5607276618512567E-3</v>
      </c>
      <c r="BU803" s="125">
        <f t="shared" ref="BU803" si="15539">M803/M808</f>
        <v>2.5415896487985213E-3</v>
      </c>
      <c r="BV803" s="129">
        <f t="shared" ref="BV803" si="15540">N803/N808</f>
        <v>3.6279913486360147E-3</v>
      </c>
      <c r="BW803" s="130">
        <f t="shared" ref="BW803" si="15541">O803/O808</f>
        <v>6.388150828198315E-3</v>
      </c>
      <c r="BX803" s="125">
        <f t="shared" ref="BX803" si="15542">P803/P808</f>
        <v>4.5466354897375945E-3</v>
      </c>
      <c r="BY803" s="126">
        <f t="shared" ref="BY803" si="15543">Q803/Q808</f>
        <v>7.582616568583069E-3</v>
      </c>
      <c r="BZ803" s="127">
        <f t="shared" ref="BZ803" si="15544">R803/R808</f>
        <v>1.9717643347267133E-3</v>
      </c>
      <c r="CA803" s="128">
        <f t="shared" ref="CA803" si="15545">S803/S808</f>
        <v>2.1667715104494302E-3</v>
      </c>
      <c r="CB803" s="125">
        <f t="shared" ref="CB803" si="15546">T803/T808</f>
        <v>5.4200542005420054E-3</v>
      </c>
      <c r="CC803" s="126">
        <f t="shared" ref="CC803" si="15547">U803/U808</f>
        <v>0</v>
      </c>
      <c r="CD803" s="127">
        <f t="shared" ref="CD803" si="15548">V803/V808</f>
        <v>2.3366585782331264E-3</v>
      </c>
      <c r="CE803" s="128">
        <f t="shared" ref="CE803" si="15549">W803/W808</f>
        <v>1.5628488501897744E-3</v>
      </c>
      <c r="CF803" s="125">
        <f t="shared" ref="CF803" si="15550">X803/X808</f>
        <v>4.2027508914926131E-3</v>
      </c>
      <c r="CG803" s="126">
        <f t="shared" ref="CG803" si="15551">Y803/Y808</f>
        <v>4.0695523492415833E-3</v>
      </c>
      <c r="CH803" s="127">
        <f t="shared" ref="CH803" si="15552">Z803/Z808</f>
        <v>2.4258498560662421E-3</v>
      </c>
      <c r="CI803" s="125">
        <f t="shared" ref="CI803" si="15553">AA803/AA808</f>
        <v>2.6821192052980131E-3</v>
      </c>
      <c r="CJ803" s="131">
        <f t="shared" ref="CJ803" si="15554">AB803/AB808</f>
        <v>1.9938406832396738E-3</v>
      </c>
      <c r="CK803" s="132">
        <f t="shared" ref="CK803" si="15555">AC803/AC808</f>
        <v>1.1184160329611639E-2</v>
      </c>
    </row>
    <row r="804" spans="1:89">
      <c r="A804" s="142" t="s">
        <v>41</v>
      </c>
      <c r="B804" s="202">
        <v>0</v>
      </c>
      <c r="C804" s="196">
        <v>0</v>
      </c>
      <c r="D804" s="197">
        <v>0</v>
      </c>
      <c r="E804" s="198">
        <v>0</v>
      </c>
      <c r="F804" s="195">
        <v>0</v>
      </c>
      <c r="G804" s="199">
        <v>0</v>
      </c>
      <c r="H804" s="197">
        <v>0</v>
      </c>
      <c r="I804" s="198">
        <v>0</v>
      </c>
      <c r="J804" s="195">
        <v>0</v>
      </c>
      <c r="K804" s="199">
        <v>0</v>
      </c>
      <c r="L804" s="197">
        <v>0</v>
      </c>
      <c r="M804" s="195">
        <v>0</v>
      </c>
      <c r="N804" s="200">
        <v>0</v>
      </c>
      <c r="O804" s="203">
        <v>0</v>
      </c>
      <c r="P804" s="195">
        <v>0</v>
      </c>
      <c r="Q804" s="199">
        <v>0</v>
      </c>
      <c r="R804" s="197">
        <v>0</v>
      </c>
      <c r="S804" s="198">
        <v>0</v>
      </c>
      <c r="T804" s="195">
        <v>0</v>
      </c>
      <c r="U804" s="199">
        <v>0</v>
      </c>
      <c r="V804" s="197">
        <v>0</v>
      </c>
      <c r="W804" s="198">
        <v>0</v>
      </c>
      <c r="X804" s="195">
        <v>0</v>
      </c>
      <c r="Y804" s="199">
        <v>0</v>
      </c>
      <c r="Z804" s="197">
        <v>0</v>
      </c>
      <c r="AA804" s="195">
        <v>0</v>
      </c>
      <c r="AB804" s="168">
        <f t="shared" si="15120"/>
        <v>0</v>
      </c>
      <c r="AC804" s="169">
        <f t="shared" si="15037"/>
        <v>0</v>
      </c>
      <c r="BI804" s="142" t="s">
        <v>41</v>
      </c>
      <c r="BJ804" s="125">
        <f>B804/B808</f>
        <v>0</v>
      </c>
      <c r="BK804" s="126">
        <f t="shared" ref="BK804" si="15556">C804/C808</f>
        <v>0</v>
      </c>
      <c r="BL804" s="127">
        <f t="shared" ref="BL804" si="15557">D804/D808</f>
        <v>0</v>
      </c>
      <c r="BM804" s="128">
        <f t="shared" ref="BM804" si="15558">E804/E808</f>
        <v>0</v>
      </c>
      <c r="BN804" s="125">
        <f t="shared" ref="BN804" si="15559">F804/F808</f>
        <v>0</v>
      </c>
      <c r="BO804" s="126">
        <f t="shared" ref="BO804" si="15560">G804/G808</f>
        <v>0</v>
      </c>
      <c r="BP804" s="127">
        <f t="shared" ref="BP804" si="15561">H804/H808</f>
        <v>0</v>
      </c>
      <c r="BQ804" s="128">
        <f t="shared" ref="BQ804" si="15562">I804/I808</f>
        <v>0</v>
      </c>
      <c r="BR804" s="125">
        <f t="shared" ref="BR804" si="15563">J804/J808</f>
        <v>0</v>
      </c>
      <c r="BS804" s="126">
        <f t="shared" ref="BS804" si="15564">K804/K808</f>
        <v>0</v>
      </c>
      <c r="BT804" s="127">
        <f t="shared" ref="BT804" si="15565">L804/L808</f>
        <v>0</v>
      </c>
      <c r="BU804" s="125">
        <f t="shared" ref="BU804" si="15566">M804/M808</f>
        <v>0</v>
      </c>
      <c r="BV804" s="129">
        <f t="shared" ref="BV804" si="15567">N804/N808</f>
        <v>0</v>
      </c>
      <c r="BW804" s="130">
        <f t="shared" ref="BW804" si="15568">O804/O808</f>
        <v>0</v>
      </c>
      <c r="BX804" s="125">
        <f t="shared" ref="BX804" si="15569">P804/P808</f>
        <v>0</v>
      </c>
      <c r="BY804" s="126">
        <f t="shared" ref="BY804" si="15570">Q804/Q808</f>
        <v>0</v>
      </c>
      <c r="BZ804" s="127">
        <f t="shared" ref="BZ804" si="15571">R804/R808</f>
        <v>0</v>
      </c>
      <c r="CA804" s="128">
        <f t="shared" ref="CA804" si="15572">S804/S808</f>
        <v>0</v>
      </c>
      <c r="CB804" s="125">
        <f t="shared" ref="CB804" si="15573">T804/T808</f>
        <v>0</v>
      </c>
      <c r="CC804" s="126">
        <f t="shared" ref="CC804" si="15574">U804/U808</f>
        <v>0</v>
      </c>
      <c r="CD804" s="127">
        <f t="shared" ref="CD804" si="15575">V804/V808</f>
        <v>0</v>
      </c>
      <c r="CE804" s="128">
        <f t="shared" ref="CE804" si="15576">W804/W808</f>
        <v>0</v>
      </c>
      <c r="CF804" s="125">
        <f t="shared" ref="CF804" si="15577">X804/X808</f>
        <v>0</v>
      </c>
      <c r="CG804" s="126">
        <f t="shared" ref="CG804" si="15578">Y804/Y808</f>
        <v>0</v>
      </c>
      <c r="CH804" s="127">
        <f t="shared" ref="CH804" si="15579">Z804/Z808</f>
        <v>0</v>
      </c>
      <c r="CI804" s="125">
        <f t="shared" ref="CI804" si="15580">AA804/AA808</f>
        <v>0</v>
      </c>
      <c r="CJ804" s="131">
        <f t="shared" ref="CJ804" si="15581">AB804/AB808</f>
        <v>0</v>
      </c>
      <c r="CK804" s="132">
        <f t="shared" ref="CK804" si="15582">AC804/AC808</f>
        <v>0</v>
      </c>
    </row>
    <row r="805" spans="1:89">
      <c r="A805" s="133" t="s">
        <v>42</v>
      </c>
      <c r="B805" s="57"/>
      <c r="C805" s="58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141"/>
      <c r="AB805" s="168"/>
      <c r="AC805" s="169"/>
      <c r="BI805" s="133" t="s">
        <v>42</v>
      </c>
      <c r="BJ805" s="125">
        <f>B805/B808</f>
        <v>0</v>
      </c>
      <c r="BK805" s="126">
        <f t="shared" ref="BK805" si="15583">C805/C808</f>
        <v>0</v>
      </c>
      <c r="BL805" s="127">
        <f t="shared" ref="BL805" si="15584">D805/D808</f>
        <v>0</v>
      </c>
      <c r="BM805" s="128">
        <f t="shared" ref="BM805" si="15585">E805/E808</f>
        <v>0</v>
      </c>
      <c r="BN805" s="125">
        <f t="shared" ref="BN805" si="15586">F805/F808</f>
        <v>0</v>
      </c>
      <c r="BO805" s="126">
        <f t="shared" ref="BO805" si="15587">G805/G808</f>
        <v>0</v>
      </c>
      <c r="BP805" s="127">
        <f t="shared" ref="BP805" si="15588">H805/H808</f>
        <v>0</v>
      </c>
      <c r="BQ805" s="128">
        <f t="shared" ref="BQ805" si="15589">I805/I808</f>
        <v>0</v>
      </c>
      <c r="BR805" s="125">
        <f t="shared" ref="BR805" si="15590">J805/J808</f>
        <v>0</v>
      </c>
      <c r="BS805" s="126">
        <f t="shared" ref="BS805" si="15591">K805/K808</f>
        <v>0</v>
      </c>
      <c r="BT805" s="127">
        <f t="shared" ref="BT805" si="15592">L805/L808</f>
        <v>0</v>
      </c>
      <c r="BU805" s="125">
        <f t="shared" ref="BU805" si="15593">M805/M808</f>
        <v>0</v>
      </c>
      <c r="BV805" s="129">
        <f t="shared" ref="BV805" si="15594">N805/N808</f>
        <v>0</v>
      </c>
      <c r="BW805" s="130">
        <f t="shared" ref="BW805" si="15595">O805/O808</f>
        <v>0</v>
      </c>
      <c r="BX805" s="125">
        <f t="shared" ref="BX805" si="15596">P805/P808</f>
        <v>0</v>
      </c>
      <c r="BY805" s="126">
        <f t="shared" ref="BY805" si="15597">Q805/Q808</f>
        <v>0</v>
      </c>
      <c r="BZ805" s="127">
        <f t="shared" ref="BZ805" si="15598">R805/R808</f>
        <v>0</v>
      </c>
      <c r="CA805" s="128">
        <f t="shared" ref="CA805" si="15599">S805/S808</f>
        <v>0</v>
      </c>
      <c r="CB805" s="125">
        <f t="shared" ref="CB805" si="15600">T805/T808</f>
        <v>0</v>
      </c>
      <c r="CC805" s="126">
        <f t="shared" ref="CC805" si="15601">U805/U808</f>
        <v>0</v>
      </c>
      <c r="CD805" s="127">
        <f t="shared" ref="CD805" si="15602">V805/V808</f>
        <v>0</v>
      </c>
      <c r="CE805" s="128">
        <f t="shared" ref="CE805" si="15603">W805/W808</f>
        <v>0</v>
      </c>
      <c r="CF805" s="125">
        <f t="shared" ref="CF805" si="15604">X805/X808</f>
        <v>0</v>
      </c>
      <c r="CG805" s="126">
        <f t="shared" ref="CG805" si="15605">Y805/Y808</f>
        <v>0</v>
      </c>
      <c r="CH805" s="127">
        <f t="shared" ref="CH805" si="15606">Z805/Z808</f>
        <v>0</v>
      </c>
      <c r="CI805" s="125">
        <f t="shared" ref="CI805" si="15607">AA805/AA808</f>
        <v>0</v>
      </c>
      <c r="CJ805" s="131">
        <f t="shared" ref="CJ805" si="15608">AB805/AB808</f>
        <v>0</v>
      </c>
      <c r="CK805" s="132">
        <f t="shared" ref="CK805" si="15609">AC805/AC808</f>
        <v>0</v>
      </c>
    </row>
    <row r="806" spans="1:89">
      <c r="A806" s="142" t="s">
        <v>43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/>
      <c r="AC806" s="169"/>
      <c r="BI806" s="142" t="s">
        <v>43</v>
      </c>
      <c r="BJ806" s="125">
        <f>B806/B808</f>
        <v>0</v>
      </c>
      <c r="BK806" s="126">
        <f t="shared" ref="BK806" si="15610">C806/C808</f>
        <v>0</v>
      </c>
      <c r="BL806" s="127">
        <f t="shared" ref="BL806" si="15611">D806/D808</f>
        <v>0</v>
      </c>
      <c r="BM806" s="128">
        <f t="shared" ref="BM806" si="15612">E806/E808</f>
        <v>0</v>
      </c>
      <c r="BN806" s="125">
        <f t="shared" ref="BN806" si="15613">F806/F808</f>
        <v>0</v>
      </c>
      <c r="BO806" s="126">
        <f t="shared" ref="BO806" si="15614">G806/G808</f>
        <v>0</v>
      </c>
      <c r="BP806" s="127">
        <f t="shared" ref="BP806" si="15615">H806/H808</f>
        <v>0</v>
      </c>
      <c r="BQ806" s="128">
        <f t="shared" ref="BQ806" si="15616">I806/I808</f>
        <v>0</v>
      </c>
      <c r="BR806" s="125">
        <f t="shared" ref="BR806" si="15617">J806/J808</f>
        <v>0</v>
      </c>
      <c r="BS806" s="126">
        <f t="shared" ref="BS806" si="15618">K806/K808</f>
        <v>0</v>
      </c>
      <c r="BT806" s="127">
        <f t="shared" ref="BT806" si="15619">L806/L808</f>
        <v>0</v>
      </c>
      <c r="BU806" s="125">
        <f t="shared" ref="BU806" si="15620">M806/M808</f>
        <v>0</v>
      </c>
      <c r="BV806" s="129">
        <f t="shared" ref="BV806" si="15621">N806/N808</f>
        <v>0</v>
      </c>
      <c r="BW806" s="130">
        <f t="shared" ref="BW806" si="15622">O806/O808</f>
        <v>0</v>
      </c>
      <c r="BX806" s="125">
        <f t="shared" ref="BX806" si="15623">P806/P808</f>
        <v>0</v>
      </c>
      <c r="BY806" s="126">
        <f t="shared" ref="BY806" si="15624">Q806/Q808</f>
        <v>0</v>
      </c>
      <c r="BZ806" s="127">
        <f t="shared" ref="BZ806" si="15625">R806/R808</f>
        <v>0</v>
      </c>
      <c r="CA806" s="128">
        <f t="shared" ref="CA806" si="15626">S806/S808</f>
        <v>0</v>
      </c>
      <c r="CB806" s="125">
        <f t="shared" ref="CB806" si="15627">T806/T808</f>
        <v>0</v>
      </c>
      <c r="CC806" s="126">
        <f t="shared" ref="CC806" si="15628">U806/U808</f>
        <v>0</v>
      </c>
      <c r="CD806" s="127">
        <f t="shared" ref="CD806" si="15629">V806/V808</f>
        <v>0</v>
      </c>
      <c r="CE806" s="128">
        <f t="shared" ref="CE806" si="15630">W806/W808</f>
        <v>0</v>
      </c>
      <c r="CF806" s="125">
        <f t="shared" ref="CF806" si="15631">X806/X808</f>
        <v>0</v>
      </c>
      <c r="CG806" s="126">
        <f t="shared" ref="CG806" si="15632">Y806/Y808</f>
        <v>0</v>
      </c>
      <c r="CH806" s="127">
        <f t="shared" ref="CH806" si="15633">Z806/Z808</f>
        <v>0</v>
      </c>
      <c r="CI806" s="125">
        <f t="shared" ref="CI806" si="15634">AA806/AA808</f>
        <v>0</v>
      </c>
      <c r="CJ806" s="131">
        <f t="shared" ref="CJ806" si="15635">AB806/AB808</f>
        <v>0</v>
      </c>
      <c r="CK806" s="132">
        <f t="shared" ref="CK806" si="15636">AC806/AC808</f>
        <v>0</v>
      </c>
    </row>
    <row r="807" spans="1:89" ht="14.1" thickBot="1">
      <c r="A807" s="133" t="s">
        <v>44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/>
      <c r="AC807" s="169"/>
      <c r="BI807" s="133" t="s">
        <v>44</v>
      </c>
      <c r="BJ807" s="125">
        <f>B807/B808</f>
        <v>0</v>
      </c>
      <c r="BK807" s="126">
        <f t="shared" ref="BK807" si="15637">C807/C808</f>
        <v>0</v>
      </c>
      <c r="BL807" s="127">
        <f t="shared" ref="BL807" si="15638">D807/D808</f>
        <v>0</v>
      </c>
      <c r="BM807" s="128">
        <f t="shared" ref="BM807" si="15639">E807/E808</f>
        <v>0</v>
      </c>
      <c r="BN807" s="125">
        <f t="shared" ref="BN807" si="15640">F807/F808</f>
        <v>0</v>
      </c>
      <c r="BO807" s="126">
        <f t="shared" ref="BO807" si="15641">G807/G808</f>
        <v>0</v>
      </c>
      <c r="BP807" s="127">
        <f t="shared" ref="BP807" si="15642">H807/H808</f>
        <v>0</v>
      </c>
      <c r="BQ807" s="128">
        <f t="shared" ref="BQ807" si="15643">I807/I808</f>
        <v>0</v>
      </c>
      <c r="BR807" s="125">
        <f t="shared" ref="BR807" si="15644">J807/J808</f>
        <v>0</v>
      </c>
      <c r="BS807" s="126">
        <f t="shared" ref="BS807" si="15645">K807/K808</f>
        <v>0</v>
      </c>
      <c r="BT807" s="127">
        <f t="shared" ref="BT807" si="15646">L807/L808</f>
        <v>0</v>
      </c>
      <c r="BU807" s="125">
        <f t="shared" ref="BU807" si="15647">M807/M808</f>
        <v>0</v>
      </c>
      <c r="BV807" s="129">
        <f t="shared" ref="BV807" si="15648">N807/N808</f>
        <v>0</v>
      </c>
      <c r="BW807" s="130">
        <f t="shared" ref="BW807" si="15649">O807/O808</f>
        <v>0</v>
      </c>
      <c r="BX807" s="125">
        <f t="shared" ref="BX807" si="15650">P807/P808</f>
        <v>0</v>
      </c>
      <c r="BY807" s="126">
        <f t="shared" ref="BY807" si="15651">Q807/Q808</f>
        <v>0</v>
      </c>
      <c r="BZ807" s="127">
        <f t="shared" ref="BZ807" si="15652">R807/R808</f>
        <v>0</v>
      </c>
      <c r="CA807" s="128">
        <f t="shared" ref="CA807" si="15653">S807/S808</f>
        <v>0</v>
      </c>
      <c r="CB807" s="125">
        <f t="shared" ref="CB807" si="15654">T807/T808</f>
        <v>0</v>
      </c>
      <c r="CC807" s="126">
        <f t="shared" ref="CC807" si="15655">U807/U808</f>
        <v>0</v>
      </c>
      <c r="CD807" s="127">
        <f t="shared" ref="CD807" si="15656">V807/V808</f>
        <v>0</v>
      </c>
      <c r="CE807" s="128">
        <f t="shared" ref="CE807" si="15657">W807/W808</f>
        <v>0</v>
      </c>
      <c r="CF807" s="125">
        <f t="shared" ref="CF807" si="15658">X807/X808</f>
        <v>0</v>
      </c>
      <c r="CG807" s="126">
        <f t="shared" ref="CG807" si="15659">Y807/Y808</f>
        <v>0</v>
      </c>
      <c r="CH807" s="127">
        <f t="shared" ref="CH807" si="15660">Z807/Z808</f>
        <v>0</v>
      </c>
      <c r="CI807" s="125">
        <f t="shared" ref="CI807" si="15661">AA807/AA808</f>
        <v>0</v>
      </c>
      <c r="CJ807" s="131">
        <f t="shared" ref="CJ807" si="15662">AB807/AB808</f>
        <v>0</v>
      </c>
      <c r="CK807" s="132">
        <f t="shared" ref="CK807" si="15663">AC807/AC808</f>
        <v>0</v>
      </c>
    </row>
    <row r="808" spans="1:89" ht="15" thickTop="1" thickBot="1">
      <c r="A808" s="290" t="s">
        <v>26</v>
      </c>
      <c r="B808" s="17">
        <f t="shared" ref="B808:AA808" si="15664">SUM(B785:B807)</f>
        <v>29115</v>
      </c>
      <c r="C808" s="18">
        <f t="shared" si="15664"/>
        <v>18650</v>
      </c>
      <c r="D808" s="17">
        <f t="shared" si="15664"/>
        <v>9452</v>
      </c>
      <c r="E808" s="18">
        <f t="shared" si="15664"/>
        <v>7761</v>
      </c>
      <c r="F808" s="17">
        <f t="shared" si="15664"/>
        <v>5144</v>
      </c>
      <c r="G808" s="18">
        <f t="shared" si="15664"/>
        <v>3052</v>
      </c>
      <c r="H808" s="17">
        <f t="shared" si="15664"/>
        <v>21679</v>
      </c>
      <c r="I808" s="18">
        <f t="shared" si="15664"/>
        <v>24370</v>
      </c>
      <c r="J808" s="17">
        <f t="shared" si="15664"/>
        <v>1906</v>
      </c>
      <c r="K808" s="18">
        <f t="shared" si="15664"/>
        <v>2535</v>
      </c>
      <c r="L808" s="17">
        <f t="shared" si="15664"/>
        <v>3738</v>
      </c>
      <c r="M808" s="18">
        <f t="shared" si="15664"/>
        <v>8656</v>
      </c>
      <c r="N808" s="17">
        <f t="shared" si="15664"/>
        <v>14333</v>
      </c>
      <c r="O808" s="18">
        <f t="shared" si="15664"/>
        <v>17689</v>
      </c>
      <c r="P808" s="17">
        <f t="shared" si="15664"/>
        <v>7698</v>
      </c>
      <c r="Q808" s="18">
        <f t="shared" si="15664"/>
        <v>8836</v>
      </c>
      <c r="R808" s="17">
        <f t="shared" si="15664"/>
        <v>12679</v>
      </c>
      <c r="S808" s="18">
        <f t="shared" si="15664"/>
        <v>14307</v>
      </c>
      <c r="T808" s="17">
        <f t="shared" si="15664"/>
        <v>1845</v>
      </c>
      <c r="U808" s="18">
        <f t="shared" si="15664"/>
        <v>2377</v>
      </c>
      <c r="V808" s="17">
        <f t="shared" si="15664"/>
        <v>11127</v>
      </c>
      <c r="W808" s="18">
        <f t="shared" si="15664"/>
        <v>13437</v>
      </c>
      <c r="X808" s="17">
        <f t="shared" si="15664"/>
        <v>7852</v>
      </c>
      <c r="Y808" s="18">
        <f t="shared" si="15664"/>
        <v>5406</v>
      </c>
      <c r="Z808" s="17">
        <f t="shared" si="15664"/>
        <v>30917</v>
      </c>
      <c r="AA808" s="18">
        <f t="shared" si="15664"/>
        <v>30200</v>
      </c>
      <c r="AB808" s="170">
        <f t="shared" ref="AB808:AC808" si="15665">SUM(AB784:AB807)</f>
        <v>157485</v>
      </c>
      <c r="AC808" s="171">
        <f t="shared" si="15665"/>
        <v>157276</v>
      </c>
      <c r="BI808" s="290" t="s">
        <v>26</v>
      </c>
      <c r="BJ808" s="151">
        <f>SUM(BJ784:BJ807)</f>
        <v>1</v>
      </c>
      <c r="BK808" s="152">
        <f t="shared" ref="BK808:CK808" si="15666">SUM(BK784:BK807)</f>
        <v>1</v>
      </c>
      <c r="BL808" s="151">
        <f t="shared" si="15666"/>
        <v>1</v>
      </c>
      <c r="BM808" s="152">
        <f t="shared" si="15666"/>
        <v>0.99999999999999989</v>
      </c>
      <c r="BN808" s="151">
        <f t="shared" si="15666"/>
        <v>1.0000000000000002</v>
      </c>
      <c r="BO808" s="152">
        <f t="shared" si="15666"/>
        <v>0.99999999999999989</v>
      </c>
      <c r="BP808" s="151">
        <f t="shared" si="15666"/>
        <v>1</v>
      </c>
      <c r="BQ808" s="152">
        <f t="shared" si="15666"/>
        <v>1</v>
      </c>
      <c r="BR808" s="151">
        <f t="shared" si="15666"/>
        <v>1</v>
      </c>
      <c r="BS808" s="152">
        <f t="shared" si="15666"/>
        <v>0.99999999999999989</v>
      </c>
      <c r="BT808" s="151">
        <f t="shared" si="15666"/>
        <v>1</v>
      </c>
      <c r="BU808" s="152">
        <f t="shared" si="15666"/>
        <v>1</v>
      </c>
      <c r="BV808" s="151">
        <f t="shared" si="15666"/>
        <v>1</v>
      </c>
      <c r="BW808" s="152">
        <f t="shared" si="15666"/>
        <v>1</v>
      </c>
      <c r="BX808" s="151">
        <f t="shared" si="15666"/>
        <v>0.99999999999999989</v>
      </c>
      <c r="BY808" s="152">
        <f t="shared" si="15666"/>
        <v>1</v>
      </c>
      <c r="BZ808" s="151">
        <f t="shared" si="15666"/>
        <v>1</v>
      </c>
      <c r="CA808" s="152">
        <f t="shared" si="15666"/>
        <v>1</v>
      </c>
      <c r="CB808" s="151">
        <f t="shared" si="15666"/>
        <v>1</v>
      </c>
      <c r="CC808" s="152">
        <f t="shared" si="15666"/>
        <v>1.0000000000000002</v>
      </c>
      <c r="CD808" s="151">
        <f t="shared" si="15666"/>
        <v>1</v>
      </c>
      <c r="CE808" s="152">
        <f t="shared" si="15666"/>
        <v>1</v>
      </c>
      <c r="CF808" s="151">
        <f t="shared" si="15666"/>
        <v>1</v>
      </c>
      <c r="CG808" s="152">
        <f t="shared" si="15666"/>
        <v>1</v>
      </c>
      <c r="CH808" s="151">
        <f t="shared" si="15666"/>
        <v>0.99999999999999978</v>
      </c>
      <c r="CI808" s="152">
        <f t="shared" si="15666"/>
        <v>1</v>
      </c>
      <c r="CJ808" s="151">
        <f t="shared" si="15666"/>
        <v>1</v>
      </c>
      <c r="CK808" s="152">
        <f t="shared" si="15666"/>
        <v>1</v>
      </c>
    </row>
    <row r="809" spans="1:89" ht="14.1" thickTop="1">
      <c r="A809" s="186"/>
    </row>
    <row r="810" spans="1:89">
      <c r="A810" s="233"/>
    </row>
    <row r="811" spans="1:89">
      <c r="A811" s="301">
        <f>+A780+1</f>
        <v>43612</v>
      </c>
      <c r="B811" s="301"/>
      <c r="C811" s="301"/>
      <c r="D811" s="301"/>
      <c r="BI811" s="298">
        <f>+BI749+2</f>
        <v>43612</v>
      </c>
      <c r="BJ811" s="298"/>
      <c r="BK811" s="298"/>
      <c r="BL811" s="298"/>
    </row>
    <row r="812" spans="1:89" ht="14.1" thickBot="1">
      <c r="AE812" t="s">
        <v>1</v>
      </c>
    </row>
    <row r="813" spans="1:89" ht="15" thickTop="1" thickBot="1">
      <c r="A813" s="296" t="s">
        <v>2</v>
      </c>
      <c r="B813" s="292" t="s">
        <v>3</v>
      </c>
      <c r="C813" s="293"/>
      <c r="D813" s="292" t="s">
        <v>4</v>
      </c>
      <c r="E813" s="293"/>
      <c r="F813" s="292" t="s">
        <v>5</v>
      </c>
      <c r="G813" s="293"/>
      <c r="H813" s="292" t="s">
        <v>6</v>
      </c>
      <c r="I813" s="293"/>
      <c r="J813" s="292" t="s">
        <v>7</v>
      </c>
      <c r="K813" s="293"/>
      <c r="L813" s="292" t="s">
        <v>8</v>
      </c>
      <c r="M813" s="293"/>
      <c r="N813" s="292" t="s">
        <v>9</v>
      </c>
      <c r="O813" s="293"/>
      <c r="P813" s="292" t="s">
        <v>10</v>
      </c>
      <c r="Q813" s="293"/>
      <c r="R813" s="292" t="s">
        <v>11</v>
      </c>
      <c r="S813" s="293"/>
      <c r="T813" s="292" t="s">
        <v>12</v>
      </c>
      <c r="U813" s="293"/>
      <c r="V813" s="292" t="s">
        <v>13</v>
      </c>
      <c r="W813" s="293"/>
      <c r="X813" s="292" t="s">
        <v>14</v>
      </c>
      <c r="Y813" s="293"/>
      <c r="Z813" s="294" t="s">
        <v>15</v>
      </c>
      <c r="AA813" s="295"/>
      <c r="AB813" s="299" t="s">
        <v>16</v>
      </c>
      <c r="AC813" s="300"/>
      <c r="AE813" s="309" t="s">
        <v>2</v>
      </c>
      <c r="AF813" s="303" t="s">
        <v>3</v>
      </c>
      <c r="AG813" s="304"/>
      <c r="AH813" s="303" t="s">
        <v>4</v>
      </c>
      <c r="AI813" s="304"/>
      <c r="AJ813" s="303" t="s">
        <v>5</v>
      </c>
      <c r="AK813" s="304"/>
      <c r="AL813" s="303" t="s">
        <v>6</v>
      </c>
      <c r="AM813" s="304"/>
      <c r="AN813" s="303" t="s">
        <v>7</v>
      </c>
      <c r="AO813" s="304"/>
      <c r="AP813" s="303" t="s">
        <v>8</v>
      </c>
      <c r="AQ813" s="304"/>
      <c r="AR813" s="303" t="s">
        <v>9</v>
      </c>
      <c r="AS813" s="304"/>
      <c r="AT813" s="303" t="s">
        <v>10</v>
      </c>
      <c r="AU813" s="304"/>
      <c r="AV813" s="303" t="s">
        <v>11</v>
      </c>
      <c r="AW813" s="304"/>
      <c r="AX813" s="303" t="s">
        <v>12</v>
      </c>
      <c r="AY813" s="304"/>
      <c r="AZ813" s="303" t="s">
        <v>13</v>
      </c>
      <c r="BA813" s="304"/>
      <c r="BB813" s="303" t="s">
        <v>14</v>
      </c>
      <c r="BC813" s="304"/>
      <c r="BD813" s="305" t="s">
        <v>15</v>
      </c>
      <c r="BE813" s="306"/>
      <c r="BF813" s="307" t="s">
        <v>16</v>
      </c>
      <c r="BG813" s="308"/>
      <c r="BH813" s="281"/>
      <c r="BI813" s="296" t="s">
        <v>2</v>
      </c>
      <c r="BJ813" s="292" t="s">
        <v>3</v>
      </c>
      <c r="BK813" s="293"/>
      <c r="BL813" s="292" t="s">
        <v>4</v>
      </c>
      <c r="BM813" s="293"/>
      <c r="BN813" s="292" t="s">
        <v>5</v>
      </c>
      <c r="BO813" s="293"/>
      <c r="BP813" s="292" t="s">
        <v>6</v>
      </c>
      <c r="BQ813" s="293"/>
      <c r="BR813" s="292" t="s">
        <v>7</v>
      </c>
      <c r="BS813" s="293"/>
      <c r="BT813" s="292" t="s">
        <v>8</v>
      </c>
      <c r="BU813" s="293"/>
      <c r="BV813" s="292" t="s">
        <v>9</v>
      </c>
      <c r="BW813" s="293"/>
      <c r="BX813" s="292" t="s">
        <v>10</v>
      </c>
      <c r="BY813" s="293"/>
      <c r="BZ813" s="292" t="s">
        <v>11</v>
      </c>
      <c r="CA813" s="293"/>
      <c r="CB813" s="292" t="s">
        <v>12</v>
      </c>
      <c r="CC813" s="293"/>
      <c r="CD813" s="292" t="s">
        <v>13</v>
      </c>
      <c r="CE813" s="293"/>
      <c r="CF813" s="292" t="s">
        <v>14</v>
      </c>
      <c r="CG813" s="293"/>
      <c r="CH813" s="294" t="s">
        <v>15</v>
      </c>
      <c r="CI813" s="295"/>
      <c r="CJ813" s="292" t="s">
        <v>16</v>
      </c>
      <c r="CK813" s="293"/>
    </row>
    <row r="814" spans="1:89" ht="15" thickTop="1" thickBot="1">
      <c r="A814" s="297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5" t="s">
        <v>17</v>
      </c>
      <c r="AA814" s="118" t="s">
        <v>18</v>
      </c>
      <c r="AB814" s="172" t="s">
        <v>17</v>
      </c>
      <c r="AC814" s="173" t="s">
        <v>18</v>
      </c>
      <c r="AE814" s="310"/>
      <c r="AF814" s="242" t="s">
        <v>17</v>
      </c>
      <c r="AG814" s="243" t="s">
        <v>18</v>
      </c>
      <c r="AH814" s="244" t="s">
        <v>17</v>
      </c>
      <c r="AI814" s="245" t="s">
        <v>18</v>
      </c>
      <c r="AJ814" s="242" t="s">
        <v>17</v>
      </c>
      <c r="AK814" s="243" t="s">
        <v>18</v>
      </c>
      <c r="AL814" s="244" t="s">
        <v>17</v>
      </c>
      <c r="AM814" s="245" t="s">
        <v>18</v>
      </c>
      <c r="AN814" s="242" t="s">
        <v>17</v>
      </c>
      <c r="AO814" s="243" t="s">
        <v>18</v>
      </c>
      <c r="AP814" s="244" t="s">
        <v>17</v>
      </c>
      <c r="AQ814" s="242" t="s">
        <v>18</v>
      </c>
      <c r="AR814" s="246" t="s">
        <v>17</v>
      </c>
      <c r="AS814" s="247" t="s">
        <v>18</v>
      </c>
      <c r="AT814" s="242" t="s">
        <v>17</v>
      </c>
      <c r="AU814" s="243" t="s">
        <v>18</v>
      </c>
      <c r="AV814" s="244" t="s">
        <v>17</v>
      </c>
      <c r="AW814" s="245" t="s">
        <v>18</v>
      </c>
      <c r="AX814" s="242" t="s">
        <v>17</v>
      </c>
      <c r="AY814" s="243" t="s">
        <v>18</v>
      </c>
      <c r="AZ814" s="244" t="s">
        <v>17</v>
      </c>
      <c r="BA814" s="245" t="s">
        <v>18</v>
      </c>
      <c r="BB814" s="242" t="s">
        <v>17</v>
      </c>
      <c r="BC814" s="243" t="s">
        <v>18</v>
      </c>
      <c r="BD814" s="248" t="s">
        <v>17</v>
      </c>
      <c r="BE814" s="249" t="s">
        <v>18</v>
      </c>
      <c r="BF814" s="250" t="s">
        <v>17</v>
      </c>
      <c r="BG814" s="251" t="s">
        <v>18</v>
      </c>
      <c r="BH814" s="282"/>
      <c r="BI814" s="297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5" t="s">
        <v>17</v>
      </c>
      <c r="CI814" s="118" t="s">
        <v>18</v>
      </c>
      <c r="CJ814" s="116" t="s">
        <v>17</v>
      </c>
      <c r="CK814" s="117" t="s">
        <v>18</v>
      </c>
    </row>
    <row r="815" spans="1:89" ht="14.1" thickTop="1">
      <c r="A815" s="121" t="s">
        <v>19</v>
      </c>
      <c r="B815" s="122"/>
      <c r="C815" s="185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2"/>
      <c r="AA815" s="183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52" t="str">
        <f>$AE$9</f>
        <v>07:00 - 07:59</v>
      </c>
      <c r="AF815" s="253">
        <f>SUMIF($A$9:$A$32,$AE815,B$815:B$838)</f>
        <v>5423</v>
      </c>
      <c r="AG815" s="254">
        <f t="shared" ref="AG815:AV817" si="15667">SUMIF($A$9:$A$32,$AE815,C$815:C$838)</f>
        <v>918</v>
      </c>
      <c r="AH815" s="255">
        <f t="shared" si="15667"/>
        <v>1777</v>
      </c>
      <c r="AI815" s="256">
        <f t="shared" si="15667"/>
        <v>1180</v>
      </c>
      <c r="AJ815" s="253">
        <f t="shared" si="15667"/>
        <v>777</v>
      </c>
      <c r="AK815" s="257">
        <f t="shared" si="15667"/>
        <v>595</v>
      </c>
      <c r="AL815" s="255">
        <f t="shared" si="15667"/>
        <v>1366</v>
      </c>
      <c r="AM815" s="256">
        <f t="shared" si="15667"/>
        <v>1401</v>
      </c>
      <c r="AN815" s="253">
        <f t="shared" si="15667"/>
        <v>358</v>
      </c>
      <c r="AO815" s="257">
        <f t="shared" si="15667"/>
        <v>788</v>
      </c>
      <c r="AP815" s="255">
        <f t="shared" si="15667"/>
        <v>393</v>
      </c>
      <c r="AQ815" s="253">
        <f t="shared" si="15667"/>
        <v>1717</v>
      </c>
      <c r="AR815" s="258">
        <f t="shared" si="15667"/>
        <v>1399</v>
      </c>
      <c r="AS815" s="259">
        <f t="shared" si="15667"/>
        <v>2470</v>
      </c>
      <c r="AT815" s="253">
        <f t="shared" si="15667"/>
        <v>1221</v>
      </c>
      <c r="AU815" s="257">
        <f t="shared" si="15667"/>
        <v>1377</v>
      </c>
      <c r="AV815" s="255">
        <f t="shared" si="15667"/>
        <v>1654</v>
      </c>
      <c r="AW815" s="256">
        <f t="shared" ref="AW815:BE817" si="15668">SUMIF($A$9:$A$32,$AE815,S$815:S$838)</f>
        <v>1597</v>
      </c>
      <c r="AX815" s="253">
        <f t="shared" si="15668"/>
        <v>284</v>
      </c>
      <c r="AY815" s="257">
        <f t="shared" si="15668"/>
        <v>1704</v>
      </c>
      <c r="AZ815" s="255">
        <f t="shared" si="15668"/>
        <v>606</v>
      </c>
      <c r="BA815" s="256">
        <f t="shared" si="15668"/>
        <v>2760</v>
      </c>
      <c r="BB815" s="253">
        <f t="shared" si="15668"/>
        <v>1152</v>
      </c>
      <c r="BC815" s="257">
        <f t="shared" si="15668"/>
        <v>1675</v>
      </c>
      <c r="BD815" s="20">
        <f t="shared" si="15668"/>
        <v>4707</v>
      </c>
      <c r="BE815" s="260">
        <f t="shared" si="15668"/>
        <v>2209</v>
      </c>
      <c r="BF815" s="261">
        <f>AF815+AH815+AJ815+AL815+AN815+AP815+AR815+AT815+AV815+AX815+AZ815+BB815+BD815</f>
        <v>21117</v>
      </c>
      <c r="BG815" s="262">
        <f>AG815+AI815+AK815+AM815+AO815+AQ815+AS815+AU815+AW815+AY815+BA815+BC815+BE815</f>
        <v>20391</v>
      </c>
      <c r="BH815" s="283"/>
      <c r="BI815" s="121" t="s">
        <v>19</v>
      </c>
      <c r="BJ815" s="125">
        <f>B815/B839</f>
        <v>0</v>
      </c>
      <c r="BK815" s="126">
        <f t="shared" ref="BK815" si="15669">C815/C839</f>
        <v>0</v>
      </c>
      <c r="BL815" s="127">
        <f t="shared" ref="BL815" si="15670">D815/D839</f>
        <v>0</v>
      </c>
      <c r="BM815" s="128">
        <f t="shared" ref="BM815" si="15671">E815/E839</f>
        <v>0</v>
      </c>
      <c r="BN815" s="125">
        <f t="shared" ref="BN815" si="15672">F815/F839</f>
        <v>0</v>
      </c>
      <c r="BO815" s="126">
        <f t="shared" ref="BO815" si="15673">G815/G839</f>
        <v>0</v>
      </c>
      <c r="BP815" s="127">
        <f t="shared" ref="BP815" si="15674">H815/H839</f>
        <v>0</v>
      </c>
      <c r="BQ815" s="128">
        <f t="shared" ref="BQ815" si="15675">I815/I839</f>
        <v>0</v>
      </c>
      <c r="BR815" s="125">
        <f t="shared" ref="BR815" si="15676">J815/J839</f>
        <v>0</v>
      </c>
      <c r="BS815" s="126">
        <f t="shared" ref="BS815" si="15677">K815/K839</f>
        <v>0</v>
      </c>
      <c r="BT815" s="127">
        <f t="shared" ref="BT815" si="15678">L815/L839</f>
        <v>0</v>
      </c>
      <c r="BU815" s="125">
        <f t="shared" ref="BU815" si="15679">M815/M839</f>
        <v>0</v>
      </c>
      <c r="BV815" s="129">
        <f t="shared" ref="BV815" si="15680">N815/N839</f>
        <v>0</v>
      </c>
      <c r="BW815" s="130">
        <f t="shared" ref="BW815" si="15681">O815/O839</f>
        <v>0</v>
      </c>
      <c r="BX815" s="125">
        <f t="shared" ref="BX815" si="15682">P815/P839</f>
        <v>0</v>
      </c>
      <c r="BY815" s="126">
        <f t="shared" ref="BY815" si="15683">Q815/Q839</f>
        <v>0</v>
      </c>
      <c r="BZ815" s="127">
        <f t="shared" ref="BZ815" si="15684">R815/R839</f>
        <v>0</v>
      </c>
      <c r="CA815" s="128">
        <f t="shared" ref="CA815" si="15685">S815/S839</f>
        <v>0</v>
      </c>
      <c r="CB815" s="125">
        <f t="shared" ref="CB815" si="15686">T815/T839</f>
        <v>0</v>
      </c>
      <c r="CC815" s="126">
        <f t="shared" ref="CC815" si="15687">U815/U839</f>
        <v>0</v>
      </c>
      <c r="CD815" s="127">
        <f t="shared" ref="CD815" si="15688">V815/V839</f>
        <v>0</v>
      </c>
      <c r="CE815" s="128">
        <f t="shared" ref="CE815" si="15689">W815/W839</f>
        <v>0</v>
      </c>
      <c r="CF815" s="125">
        <f t="shared" ref="CF815" si="15690">X815/X839</f>
        <v>0</v>
      </c>
      <c r="CG815" s="126">
        <f t="shared" ref="CG815" si="15691">Y815/Y839</f>
        <v>0</v>
      </c>
      <c r="CH815" s="127">
        <f t="shared" ref="CH815" si="15692">Z815/Z839</f>
        <v>0</v>
      </c>
      <c r="CI815" s="125">
        <f t="shared" ref="CI815" si="15693">AA815/AA839</f>
        <v>0</v>
      </c>
      <c r="CJ815" s="131">
        <f t="shared" ref="CJ815" si="15694">AB815/AB839</f>
        <v>0</v>
      </c>
      <c r="CK815" s="132">
        <f t="shared" ref="CK815" si="15695">AC815/AC839</f>
        <v>0</v>
      </c>
    </row>
    <row r="816" spans="1:89">
      <c r="A816" s="133" t="s">
        <v>21</v>
      </c>
      <c r="B816" s="188">
        <v>898</v>
      </c>
      <c r="C816" s="189">
        <v>0</v>
      </c>
      <c r="D816" s="190">
        <v>167</v>
      </c>
      <c r="E816" s="191">
        <v>0</v>
      </c>
      <c r="F816" s="188">
        <v>105</v>
      </c>
      <c r="G816" s="192">
        <v>1</v>
      </c>
      <c r="H816" s="190">
        <v>388</v>
      </c>
      <c r="I816" s="191">
        <v>14</v>
      </c>
      <c r="J816" s="188">
        <v>15</v>
      </c>
      <c r="K816" s="192">
        <v>4</v>
      </c>
      <c r="L816" s="190">
        <v>6</v>
      </c>
      <c r="M816" s="188">
        <v>35</v>
      </c>
      <c r="N816" s="193">
        <v>74</v>
      </c>
      <c r="O816" s="194">
        <v>19</v>
      </c>
      <c r="P816" s="188">
        <v>23</v>
      </c>
      <c r="Q816" s="192">
        <v>0</v>
      </c>
      <c r="R816" s="190">
        <v>15</v>
      </c>
      <c r="S816" s="191">
        <v>0</v>
      </c>
      <c r="T816" s="188">
        <v>2</v>
      </c>
      <c r="U816" s="192">
        <v>0</v>
      </c>
      <c r="V816" s="190">
        <v>2</v>
      </c>
      <c r="W816" s="191">
        <v>0</v>
      </c>
      <c r="X816" s="188">
        <v>0</v>
      </c>
      <c r="Y816" s="192">
        <v>0</v>
      </c>
      <c r="Z816" s="190">
        <v>0</v>
      </c>
      <c r="AA816" s="188">
        <v>0</v>
      </c>
      <c r="AB816" s="168">
        <f t="shared" ref="AB816:AB817" si="15696">B816+D816+F816+H816+J816+L816+N816+P816+R816+T816+V816+X816+Z816</f>
        <v>1695</v>
      </c>
      <c r="AC816" s="169">
        <f t="shared" ref="AC816:AC835" si="15697">C816+E816+G816+I816+K816+M816+O816+Q816+S816+U816+W816+Y816+AA816</f>
        <v>73</v>
      </c>
      <c r="AE816" s="263" t="str">
        <f>$AE$10</f>
        <v>08:00 - 08:59</v>
      </c>
      <c r="AF816" s="253">
        <f>SUMIF($A$9:$A$32,$AE816,B$815:B$838)</f>
        <v>4705</v>
      </c>
      <c r="AG816" s="264">
        <f t="shared" si="15667"/>
        <v>986</v>
      </c>
      <c r="AH816" s="265">
        <f t="shared" si="15667"/>
        <v>1114</v>
      </c>
      <c r="AI816" s="266">
        <f t="shared" si="15667"/>
        <v>1197</v>
      </c>
      <c r="AJ816" s="267">
        <f t="shared" si="15667"/>
        <v>618</v>
      </c>
      <c r="AK816" s="268">
        <f t="shared" si="15667"/>
        <v>517</v>
      </c>
      <c r="AL816" s="265">
        <f t="shared" si="15667"/>
        <v>1011</v>
      </c>
      <c r="AM816" s="266">
        <f t="shared" si="15667"/>
        <v>1697</v>
      </c>
      <c r="AN816" s="267">
        <f t="shared" si="15667"/>
        <v>359</v>
      </c>
      <c r="AO816" s="268">
        <f t="shared" si="15667"/>
        <v>751</v>
      </c>
      <c r="AP816" s="265">
        <f t="shared" si="15667"/>
        <v>388</v>
      </c>
      <c r="AQ816" s="267">
        <f t="shared" si="15667"/>
        <v>2183</v>
      </c>
      <c r="AR816" s="269">
        <f t="shared" si="15667"/>
        <v>1331</v>
      </c>
      <c r="AS816" s="270">
        <f t="shared" si="15667"/>
        <v>3011</v>
      </c>
      <c r="AT816" s="267">
        <f t="shared" si="15667"/>
        <v>1046</v>
      </c>
      <c r="AU816" s="268">
        <f t="shared" si="15667"/>
        <v>1478</v>
      </c>
      <c r="AV816" s="265">
        <f t="shared" si="15667"/>
        <v>1637</v>
      </c>
      <c r="AW816" s="266">
        <f t="shared" si="15668"/>
        <v>1184</v>
      </c>
      <c r="AX816" s="267">
        <f t="shared" si="15668"/>
        <v>198</v>
      </c>
      <c r="AY816" s="268">
        <f t="shared" si="15668"/>
        <v>1377</v>
      </c>
      <c r="AZ816" s="265">
        <f t="shared" si="15668"/>
        <v>615</v>
      </c>
      <c r="BA816" s="266">
        <f t="shared" si="15668"/>
        <v>2355</v>
      </c>
      <c r="BB816" s="267">
        <f t="shared" si="15668"/>
        <v>1070</v>
      </c>
      <c r="BC816" s="268">
        <f t="shared" si="15668"/>
        <v>1685</v>
      </c>
      <c r="BD816" s="265">
        <f t="shared" si="15668"/>
        <v>4647</v>
      </c>
      <c r="BE816" s="267">
        <f t="shared" si="15668"/>
        <v>1877</v>
      </c>
      <c r="BF816" s="271">
        <f>SUM(AF816,AH816,AJ816,AL816,AN816,AP816,AR816,AT816,AV816,AX816,AZ816,BB816,BD816)</f>
        <v>18739</v>
      </c>
      <c r="BG816" s="16">
        <f>SUM(AG816,AI816,AK816,AM816,AO816,AQ816,AS816,AU816,AW816,AY816,BA816,BC816,BE816)</f>
        <v>20298</v>
      </c>
      <c r="BH816" s="284"/>
      <c r="BI816" s="133" t="s">
        <v>21</v>
      </c>
      <c r="BJ816" s="125">
        <f>B816/B839</f>
        <v>1.6450200589862428E-2</v>
      </c>
      <c r="BK816" s="126">
        <f t="shared" ref="BK816" si="15698">C816/C839</f>
        <v>0</v>
      </c>
      <c r="BL816" s="127">
        <f t="shared" ref="BL816" si="15699">D816/D839</f>
        <v>7.7036626995110246E-3</v>
      </c>
      <c r="BM816" s="128">
        <f t="shared" ref="BM816" si="15700">E816/E839</f>
        <v>0</v>
      </c>
      <c r="BN816" s="125">
        <f t="shared" ref="BN816" si="15701">F816/F839</f>
        <v>1.0214007782101167E-2</v>
      </c>
      <c r="BO816" s="126">
        <f t="shared" ref="BO816" si="15702">G816/G839</f>
        <v>1.3361838588989844E-4</v>
      </c>
      <c r="BP816" s="127">
        <f t="shared" ref="BP816" si="15703">H816/H839</f>
        <v>1.3663896323425835E-2</v>
      </c>
      <c r="BQ816" s="128">
        <f t="shared" ref="BQ816" si="15704">I816/I839</f>
        <v>3.6206584425996327E-4</v>
      </c>
      <c r="BR816" s="125">
        <f t="shared" ref="BR816" si="15705">J816/J839</f>
        <v>2.3836008263149531E-3</v>
      </c>
      <c r="BS816" s="126">
        <f t="shared" ref="BS816" si="15706">K816/K839</f>
        <v>5.3814072379927355E-4</v>
      </c>
      <c r="BT816" s="127">
        <f t="shared" ref="BT816" si="15707">L816/L839</f>
        <v>5.1795580110497235E-4</v>
      </c>
      <c r="BU816" s="125">
        <f t="shared" ref="BU816" si="15708">M816/M839</f>
        <v>1.749212854215603E-3</v>
      </c>
      <c r="BV816" s="129">
        <f t="shared" ref="BV816" si="15709">N816/N839</f>
        <v>2.9439847231063016E-3</v>
      </c>
      <c r="BW816" s="130">
        <f t="shared" ref="BW816" si="15710">O816/O839</f>
        <v>5.6038932310868608E-4</v>
      </c>
      <c r="BX816" s="125">
        <f t="shared" ref="BX816" si="15711">P816/P839</f>
        <v>1.5029732732144024E-3</v>
      </c>
      <c r="BY816" s="126">
        <f t="shared" ref="BY816" si="15712">Q816/Q839</f>
        <v>0</v>
      </c>
      <c r="BZ816" s="127">
        <f t="shared" ref="BZ816" si="15713">R816/R839</f>
        <v>7.344660431866033E-4</v>
      </c>
      <c r="CA816" s="128">
        <f t="shared" ref="CA816" si="15714">S816/S839</f>
        <v>0</v>
      </c>
      <c r="CB816" s="125">
        <f t="shared" ref="CB816" si="15715">T816/T839</f>
        <v>2.5258903763576663E-4</v>
      </c>
      <c r="CC816" s="126">
        <f t="shared" ref="CC816" si="15716">U816/U839</f>
        <v>0</v>
      </c>
      <c r="CD816" s="127">
        <f t="shared" ref="CD816" si="15717">V816/V839</f>
        <v>9.0073860565663844E-5</v>
      </c>
      <c r="CE816" s="128">
        <f t="shared" ref="CE816" si="15718">W816/W839</f>
        <v>0</v>
      </c>
      <c r="CF816" s="125">
        <f t="shared" ref="CF816" si="15719">X816/X839</f>
        <v>0</v>
      </c>
      <c r="CG816" s="126">
        <f t="shared" ref="CG816" si="15720">Y816/Y839</f>
        <v>0</v>
      </c>
      <c r="CH816" s="127">
        <f t="shared" ref="CH816" si="15721">Z816/Z839</f>
        <v>0</v>
      </c>
      <c r="CI816" s="125">
        <f t="shared" ref="CI816" si="15722">AA816/AA839</f>
        <v>0</v>
      </c>
      <c r="CJ816" s="131">
        <f t="shared" ref="CJ816" si="15723">AB816/AB839</f>
        <v>5.6358352673613653E-3</v>
      </c>
      <c r="CK816" s="132">
        <f t="shared" ref="CK816" si="15724">AC816/AC839</f>
        <v>2.4316635910008461E-4</v>
      </c>
    </row>
    <row r="817" spans="1:89" ht="14.1" thickBot="1">
      <c r="A817" s="142" t="s">
        <v>23</v>
      </c>
      <c r="B817" s="195">
        <v>3642</v>
      </c>
      <c r="C817" s="196">
        <v>0</v>
      </c>
      <c r="D817" s="197">
        <v>1278</v>
      </c>
      <c r="E817" s="198">
        <v>1</v>
      </c>
      <c r="F817" s="195">
        <v>428</v>
      </c>
      <c r="G817" s="199">
        <v>2</v>
      </c>
      <c r="H817" s="197">
        <v>1424</v>
      </c>
      <c r="I817" s="198">
        <v>196</v>
      </c>
      <c r="J817" s="195">
        <v>92</v>
      </c>
      <c r="K817" s="199">
        <v>105</v>
      </c>
      <c r="L817" s="197">
        <v>72</v>
      </c>
      <c r="M817" s="195">
        <v>415</v>
      </c>
      <c r="N817" s="200">
        <v>549</v>
      </c>
      <c r="O817" s="201">
        <v>821</v>
      </c>
      <c r="P817" s="195">
        <v>297</v>
      </c>
      <c r="Q817" s="199">
        <v>386</v>
      </c>
      <c r="R817" s="197">
        <v>503</v>
      </c>
      <c r="S817" s="198">
        <v>592</v>
      </c>
      <c r="T817" s="195">
        <v>72</v>
      </c>
      <c r="U817" s="199">
        <v>359</v>
      </c>
      <c r="V817" s="197">
        <v>125</v>
      </c>
      <c r="W817" s="198">
        <v>838</v>
      </c>
      <c r="X817" s="195">
        <v>518</v>
      </c>
      <c r="Y817" s="199">
        <v>537</v>
      </c>
      <c r="Z817" s="197">
        <v>1556</v>
      </c>
      <c r="AA817" s="195">
        <v>773</v>
      </c>
      <c r="AB817" s="168">
        <f t="shared" si="15696"/>
        <v>10556</v>
      </c>
      <c r="AC817" s="169">
        <f t="shared" si="15697"/>
        <v>5025</v>
      </c>
      <c r="AE817" s="252" t="str">
        <f>$AE$11</f>
        <v>09:00 - 09:59</v>
      </c>
      <c r="AF817" s="253">
        <f>SUMIF($A$9:$A$32,$AE817,B$815:B$838)</f>
        <v>5047</v>
      </c>
      <c r="AG817" s="272">
        <f t="shared" si="15667"/>
        <v>983</v>
      </c>
      <c r="AH817" s="273">
        <f t="shared" si="15667"/>
        <v>1541</v>
      </c>
      <c r="AI817" s="274">
        <f t="shared" si="15667"/>
        <v>908</v>
      </c>
      <c r="AJ817" s="275">
        <f t="shared" si="15667"/>
        <v>684</v>
      </c>
      <c r="AK817" s="276">
        <f t="shared" si="15667"/>
        <v>508</v>
      </c>
      <c r="AL817" s="273">
        <f t="shared" si="15667"/>
        <v>937</v>
      </c>
      <c r="AM817" s="274">
        <f t="shared" si="15667"/>
        <v>1710</v>
      </c>
      <c r="AN817" s="275">
        <f t="shared" si="15667"/>
        <v>365</v>
      </c>
      <c r="AO817" s="276">
        <f t="shared" si="15667"/>
        <v>948</v>
      </c>
      <c r="AP817" s="273">
        <f t="shared" si="15667"/>
        <v>394</v>
      </c>
      <c r="AQ817" s="275">
        <f t="shared" si="15667"/>
        <v>2346</v>
      </c>
      <c r="AR817" s="277">
        <f t="shared" si="15667"/>
        <v>1211</v>
      </c>
      <c r="AS817" s="278">
        <f t="shared" si="15667"/>
        <v>2891</v>
      </c>
      <c r="AT817" s="275">
        <f t="shared" si="15667"/>
        <v>907</v>
      </c>
      <c r="AU817" s="276">
        <f t="shared" si="15667"/>
        <v>1306</v>
      </c>
      <c r="AV817" s="273">
        <f t="shared" si="15667"/>
        <v>1370</v>
      </c>
      <c r="AW817" s="274">
        <f t="shared" si="15668"/>
        <v>1225</v>
      </c>
      <c r="AX817" s="275">
        <f t="shared" si="15668"/>
        <v>260</v>
      </c>
      <c r="AY817" s="276">
        <f t="shared" si="15668"/>
        <v>941</v>
      </c>
      <c r="AZ817" s="273">
        <f t="shared" si="15668"/>
        <v>549</v>
      </c>
      <c r="BA817" s="274">
        <f t="shared" si="15668"/>
        <v>2232</v>
      </c>
      <c r="BB817" s="275">
        <f t="shared" si="15668"/>
        <v>1103</v>
      </c>
      <c r="BC817" s="276">
        <f t="shared" si="15668"/>
        <v>1134</v>
      </c>
      <c r="BD817" s="273">
        <f t="shared" si="15668"/>
        <v>4059</v>
      </c>
      <c r="BE817" s="275">
        <f t="shared" si="15668"/>
        <v>1814</v>
      </c>
      <c r="BF817" s="271">
        <f>SUM(AF817,AH817,AJ817,AL817,AN817,AP817,AR817,AT817,AV817,AX817,AZ817,BB817,BD817)</f>
        <v>18427</v>
      </c>
      <c r="BG817" s="16">
        <f>SUM(AG817,AI817,AK817,AM817,AO817,AQ817,AS817,AU817,AW817,AY817,BA817,BC817,BE817)</f>
        <v>18946</v>
      </c>
      <c r="BH817" s="285"/>
      <c r="BI817" s="142" t="s">
        <v>23</v>
      </c>
      <c r="BJ817" s="125">
        <f>B817/B839</f>
        <v>6.6716737804319554E-2</v>
      </c>
      <c r="BK817" s="126">
        <f t="shared" ref="BK817" si="15725">C817/C839</f>
        <v>0</v>
      </c>
      <c r="BL817" s="127">
        <f t="shared" ref="BL817" si="15726">D817/D839</f>
        <v>5.8953778023802937E-2</v>
      </c>
      <c r="BM817" s="128">
        <f t="shared" ref="BM817" si="15727">E817/E839</f>
        <v>5.4445472858931777E-5</v>
      </c>
      <c r="BN817" s="125">
        <f t="shared" ref="BN817" si="15728">F817/F839</f>
        <v>4.1634241245136185E-2</v>
      </c>
      <c r="BO817" s="126">
        <f t="shared" ref="BO817" si="15729">G817/G839</f>
        <v>2.6723677177979688E-4</v>
      </c>
      <c r="BP817" s="127">
        <f t="shared" ref="BP817" si="15730">H817/H839</f>
        <v>5.0147908156078322E-2</v>
      </c>
      <c r="BQ817" s="128">
        <f t="shared" ref="BQ817" si="15731">I817/I839</f>
        <v>5.0689218196394862E-3</v>
      </c>
      <c r="BR817" s="125">
        <f t="shared" ref="BR817" si="15732">J817/J839</f>
        <v>1.4619418401398378E-2</v>
      </c>
      <c r="BS817" s="126">
        <f t="shared" ref="BS817" si="15733">K817/K839</f>
        <v>1.412619399973093E-2</v>
      </c>
      <c r="BT817" s="127">
        <f t="shared" ref="BT817" si="15734">L817/L839</f>
        <v>6.2154696132596682E-3</v>
      </c>
      <c r="BU817" s="125">
        <f t="shared" ref="BU817" si="15735">M817/M839</f>
        <v>2.0740666699985005E-2</v>
      </c>
      <c r="BV817" s="129">
        <f t="shared" ref="BV817" si="15736">N817/N839</f>
        <v>2.1841183959261618E-2</v>
      </c>
      <c r="BW817" s="130">
        <f t="shared" ref="BW817" si="15737">O817/O839</f>
        <v>2.4214717593275328E-2</v>
      </c>
      <c r="BX817" s="125">
        <f t="shared" ref="BX817" si="15738">P817/P839</f>
        <v>1.9407959223681631E-2</v>
      </c>
      <c r="BY817" s="126">
        <f t="shared" ref="BY817" si="15739">Q817/Q839</f>
        <v>2.0109403490492315E-2</v>
      </c>
      <c r="BZ817" s="127">
        <f t="shared" ref="BZ817" si="15740">R817/R839</f>
        <v>2.4629094648190766E-2</v>
      </c>
      <c r="CA817" s="128">
        <f t="shared" ref="CA817" si="15741">S817/S839</f>
        <v>2.5500753822959292E-2</v>
      </c>
      <c r="CB817" s="125">
        <f t="shared" ref="CB817" si="15742">T817/T839</f>
        <v>9.0932053548875985E-3</v>
      </c>
      <c r="CC817" s="126">
        <f t="shared" ref="CC817" si="15743">U817/U839</f>
        <v>3.3466952549641091E-2</v>
      </c>
      <c r="CD817" s="127">
        <f t="shared" ref="CD817" si="15744">V817/V839</f>
        <v>5.6296162853539901E-3</v>
      </c>
      <c r="CE817" s="128">
        <f t="shared" ref="CE817" si="15745">W817/W839</f>
        <v>3.0514893307115286E-2</v>
      </c>
      <c r="CF817" s="125">
        <f t="shared" ref="CF817" si="15746">X817/X839</f>
        <v>2.3711434587567519E-2</v>
      </c>
      <c r="CG817" s="126">
        <f t="shared" ref="CG817" si="15747">Y817/Y839</f>
        <v>3.5655002987849412E-2</v>
      </c>
      <c r="CH817" s="127">
        <f t="shared" ref="CH817" si="15748">Z817/Z839</f>
        <v>2.8237514518002323E-2</v>
      </c>
      <c r="CI817" s="125">
        <f t="shared" ref="CI817" si="15749">AA817/AA839</f>
        <v>1.6836190185786162E-2</v>
      </c>
      <c r="CJ817" s="131">
        <f t="shared" ref="CJ817" si="15750">AB817/AB839</f>
        <v>3.509845255590948E-2</v>
      </c>
      <c r="CK817" s="132">
        <f t="shared" ref="CK817" si="15751">AC817/AC839</f>
        <v>1.6738506225725001E-2</v>
      </c>
    </row>
    <row r="818" spans="1:89" ht="15" thickTop="1" thickBot="1">
      <c r="A818" s="133" t="s">
        <v>25</v>
      </c>
      <c r="B818" s="188">
        <v>5254</v>
      </c>
      <c r="C818" s="189">
        <v>573</v>
      </c>
      <c r="D818" s="190">
        <v>2315</v>
      </c>
      <c r="E818" s="191">
        <v>795</v>
      </c>
      <c r="F818" s="188">
        <v>734</v>
      </c>
      <c r="G818" s="192">
        <v>391</v>
      </c>
      <c r="H818" s="190">
        <v>1574</v>
      </c>
      <c r="I818" s="191">
        <v>1116</v>
      </c>
      <c r="J818" s="188">
        <v>201</v>
      </c>
      <c r="K818" s="192">
        <v>493</v>
      </c>
      <c r="L818" s="190">
        <v>286</v>
      </c>
      <c r="M818" s="188">
        <v>1269</v>
      </c>
      <c r="N818" s="193">
        <v>1200</v>
      </c>
      <c r="O818" s="194">
        <v>1889</v>
      </c>
      <c r="P818" s="188">
        <v>889</v>
      </c>
      <c r="Q818" s="192">
        <v>924</v>
      </c>
      <c r="R818" s="190">
        <v>1272</v>
      </c>
      <c r="S818" s="191">
        <v>1307</v>
      </c>
      <c r="T818" s="188">
        <v>139</v>
      </c>
      <c r="U818" s="192">
        <v>1098</v>
      </c>
      <c r="V818" s="190">
        <v>440</v>
      </c>
      <c r="W818" s="191">
        <v>2077</v>
      </c>
      <c r="X818" s="188">
        <v>1022</v>
      </c>
      <c r="Y818" s="192">
        <v>1379</v>
      </c>
      <c r="Z818" s="190">
        <v>3652</v>
      </c>
      <c r="AA818" s="188">
        <v>1729</v>
      </c>
      <c r="AB818" s="168">
        <f>B818+D818+F818+H818+J818+L818+N818+P818+R818+T818+V818+X818+Z818</f>
        <v>18978</v>
      </c>
      <c r="AC818" s="169">
        <f t="shared" si="15697"/>
        <v>15040</v>
      </c>
      <c r="AE818" s="288" t="s">
        <v>26</v>
      </c>
      <c r="AF818" s="12">
        <f t="shared" ref="AF818:BG818" si="15752">SUM(AF815:AF817)</f>
        <v>15175</v>
      </c>
      <c r="AG818" s="1">
        <f t="shared" si="15752"/>
        <v>2887</v>
      </c>
      <c r="AH818" s="12">
        <f t="shared" si="15752"/>
        <v>4432</v>
      </c>
      <c r="AI818" s="1">
        <f t="shared" si="15752"/>
        <v>3285</v>
      </c>
      <c r="AJ818" s="12">
        <f t="shared" si="15752"/>
        <v>2079</v>
      </c>
      <c r="AK818" s="1">
        <f t="shared" si="15752"/>
        <v>1620</v>
      </c>
      <c r="AL818" s="12">
        <f t="shared" si="15752"/>
        <v>3314</v>
      </c>
      <c r="AM818" s="1">
        <f t="shared" si="15752"/>
        <v>4808</v>
      </c>
      <c r="AN818" s="12">
        <f t="shared" si="15752"/>
        <v>1082</v>
      </c>
      <c r="AO818" s="1">
        <f t="shared" si="15752"/>
        <v>2487</v>
      </c>
      <c r="AP818" s="12">
        <f t="shared" si="15752"/>
        <v>1175</v>
      </c>
      <c r="AQ818" s="1">
        <f t="shared" si="15752"/>
        <v>6246</v>
      </c>
      <c r="AR818" s="12">
        <f t="shared" si="15752"/>
        <v>3941</v>
      </c>
      <c r="AS818" s="1">
        <f t="shared" si="15752"/>
        <v>8372</v>
      </c>
      <c r="AT818" s="12">
        <f t="shared" si="15752"/>
        <v>3174</v>
      </c>
      <c r="AU818" s="1">
        <f t="shared" si="15752"/>
        <v>4161</v>
      </c>
      <c r="AV818" s="12">
        <f t="shared" si="15752"/>
        <v>4661</v>
      </c>
      <c r="AW818" s="1">
        <f t="shared" si="15752"/>
        <v>4006</v>
      </c>
      <c r="AX818" s="12">
        <f t="shared" si="15752"/>
        <v>742</v>
      </c>
      <c r="AY818" s="1">
        <f t="shared" si="15752"/>
        <v>4022</v>
      </c>
      <c r="AZ818" s="12">
        <f t="shared" si="15752"/>
        <v>1770</v>
      </c>
      <c r="BA818" s="1">
        <f t="shared" si="15752"/>
        <v>7347</v>
      </c>
      <c r="BB818" s="12">
        <f t="shared" si="15752"/>
        <v>3325</v>
      </c>
      <c r="BC818" s="1">
        <f t="shared" si="15752"/>
        <v>4494</v>
      </c>
      <c r="BD818" s="12">
        <f t="shared" si="15752"/>
        <v>13413</v>
      </c>
      <c r="BE818" s="1">
        <f t="shared" si="15752"/>
        <v>5900</v>
      </c>
      <c r="BF818" s="51">
        <f t="shared" si="15752"/>
        <v>58283</v>
      </c>
      <c r="BG818" s="47">
        <f t="shared" si="15752"/>
        <v>59635</v>
      </c>
      <c r="BH818" s="284"/>
      <c r="BI818" s="133" t="s">
        <v>25</v>
      </c>
      <c r="BJ818" s="125">
        <f>B818/B839</f>
        <v>9.6246496546923369E-2</v>
      </c>
      <c r="BK818" s="126">
        <f t="shared" ref="BK818" si="15753">C818/C839</f>
        <v>1.7486572265625E-2</v>
      </c>
      <c r="BL818" s="127">
        <f t="shared" ref="BL818" si="15754">D818/D839</f>
        <v>0.10679029430759295</v>
      </c>
      <c r="BM818" s="128">
        <f t="shared" ref="BM818" si="15755">E818/E839</f>
        <v>4.3284150922850761E-2</v>
      </c>
      <c r="BN818" s="125">
        <f t="shared" ref="BN818" si="15756">F818/F839</f>
        <v>7.1400778210116728E-2</v>
      </c>
      <c r="BO818" s="126">
        <f t="shared" ref="BO818" si="15757">G818/G839</f>
        <v>5.2244788882950297E-2</v>
      </c>
      <c r="BP818" s="127">
        <f t="shared" ref="BP818" si="15758">H818/H839</f>
        <v>5.5430342301732639E-2</v>
      </c>
      <c r="BQ818" s="128">
        <f t="shared" ref="BQ818" si="15759">I818/I839</f>
        <v>2.8861820156722787E-2</v>
      </c>
      <c r="BR818" s="125">
        <f t="shared" ref="BR818" si="15760">J818/J839</f>
        <v>3.1940251072620371E-2</v>
      </c>
      <c r="BS818" s="126">
        <f t="shared" ref="BS818" si="15761">K818/K839</f>
        <v>6.6325844208260459E-2</v>
      </c>
      <c r="BT818" s="127">
        <f t="shared" ref="BT818" si="15762">L818/L839</f>
        <v>2.4689226519337016E-2</v>
      </c>
      <c r="BU818" s="125">
        <f t="shared" ref="BU818" si="15763">M818/M839</f>
        <v>6.3421460342845723E-2</v>
      </c>
      <c r="BV818" s="129">
        <f t="shared" ref="BV818" si="15764">N818/N839</f>
        <v>4.7740292807129214E-2</v>
      </c>
      <c r="BW818" s="130">
        <f t="shared" ref="BW818" si="15765">O818/O839</f>
        <v>5.5714496386963575E-2</v>
      </c>
      <c r="BX818" s="125">
        <f t="shared" ref="BX818" si="15766">P818/P839</f>
        <v>5.8093184342939294E-2</v>
      </c>
      <c r="BY818" s="126">
        <f t="shared" ref="BY818" si="15767">Q818/Q839</f>
        <v>4.8137535816618914E-2</v>
      </c>
      <c r="BZ818" s="127">
        <f t="shared" ref="BZ818" si="15768">R818/R839</f>
        <v>6.228272046222396E-2</v>
      </c>
      <c r="CA818" s="128">
        <f t="shared" ref="CA818" si="15769">S818/S839</f>
        <v>5.6299806159810464E-2</v>
      </c>
      <c r="CB818" s="125">
        <f t="shared" ref="CB818" si="15770">T818/T839</f>
        <v>1.7554938115685779E-2</v>
      </c>
      <c r="CC818" s="126">
        <f t="shared" ref="CC818" si="15771">U818/U839</f>
        <v>0.10235853453901371</v>
      </c>
      <c r="CD818" s="127">
        <f t="shared" ref="CD818" si="15772">V818/V839</f>
        <v>1.9816249324446047E-2</v>
      </c>
      <c r="CE818" s="128">
        <f t="shared" ref="CE818" si="15773">W818/W839</f>
        <v>7.5631782098900299E-2</v>
      </c>
      <c r="CF818" s="125">
        <f t="shared" ref="CF818" si="15774">X818/X839</f>
        <v>4.6782019591687263E-2</v>
      </c>
      <c r="CG818" s="126">
        <f t="shared" ref="CG818" si="15775">Y818/Y839</f>
        <v>9.156098532633955E-2</v>
      </c>
      <c r="CH818" s="127">
        <f t="shared" ref="CH818" si="15776">Z818/Z839</f>
        <v>6.6274680603948893E-2</v>
      </c>
      <c r="CI818" s="125">
        <f t="shared" ref="CI818" si="15777">AA818/AA839</f>
        <v>3.7658179600548868E-2</v>
      </c>
      <c r="CJ818" s="131">
        <f t="shared" ref="CJ818" si="15778">AB818/AB839</f>
        <v>6.3101405135093797E-2</v>
      </c>
      <c r="CK818" s="132">
        <f t="shared" ref="CK818" si="15779">AC818/AC839</f>
        <v>5.0098932066647568E-2</v>
      </c>
    </row>
    <row r="819" spans="1:89" ht="14.1" thickTop="1">
      <c r="A819" s="142" t="s">
        <v>20</v>
      </c>
      <c r="B819" s="195">
        <v>5423</v>
      </c>
      <c r="C819" s="196">
        <v>918</v>
      </c>
      <c r="D819" s="197">
        <v>1777</v>
      </c>
      <c r="E819" s="198">
        <v>1180</v>
      </c>
      <c r="F819" s="195">
        <v>777</v>
      </c>
      <c r="G819" s="199">
        <v>595</v>
      </c>
      <c r="H819" s="197">
        <v>1366</v>
      </c>
      <c r="I819" s="198">
        <v>1401</v>
      </c>
      <c r="J819" s="195">
        <v>358</v>
      </c>
      <c r="K819" s="199">
        <v>788</v>
      </c>
      <c r="L819" s="197">
        <v>393</v>
      </c>
      <c r="M819" s="195">
        <v>1717</v>
      </c>
      <c r="N819" s="200">
        <v>1399</v>
      </c>
      <c r="O819" s="201">
        <v>2470</v>
      </c>
      <c r="P819" s="195">
        <v>1221</v>
      </c>
      <c r="Q819" s="199">
        <v>1377</v>
      </c>
      <c r="R819" s="197">
        <v>1654</v>
      </c>
      <c r="S819" s="198">
        <v>1597</v>
      </c>
      <c r="T819" s="195">
        <v>284</v>
      </c>
      <c r="U819" s="199">
        <v>1704</v>
      </c>
      <c r="V819" s="197">
        <v>606</v>
      </c>
      <c r="W819" s="198">
        <v>2760</v>
      </c>
      <c r="X819" s="195">
        <v>1152</v>
      </c>
      <c r="Y819" s="199">
        <v>1675</v>
      </c>
      <c r="Z819" s="197">
        <v>4707</v>
      </c>
      <c r="AA819" s="195">
        <v>2209</v>
      </c>
      <c r="AB819" s="168">
        <f t="shared" ref="AB819:AB835" si="15780">B819+D819+F819+H819+J819+L819+N819+P819+R819+T819+V819+X819+Z819</f>
        <v>21117</v>
      </c>
      <c r="AC819" s="169">
        <f t="shared" si="15697"/>
        <v>20391</v>
      </c>
      <c r="BI819" s="142" t="s">
        <v>20</v>
      </c>
      <c r="BJ819" s="125">
        <f>B819/B839</f>
        <v>9.9342358350583457E-2</v>
      </c>
      <c r="BK819" s="126">
        <f t="shared" ref="BK819" si="15781">C819/C839</f>
        <v>2.801513671875E-2</v>
      </c>
      <c r="BL819" s="127">
        <f t="shared" ref="BL819" si="15782">D819/D839</f>
        <v>8.1972506688808927E-2</v>
      </c>
      <c r="BM819" s="128">
        <f t="shared" ref="BM819" si="15783">E819/E839</f>
        <v>6.4245657973539497E-2</v>
      </c>
      <c r="BN819" s="125">
        <f t="shared" ref="BN819" si="15784">F819/F839</f>
        <v>7.5583657587548633E-2</v>
      </c>
      <c r="BO819" s="126">
        <f t="shared" ref="BO819" si="15785">G819/G839</f>
        <v>7.9502939604489578E-2</v>
      </c>
      <c r="BP819" s="127">
        <f t="shared" ref="BP819" si="15786">H819/H839</f>
        <v>4.8105366953091984E-2</v>
      </c>
      <c r="BQ819" s="128">
        <f t="shared" ref="BQ819" si="15787">I819/I839</f>
        <v>3.6232446272014898E-2</v>
      </c>
      <c r="BR819" s="125">
        <f t="shared" ref="BR819" si="15788">J819/J839</f>
        <v>5.6888606388050211E-2</v>
      </c>
      <c r="BS819" s="126">
        <f t="shared" ref="BS819" si="15789">K819/K839</f>
        <v>0.10601372258845689</v>
      </c>
      <c r="BT819" s="127">
        <f t="shared" ref="BT819" si="15790">L819/L839</f>
        <v>3.3926104972375692E-2</v>
      </c>
      <c r="BU819" s="125">
        <f t="shared" ref="BU819" si="15791">M819/M839</f>
        <v>8.5811384876805438E-2</v>
      </c>
      <c r="BV819" s="129">
        <f t="shared" ref="BV819" si="15792">N819/N839</f>
        <v>5.5657224697644815E-2</v>
      </c>
      <c r="BW819" s="130">
        <f t="shared" ref="BW819" si="15793">O819/O839</f>
        <v>7.2850612004129178E-2</v>
      </c>
      <c r="BX819" s="125">
        <f t="shared" ref="BX819" si="15794">P819/P839</f>
        <v>7.9788276808468922E-2</v>
      </c>
      <c r="BY819" s="126">
        <f t="shared" ref="BY819" si="15795">Q819/Q839</f>
        <v>7.173743162281844E-2</v>
      </c>
      <c r="BZ819" s="127">
        <f t="shared" ref="BZ819" si="15796">R819/R839</f>
        <v>8.0987122362042793E-2</v>
      </c>
      <c r="CA819" s="128">
        <f t="shared" ref="CA819" si="15797">S819/S839</f>
        <v>6.8791729485246603E-2</v>
      </c>
      <c r="CB819" s="125">
        <f t="shared" ref="CB819" si="15798">T819/T839</f>
        <v>3.586764334427886E-2</v>
      </c>
      <c r="CC819" s="126">
        <f t="shared" ref="CC819" si="15799">U819/U839</f>
        <v>0.15885149622448028</v>
      </c>
      <c r="CD819" s="127">
        <f t="shared" ref="CD819" si="15800">V819/V839</f>
        <v>2.7292379751396145E-2</v>
      </c>
      <c r="CE819" s="128">
        <f t="shared" ref="CE819" si="15801">W819/W839</f>
        <v>0.10050251256281408</v>
      </c>
      <c r="CF819" s="125">
        <f t="shared" ref="CF819" si="15802">X819/X839</f>
        <v>5.273276572370228E-2</v>
      </c>
      <c r="CG819" s="126">
        <f t="shared" ref="CG819" si="15803">Y819/Y839</f>
        <v>0.11121439479450236</v>
      </c>
      <c r="CH819" s="127">
        <f t="shared" ref="CH819" si="15804">Z819/Z839</f>
        <v>8.5420296167247389E-2</v>
      </c>
      <c r="CI819" s="125">
        <f t="shared" ref="CI819" si="15805">AA819/AA839</f>
        <v>4.8112734955241432E-2</v>
      </c>
      <c r="CJ819" s="131">
        <f t="shared" ref="CJ819" si="15806">AB819/AB839</f>
        <v>7.0213529994613541E-2</v>
      </c>
      <c r="CK819" s="132">
        <f t="shared" ref="CK819" si="15807">AC819/AC839</f>
        <v>6.7923359293285274E-2</v>
      </c>
    </row>
    <row r="820" spans="1:89" ht="14.1" thickBot="1">
      <c r="A820" s="133" t="s">
        <v>22</v>
      </c>
      <c r="B820" s="188">
        <v>4705</v>
      </c>
      <c r="C820" s="189">
        <v>986</v>
      </c>
      <c r="D820" s="190">
        <v>1114</v>
      </c>
      <c r="E820" s="191">
        <v>1197</v>
      </c>
      <c r="F820" s="188">
        <v>618</v>
      </c>
      <c r="G820" s="192">
        <v>517</v>
      </c>
      <c r="H820" s="190">
        <v>1011</v>
      </c>
      <c r="I820" s="191">
        <v>1697</v>
      </c>
      <c r="J820" s="188">
        <v>359</v>
      </c>
      <c r="K820" s="192">
        <v>751</v>
      </c>
      <c r="L820" s="190">
        <v>388</v>
      </c>
      <c r="M820" s="188">
        <v>2183</v>
      </c>
      <c r="N820" s="193">
        <v>1331</v>
      </c>
      <c r="O820" s="194">
        <v>3011</v>
      </c>
      <c r="P820" s="188">
        <v>1046</v>
      </c>
      <c r="Q820" s="192">
        <v>1478</v>
      </c>
      <c r="R820" s="190">
        <v>1637</v>
      </c>
      <c r="S820" s="191">
        <v>1184</v>
      </c>
      <c r="T820" s="188">
        <v>198</v>
      </c>
      <c r="U820" s="192">
        <v>1377</v>
      </c>
      <c r="V820" s="190">
        <v>615</v>
      </c>
      <c r="W820" s="191">
        <v>2355</v>
      </c>
      <c r="X820" s="188">
        <v>1070</v>
      </c>
      <c r="Y820" s="192">
        <v>1685</v>
      </c>
      <c r="Z820" s="190">
        <v>4647</v>
      </c>
      <c r="AA820" s="188">
        <v>1877</v>
      </c>
      <c r="AB820" s="168">
        <f t="shared" si="15780"/>
        <v>18739</v>
      </c>
      <c r="AC820" s="169">
        <f t="shared" si="15697"/>
        <v>20298</v>
      </c>
      <c r="AE820" t="s">
        <v>27</v>
      </c>
      <c r="BI820" s="133" t="s">
        <v>22</v>
      </c>
      <c r="BJ820" s="125">
        <f>B820/B839</f>
        <v>8.6189525362252467E-2</v>
      </c>
      <c r="BK820" s="126">
        <f t="shared" ref="BK820" si="15808">C820/C839</f>
        <v>3.009033203125E-2</v>
      </c>
      <c r="BL820" s="127">
        <f t="shared" ref="BL820" si="15809">D820/D839</f>
        <v>5.1388504474582528E-2</v>
      </c>
      <c r="BM820" s="128">
        <f t="shared" ref="BM820" si="15810">E820/E839</f>
        <v>6.517123101214134E-2</v>
      </c>
      <c r="BN820" s="125">
        <f t="shared" ref="BN820" si="15811">F820/F839</f>
        <v>6.0116731517509729E-2</v>
      </c>
      <c r="BO820" s="126">
        <f t="shared" ref="BO820" si="15812">G820/G839</f>
        <v>6.90807055050775E-2</v>
      </c>
      <c r="BP820" s="127">
        <f t="shared" ref="BP820" si="15813">H820/H839</f>
        <v>3.5603606141710098E-2</v>
      </c>
      <c r="BQ820" s="128">
        <f t="shared" ref="BQ820" si="15814">I820/I839</f>
        <v>4.3887552693511266E-2</v>
      </c>
      <c r="BR820" s="125">
        <f t="shared" ref="BR820" si="15815">J820/J839</f>
        <v>5.7047513109804542E-2</v>
      </c>
      <c r="BS820" s="126">
        <f t="shared" ref="BS820" si="15816">K820/K839</f>
        <v>0.1010359208933136</v>
      </c>
      <c r="BT820" s="127">
        <f t="shared" ref="BT820" si="15817">L820/L839</f>
        <v>3.3494475138121545E-2</v>
      </c>
      <c r="BU820" s="125">
        <f t="shared" ref="BU820" si="15818">M820/M839</f>
        <v>0.10910090459293317</v>
      </c>
      <c r="BV820" s="129">
        <f t="shared" ref="BV820" si="15819">N820/N839</f>
        <v>5.2951941438574159E-2</v>
      </c>
      <c r="BW820" s="130">
        <f t="shared" ref="BW820" si="15820">O820/O839</f>
        <v>8.8806960625276501E-2</v>
      </c>
      <c r="BX820" s="125">
        <f t="shared" ref="BX820" si="15821">P820/P839</f>
        <v>6.8352610599228911E-2</v>
      </c>
      <c r="BY820" s="126">
        <f t="shared" ref="BY820" si="15822">Q820/Q839</f>
        <v>7.6999218546496481E-2</v>
      </c>
      <c r="BZ820" s="127">
        <f t="shared" ref="BZ820" si="15823">R820/R839</f>
        <v>8.0154727513097976E-2</v>
      </c>
      <c r="CA820" s="128">
        <f t="shared" ref="CA820" si="15824">S820/S839</f>
        <v>5.1001507645918584E-2</v>
      </c>
      <c r="CB820" s="125">
        <f t="shared" ref="CB820" si="15825">T820/T839</f>
        <v>2.5006314725940892E-2</v>
      </c>
      <c r="CC820" s="126">
        <f t="shared" ref="CC820" si="15826">U820/U839</f>
        <v>0.12836767036450078</v>
      </c>
      <c r="CD820" s="127">
        <f t="shared" ref="CD820" si="15827">V820/V839</f>
        <v>2.7697712123941631E-2</v>
      </c>
      <c r="CE820" s="128">
        <f t="shared" ref="CE820" si="15828">W820/W839</f>
        <v>8.5754861262835921E-2</v>
      </c>
      <c r="CF820" s="125">
        <f t="shared" ref="CF820" si="15829">X820/X839</f>
        <v>4.8979218163508191E-2</v>
      </c>
      <c r="CG820" s="126">
        <f t="shared" ref="CG820" si="15830">Y820/Y839</f>
        <v>0.11187836133058894</v>
      </c>
      <c r="CH820" s="127">
        <f t="shared" ref="CH820" si="15831">Z820/Z839</f>
        <v>8.4331445993031356E-2</v>
      </c>
      <c r="CI820" s="125">
        <f t="shared" ref="CI820" si="15832">AA820/AA839</f>
        <v>4.0881667501579073E-2</v>
      </c>
      <c r="CJ820" s="131">
        <f t="shared" ref="CJ820" si="15833">AB820/AB839</f>
        <v>6.2306735737513053E-2</v>
      </c>
      <c r="CK820" s="132">
        <f t="shared" ref="CK820" si="15834">AC820/AC839</f>
        <v>6.7613572013883794E-2</v>
      </c>
    </row>
    <row r="821" spans="1:89" ht="15" thickTop="1" thickBot="1">
      <c r="A821" s="142" t="s">
        <v>24</v>
      </c>
      <c r="B821" s="195">
        <v>5047</v>
      </c>
      <c r="C821" s="196">
        <v>983</v>
      </c>
      <c r="D821" s="197">
        <v>1541</v>
      </c>
      <c r="E821" s="198">
        <v>908</v>
      </c>
      <c r="F821" s="195">
        <v>684</v>
      </c>
      <c r="G821" s="199">
        <v>508</v>
      </c>
      <c r="H821" s="197">
        <v>937</v>
      </c>
      <c r="I821" s="198">
        <v>1710</v>
      </c>
      <c r="J821" s="195">
        <v>365</v>
      </c>
      <c r="K821" s="199">
        <v>948</v>
      </c>
      <c r="L821" s="197">
        <v>394</v>
      </c>
      <c r="M821" s="195">
        <v>2346</v>
      </c>
      <c r="N821" s="200">
        <v>1211</v>
      </c>
      <c r="O821" s="201">
        <v>2891</v>
      </c>
      <c r="P821" s="195">
        <v>907</v>
      </c>
      <c r="Q821" s="199">
        <v>1306</v>
      </c>
      <c r="R821" s="197">
        <v>1370</v>
      </c>
      <c r="S821" s="198">
        <v>1225</v>
      </c>
      <c r="T821" s="195">
        <v>260</v>
      </c>
      <c r="U821" s="199">
        <v>941</v>
      </c>
      <c r="V821" s="197">
        <v>549</v>
      </c>
      <c r="W821" s="198">
        <v>2232</v>
      </c>
      <c r="X821" s="195">
        <v>1103</v>
      </c>
      <c r="Y821" s="199">
        <v>1134</v>
      </c>
      <c r="Z821" s="197">
        <v>4059</v>
      </c>
      <c r="AA821" s="195">
        <v>1814</v>
      </c>
      <c r="AB821" s="168">
        <f t="shared" si="15780"/>
        <v>18427</v>
      </c>
      <c r="AC821" s="169">
        <f t="shared" si="15697"/>
        <v>18946</v>
      </c>
      <c r="AE821" s="309" t="s">
        <v>2</v>
      </c>
      <c r="AF821" s="303" t="s">
        <v>3</v>
      </c>
      <c r="AG821" s="304"/>
      <c r="AH821" s="303" t="s">
        <v>4</v>
      </c>
      <c r="AI821" s="304"/>
      <c r="AJ821" s="303" t="s">
        <v>5</v>
      </c>
      <c r="AK821" s="304"/>
      <c r="AL821" s="303" t="s">
        <v>6</v>
      </c>
      <c r="AM821" s="304"/>
      <c r="AN821" s="303" t="s">
        <v>7</v>
      </c>
      <c r="AO821" s="304"/>
      <c r="AP821" s="303" t="s">
        <v>8</v>
      </c>
      <c r="AQ821" s="304"/>
      <c r="AR821" s="303" t="s">
        <v>9</v>
      </c>
      <c r="AS821" s="304"/>
      <c r="AT821" s="303" t="s">
        <v>10</v>
      </c>
      <c r="AU821" s="304"/>
      <c r="AV821" s="303" t="s">
        <v>11</v>
      </c>
      <c r="AW821" s="304"/>
      <c r="AX821" s="303" t="s">
        <v>12</v>
      </c>
      <c r="AY821" s="304"/>
      <c r="AZ821" s="303" t="s">
        <v>13</v>
      </c>
      <c r="BA821" s="304"/>
      <c r="BB821" s="303" t="s">
        <v>14</v>
      </c>
      <c r="BC821" s="304"/>
      <c r="BD821" s="305" t="s">
        <v>15</v>
      </c>
      <c r="BE821" s="306"/>
      <c r="BF821" s="307" t="s">
        <v>16</v>
      </c>
      <c r="BG821" s="308"/>
      <c r="BH821" s="286"/>
      <c r="BI821" s="142" t="s">
        <v>24</v>
      </c>
      <c r="BJ821" s="125">
        <f>B821/B839</f>
        <v>9.2454523805162211E-2</v>
      </c>
      <c r="BK821" s="126">
        <f t="shared" ref="BK821" si="15835">C821/C839</f>
        <v>2.9998779296875E-2</v>
      </c>
      <c r="BL821" s="127">
        <f t="shared" ref="BL821" si="15836">D821/D839</f>
        <v>7.1085893532613714E-2</v>
      </c>
      <c r="BM821" s="128">
        <f t="shared" ref="BM821" si="15837">E821/E839</f>
        <v>4.9436489355910058E-2</v>
      </c>
      <c r="BN821" s="125">
        <f t="shared" ref="BN821" si="15838">F821/F839</f>
        <v>6.6536964980544747E-2</v>
      </c>
      <c r="BO821" s="126">
        <f t="shared" ref="BO821" si="15839">G821/G839</f>
        <v>6.7878140032068407E-2</v>
      </c>
      <c r="BP821" s="127">
        <f t="shared" ref="BP821" si="15840">H821/H839</f>
        <v>3.2997605296520634E-2</v>
      </c>
      <c r="BQ821" s="128">
        <f t="shared" ref="BQ821" si="15841">I821/I839</f>
        <v>4.4223756691752658E-2</v>
      </c>
      <c r="BR821" s="125">
        <f t="shared" ref="BR821" si="15842">J821/J839</f>
        <v>5.8000953440330523E-2</v>
      </c>
      <c r="BS821" s="126">
        <f t="shared" ref="BS821" si="15843">K821/K839</f>
        <v>0.12753935154042781</v>
      </c>
      <c r="BT821" s="127">
        <f t="shared" ref="BT821" si="15844">L821/L839</f>
        <v>3.4012430939226519E-2</v>
      </c>
      <c r="BU821" s="125">
        <f t="shared" ref="BU821" si="15845">M821/M839</f>
        <v>0.11724723874256585</v>
      </c>
      <c r="BV821" s="129">
        <f t="shared" ref="BV821" si="15846">N821/N839</f>
        <v>4.8177912157861234E-2</v>
      </c>
      <c r="BW821" s="130">
        <f t="shared" ref="BW821" si="15847">O821/O839</f>
        <v>8.5267659637221646E-2</v>
      </c>
      <c r="BX821" s="125">
        <f t="shared" ref="BX821" si="15848">P821/P839</f>
        <v>5.9269424295889696E-2</v>
      </c>
      <c r="BY821" s="126">
        <f t="shared" ref="BY821" si="15849">Q821/Q839</f>
        <v>6.8038551706173483E-2</v>
      </c>
      <c r="BZ821" s="127">
        <f t="shared" ref="BZ821" si="15850">R821/R839</f>
        <v>6.7081231944376443E-2</v>
      </c>
      <c r="CA821" s="128">
        <f t="shared" ref="CA821" si="15851">S821/S839</f>
        <v>5.2767607150549213E-2</v>
      </c>
      <c r="CB821" s="125">
        <f t="shared" ref="CB821" si="15852">T821/T839</f>
        <v>3.2836574892649656E-2</v>
      </c>
      <c r="CC821" s="126">
        <f t="shared" ref="CC821" si="15853">U821/U839</f>
        <v>8.7722569217861465E-2</v>
      </c>
      <c r="CD821" s="127">
        <f t="shared" ref="CD821" si="15854">V821/V839</f>
        <v>2.4725274725274724E-2</v>
      </c>
      <c r="CE821" s="128">
        <f t="shared" ref="CE821" si="15855">W821/W839</f>
        <v>8.1275944942101816E-2</v>
      </c>
      <c r="CF821" s="125">
        <f t="shared" ref="CF821" si="15856">X821/X839</f>
        <v>5.0489792181635081E-2</v>
      </c>
      <c r="CG821" s="126">
        <f t="shared" ref="CG821" si="15857">Y821/Y839</f>
        <v>7.5293805192218316E-2</v>
      </c>
      <c r="CH821" s="127">
        <f t="shared" ref="CH821" si="15858">Z821/Z839</f>
        <v>7.3660714285714288E-2</v>
      </c>
      <c r="CI821" s="125">
        <f t="shared" ref="CI821" si="15859">AA821/AA839</f>
        <v>3.9509507111275675E-2</v>
      </c>
      <c r="CJ821" s="131">
        <f t="shared" ref="CJ821" si="15860">AB821/AB839</f>
        <v>6.1269343051131492E-2</v>
      </c>
      <c r="CK821" s="132">
        <f t="shared" ref="CK821" si="15861">AC821/AC839</f>
        <v>6.3109997801509624E-2</v>
      </c>
    </row>
    <row r="822" spans="1:89" ht="15" thickTop="1" thickBot="1">
      <c r="A822" s="133" t="s">
        <v>28</v>
      </c>
      <c r="B822" s="188">
        <v>3933</v>
      </c>
      <c r="C822" s="189">
        <v>1038</v>
      </c>
      <c r="D822" s="190">
        <v>1459</v>
      </c>
      <c r="E822" s="191">
        <v>867</v>
      </c>
      <c r="F822" s="188">
        <v>614</v>
      </c>
      <c r="G822" s="192">
        <v>476</v>
      </c>
      <c r="H822" s="190">
        <v>1746</v>
      </c>
      <c r="I822" s="191">
        <v>1841</v>
      </c>
      <c r="J822" s="188">
        <v>320</v>
      </c>
      <c r="K822" s="192">
        <v>736</v>
      </c>
      <c r="L822" s="190">
        <v>438</v>
      </c>
      <c r="M822" s="188">
        <v>1551</v>
      </c>
      <c r="N822" s="193">
        <v>1294</v>
      </c>
      <c r="O822" s="194">
        <v>2376</v>
      </c>
      <c r="P822" s="188">
        <v>839</v>
      </c>
      <c r="Q822" s="192">
        <v>1052</v>
      </c>
      <c r="R822" s="190">
        <v>1427</v>
      </c>
      <c r="S822" s="191">
        <v>1153</v>
      </c>
      <c r="T822" s="188">
        <v>305</v>
      </c>
      <c r="U822" s="192">
        <v>757</v>
      </c>
      <c r="V822" s="190">
        <v>684</v>
      </c>
      <c r="W822" s="191">
        <v>2169</v>
      </c>
      <c r="X822" s="188">
        <v>976</v>
      </c>
      <c r="Y822" s="192">
        <v>1018</v>
      </c>
      <c r="Z822" s="190">
        <v>3193</v>
      </c>
      <c r="AA822" s="188">
        <v>2495</v>
      </c>
      <c r="AB822" s="168">
        <f t="shared" si="15780"/>
        <v>17228</v>
      </c>
      <c r="AC822" s="169">
        <f t="shared" si="15697"/>
        <v>17529</v>
      </c>
      <c r="AE822" s="310"/>
      <c r="AF822" s="242" t="s">
        <v>17</v>
      </c>
      <c r="AG822" s="243" t="s">
        <v>18</v>
      </c>
      <c r="AH822" s="244" t="s">
        <v>17</v>
      </c>
      <c r="AI822" s="245" t="s">
        <v>18</v>
      </c>
      <c r="AJ822" s="242" t="s">
        <v>17</v>
      </c>
      <c r="AK822" s="243" t="s">
        <v>18</v>
      </c>
      <c r="AL822" s="244" t="s">
        <v>17</v>
      </c>
      <c r="AM822" s="245" t="s">
        <v>18</v>
      </c>
      <c r="AN822" s="242" t="s">
        <v>17</v>
      </c>
      <c r="AO822" s="243" t="s">
        <v>18</v>
      </c>
      <c r="AP822" s="244" t="s">
        <v>17</v>
      </c>
      <c r="AQ822" s="242" t="s">
        <v>18</v>
      </c>
      <c r="AR822" s="246" t="s">
        <v>17</v>
      </c>
      <c r="AS822" s="247" t="s">
        <v>18</v>
      </c>
      <c r="AT822" s="242" t="s">
        <v>17</v>
      </c>
      <c r="AU822" s="243" t="s">
        <v>18</v>
      </c>
      <c r="AV822" s="244" t="s">
        <v>17</v>
      </c>
      <c r="AW822" s="245" t="s">
        <v>18</v>
      </c>
      <c r="AX822" s="242" t="s">
        <v>17</v>
      </c>
      <c r="AY822" s="243" t="s">
        <v>18</v>
      </c>
      <c r="AZ822" s="244" t="s">
        <v>17</v>
      </c>
      <c r="BA822" s="245" t="s">
        <v>18</v>
      </c>
      <c r="BB822" s="242" t="s">
        <v>17</v>
      </c>
      <c r="BC822" s="243" t="s">
        <v>18</v>
      </c>
      <c r="BD822" s="248" t="s">
        <v>17</v>
      </c>
      <c r="BE822" s="249" t="s">
        <v>18</v>
      </c>
      <c r="BF822" s="250" t="s">
        <v>17</v>
      </c>
      <c r="BG822" s="251" t="s">
        <v>18</v>
      </c>
      <c r="BH822" s="287"/>
      <c r="BI822" s="133" t="s">
        <v>28</v>
      </c>
      <c r="BJ822" s="125">
        <f>B822/B839</f>
        <v>7.2047482093462054E-2</v>
      </c>
      <c r="BK822" s="126">
        <f t="shared" ref="BK822" si="15862">C822/C839</f>
        <v>3.167724609375E-2</v>
      </c>
      <c r="BL822" s="127">
        <f t="shared" ref="BL822" si="15863">D822/D839</f>
        <v>6.7303256758003499E-2</v>
      </c>
      <c r="BM822" s="128">
        <f t="shared" ref="BM822" si="15864">E822/E839</f>
        <v>4.720422496869385E-2</v>
      </c>
      <c r="BN822" s="125">
        <f t="shared" ref="BN822" si="15865">F822/F839</f>
        <v>5.9727626459143972E-2</v>
      </c>
      <c r="BO822" s="126">
        <f t="shared" ref="BO822" si="15866">G822/G839</f>
        <v>6.3602351683591657E-2</v>
      </c>
      <c r="BP822" s="127">
        <f t="shared" ref="BP822" si="15867">H822/H839</f>
        <v>6.1487533455416257E-2</v>
      </c>
      <c r="BQ822" s="128">
        <f t="shared" ref="BQ822" si="15868">I822/I839</f>
        <v>4.7611658520185174E-2</v>
      </c>
      <c r="BR822" s="125">
        <f t="shared" ref="BR822" si="15869">J822/J839</f>
        <v>5.0850150961385669E-2</v>
      </c>
      <c r="BS822" s="126">
        <f t="shared" ref="BS822" si="15870">K822/K839</f>
        <v>9.9017893179066327E-2</v>
      </c>
      <c r="BT822" s="127">
        <f t="shared" ref="BT822" si="15871">L822/L839</f>
        <v>3.7810773480662981E-2</v>
      </c>
      <c r="BU822" s="125">
        <f t="shared" ref="BU822" si="15872">M822/M839</f>
        <v>7.7515118196811436E-2</v>
      </c>
      <c r="BV822" s="129">
        <f t="shared" ref="BV822" si="15873">N822/N839</f>
        <v>5.1479949077021005E-2</v>
      </c>
      <c r="BW822" s="130">
        <f t="shared" ref="BW822" si="15874">O822/O839</f>
        <v>7.0078159563486217E-2</v>
      </c>
      <c r="BX822" s="125">
        <f t="shared" ref="BX822" si="15875">P822/P839</f>
        <v>5.4825851140299288E-2</v>
      </c>
      <c r="BY822" s="126">
        <f t="shared" ref="BY822" si="15876">Q822/Q839</f>
        <v>5.4805939046626728E-2</v>
      </c>
      <c r="BZ822" s="127">
        <f t="shared" ref="BZ822" si="15877">R822/R839</f>
        <v>6.9872202908485531E-2</v>
      </c>
      <c r="CA822" s="128">
        <f t="shared" ref="CA822" si="15878">S822/S839</f>
        <v>4.9666164118027135E-2</v>
      </c>
      <c r="CB822" s="125">
        <f t="shared" ref="CB822" si="15879">T822/T839</f>
        <v>3.8519828239454407E-2</v>
      </c>
      <c r="CC822" s="126">
        <f t="shared" ref="CC822" si="15880">U822/U839</f>
        <v>7.056959075230726E-2</v>
      </c>
      <c r="CD822" s="127">
        <f t="shared" ref="CD822" si="15881">V822/V839</f>
        <v>3.0805260313457036E-2</v>
      </c>
      <c r="CE822" s="128">
        <f t="shared" ref="CE822" si="15882">W822/W839</f>
        <v>7.8981865850994107E-2</v>
      </c>
      <c r="CF822" s="125">
        <f t="shared" ref="CF822" si="15883">X822/X839</f>
        <v>4.4676370960358876E-2</v>
      </c>
      <c r="CG822" s="126">
        <f t="shared" ref="CG822" si="15884">Y822/Y839</f>
        <v>6.759179337361397E-2</v>
      </c>
      <c r="CH822" s="127">
        <f t="shared" ref="CH822" si="15885">Z822/Z839</f>
        <v>5.7944976771196283E-2</v>
      </c>
      <c r="CI822" s="125">
        <f t="shared" ref="CI822" si="15886">AA822/AA839</f>
        <v>5.4341907520745761E-2</v>
      </c>
      <c r="CJ822" s="131">
        <f t="shared" ref="CJ822" si="15887">AB822/AB839</f>
        <v>5.7282696156992094E-2</v>
      </c>
      <c r="CK822" s="132">
        <f t="shared" ref="CK822" si="15888">AC822/AC839</f>
        <v>5.8389905598155933E-2</v>
      </c>
    </row>
    <row r="823" spans="1:89" ht="14.1" thickTop="1">
      <c r="A823" s="142" t="s">
        <v>29</v>
      </c>
      <c r="B823" s="202">
        <v>3630</v>
      </c>
      <c r="C823" s="196">
        <v>1228</v>
      </c>
      <c r="D823" s="197">
        <v>1406</v>
      </c>
      <c r="E823" s="198">
        <v>810</v>
      </c>
      <c r="F823" s="195">
        <v>623</v>
      </c>
      <c r="G823" s="199">
        <v>390</v>
      </c>
      <c r="H823" s="197">
        <v>2235</v>
      </c>
      <c r="I823" s="198">
        <v>1858</v>
      </c>
      <c r="J823" s="195">
        <v>357</v>
      </c>
      <c r="K823" s="199">
        <v>558</v>
      </c>
      <c r="L823" s="197">
        <v>470</v>
      </c>
      <c r="M823" s="195">
        <v>1423</v>
      </c>
      <c r="N823" s="200">
        <v>1566</v>
      </c>
      <c r="O823" s="203">
        <v>2392</v>
      </c>
      <c r="P823" s="195">
        <v>799</v>
      </c>
      <c r="Q823" s="199">
        <v>1119</v>
      </c>
      <c r="R823" s="197">
        <v>1252</v>
      </c>
      <c r="S823" s="198">
        <v>1464</v>
      </c>
      <c r="T823" s="195">
        <v>372</v>
      </c>
      <c r="U823" s="199">
        <v>724</v>
      </c>
      <c r="V823" s="197">
        <v>742</v>
      </c>
      <c r="W823" s="204">
        <v>2105</v>
      </c>
      <c r="X823" s="195">
        <v>1034</v>
      </c>
      <c r="Y823" s="199">
        <v>927</v>
      </c>
      <c r="Z823" s="197">
        <v>3190</v>
      </c>
      <c r="AA823" s="195">
        <v>3144</v>
      </c>
      <c r="AB823" s="168">
        <f t="shared" si="15780"/>
        <v>17676</v>
      </c>
      <c r="AC823" s="169">
        <f t="shared" si="15697"/>
        <v>18142</v>
      </c>
      <c r="AE823" s="252" t="str">
        <f>$AE$17</f>
        <v>17:00 - 17:59</v>
      </c>
      <c r="AF823" s="253">
        <f t="shared" ref="AF823:AU825" si="15889">SUMIF($A$9:$A$32,$AE823,B$815:B$838)</f>
        <v>2638</v>
      </c>
      <c r="AG823" s="254">
        <f t="shared" si="15889"/>
        <v>3839</v>
      </c>
      <c r="AH823" s="255">
        <f t="shared" si="15889"/>
        <v>1725</v>
      </c>
      <c r="AI823" s="256">
        <f t="shared" si="15889"/>
        <v>1772</v>
      </c>
      <c r="AJ823" s="253">
        <f t="shared" si="15889"/>
        <v>966</v>
      </c>
      <c r="AK823" s="257">
        <f t="shared" si="15889"/>
        <v>540</v>
      </c>
      <c r="AL823" s="255">
        <f t="shared" si="15889"/>
        <v>2129</v>
      </c>
      <c r="AM823" s="256">
        <f t="shared" si="15889"/>
        <v>3837</v>
      </c>
      <c r="AN823" s="253">
        <f t="shared" si="15889"/>
        <v>748</v>
      </c>
      <c r="AO823" s="257">
        <f t="shared" si="15889"/>
        <v>316</v>
      </c>
      <c r="AP823" s="255">
        <f t="shared" si="15889"/>
        <v>1515</v>
      </c>
      <c r="AQ823" s="253">
        <f t="shared" si="15889"/>
        <v>955</v>
      </c>
      <c r="AR823" s="258">
        <f t="shared" si="15889"/>
        <v>2270</v>
      </c>
      <c r="AS823" s="259">
        <f t="shared" si="15889"/>
        <v>2002</v>
      </c>
      <c r="AT823" s="253">
        <f t="shared" si="15889"/>
        <v>1296</v>
      </c>
      <c r="AU823" s="257">
        <f t="shared" si="15889"/>
        <v>1285</v>
      </c>
      <c r="AV823" s="255">
        <f t="shared" ref="AP823:BE825" si="15890">SUMIF($A$9:$A$32,$AE823,R$815:R$838)</f>
        <v>1406</v>
      </c>
      <c r="AW823" s="256">
        <f t="shared" si="15890"/>
        <v>1924</v>
      </c>
      <c r="AX823" s="253">
        <f t="shared" si="15890"/>
        <v>1111</v>
      </c>
      <c r="AY823" s="257">
        <f t="shared" si="15890"/>
        <v>310</v>
      </c>
      <c r="AZ823" s="255">
        <f t="shared" si="15890"/>
        <v>2708</v>
      </c>
      <c r="BA823" s="256">
        <f t="shared" si="15890"/>
        <v>1261</v>
      </c>
      <c r="BB823" s="253">
        <f t="shared" si="15890"/>
        <v>2716</v>
      </c>
      <c r="BC823" s="257">
        <f t="shared" si="15890"/>
        <v>581</v>
      </c>
      <c r="BD823" s="20">
        <f t="shared" si="15890"/>
        <v>3984</v>
      </c>
      <c r="BE823" s="260">
        <f t="shared" si="15890"/>
        <v>4390</v>
      </c>
      <c r="BF823" s="261">
        <f>AF823+AH823+AJ823+AL823+AN823+AP823+AR823+AT823+AV823+AX823+AZ823+BB823+BD823</f>
        <v>25212</v>
      </c>
      <c r="BG823" s="262">
        <f>AG823+AI823+AK823+AM823+AO823+AQ823+AS823+AU823+AW823+AY823+BA823+BC823+BE823</f>
        <v>23012</v>
      </c>
      <c r="BH823" s="283"/>
      <c r="BI823" s="142" t="s">
        <v>29</v>
      </c>
      <c r="BJ823" s="125">
        <f>B823/B839</f>
        <v>6.6496913297550794E-2</v>
      </c>
      <c r="BK823" s="126">
        <f t="shared" ref="BK823" si="15891">C823/C839</f>
        <v>3.74755859375E-2</v>
      </c>
      <c r="BL823" s="127">
        <f t="shared" ref="BL823" si="15892">D823/D839</f>
        <v>6.4858381769535942E-2</v>
      </c>
      <c r="BM823" s="128">
        <f t="shared" ref="BM823" si="15893">E823/E839</f>
        <v>4.4100833015734739E-2</v>
      </c>
      <c r="BN823" s="125">
        <f t="shared" ref="BN823" si="15894">F823/F839</f>
        <v>6.0603112840466926E-2</v>
      </c>
      <c r="BO823" s="126">
        <f t="shared" ref="BO823" si="15895">G823/G839</f>
        <v>5.2111170497060398E-2</v>
      </c>
      <c r="BP823" s="127">
        <f t="shared" ref="BP823" si="15896">H823/H839</f>
        <v>7.8708268770249334E-2</v>
      </c>
      <c r="BQ823" s="128">
        <f t="shared" ref="BQ823" si="15897">I823/I839</f>
        <v>4.8051309902500838E-2</v>
      </c>
      <c r="BR823" s="125">
        <f t="shared" ref="BR823" si="15898">J823/J839</f>
        <v>5.6729699666295881E-2</v>
      </c>
      <c r="BS823" s="126">
        <f t="shared" ref="BS823" si="15899">K823/K839</f>
        <v>7.507063096999865E-2</v>
      </c>
      <c r="BT823" s="127">
        <f t="shared" ref="BT823" si="15900">L823/L839</f>
        <v>4.05732044198895E-2</v>
      </c>
      <c r="BU823" s="125">
        <f t="shared" ref="BU823" si="15901">M823/M839</f>
        <v>7.1117996901394379E-2</v>
      </c>
      <c r="BV823" s="129">
        <f t="shared" ref="BV823" si="15902">N823/N839</f>
        <v>6.2301082113303631E-2</v>
      </c>
      <c r="BW823" s="130">
        <f t="shared" ref="BW823" si="15903">O823/O839</f>
        <v>7.0550066361893524E-2</v>
      </c>
      <c r="BX823" s="125">
        <f t="shared" ref="BX823" si="15904">P823/P839</f>
        <v>5.2211984578187286E-2</v>
      </c>
      <c r="BY823" s="126">
        <f t="shared" ref="BY823" si="15905">Q823/Q839</f>
        <v>5.8296431362333943E-2</v>
      </c>
      <c r="BZ823" s="127">
        <f t="shared" ref="BZ823" si="15906">R823/R839</f>
        <v>6.1303432404641825E-2</v>
      </c>
      <c r="CA823" s="128">
        <f t="shared" ref="CA823" si="15907">S823/S839</f>
        <v>6.3062674994615556E-2</v>
      </c>
      <c r="CB823" s="125">
        <f t="shared" ref="CB823" si="15908">T823/T839</f>
        <v>4.6981561000252588E-2</v>
      </c>
      <c r="CC823" s="126">
        <f t="shared" ref="CC823" si="15909">U823/U839</f>
        <v>6.7493241353593733E-2</v>
      </c>
      <c r="CD823" s="127">
        <f t="shared" ref="CD823" si="15910">V823/V839</f>
        <v>3.3417402269861285E-2</v>
      </c>
      <c r="CE823" s="128">
        <f t="shared" ref="CE823" si="15911">W823/W839</f>
        <v>7.6651372806059284E-2</v>
      </c>
      <c r="CF823" s="125">
        <f t="shared" ref="CF823" si="15912">X823/X839</f>
        <v>4.7331319234642497E-2</v>
      </c>
      <c r="CG823" s="126">
        <f t="shared" ref="CG823" si="15913">Y823/Y839</f>
        <v>6.1549697895226081E-2</v>
      </c>
      <c r="CH823" s="127">
        <f t="shared" ref="CH823" si="15914">Z823/Z839</f>
        <v>5.7890534262485485E-2</v>
      </c>
      <c r="CI823" s="125">
        <f t="shared" ref="CI823" si="15915">AA823/AA839</f>
        <v>6.8477337573236333E-2</v>
      </c>
      <c r="CJ823" s="131">
        <f t="shared" ref="CJ823" si="15916">AB823/AB839</f>
        <v>5.8772285655386128E-2</v>
      </c>
      <c r="CK823" s="132">
        <f t="shared" ref="CK823" si="15917">AC823/AC839</f>
        <v>6.0431836805393629E-2</v>
      </c>
    </row>
    <row r="824" spans="1:89">
      <c r="A824" s="133" t="s">
        <v>31</v>
      </c>
      <c r="B824" s="205">
        <v>3016</v>
      </c>
      <c r="C824" s="189">
        <v>1499</v>
      </c>
      <c r="D824" s="190">
        <v>1165</v>
      </c>
      <c r="E824" s="191">
        <v>897</v>
      </c>
      <c r="F824" s="188">
        <v>643</v>
      </c>
      <c r="G824" s="192">
        <v>481</v>
      </c>
      <c r="H824" s="190">
        <v>1823</v>
      </c>
      <c r="I824" s="191">
        <v>2086</v>
      </c>
      <c r="J824" s="188">
        <v>341</v>
      </c>
      <c r="K824" s="189">
        <v>447</v>
      </c>
      <c r="L824" s="190">
        <v>510</v>
      </c>
      <c r="M824" s="188">
        <v>1147</v>
      </c>
      <c r="N824" s="193">
        <v>1457</v>
      </c>
      <c r="O824" s="206">
        <v>1864</v>
      </c>
      <c r="P824" s="188">
        <v>834</v>
      </c>
      <c r="Q824" s="189">
        <v>840</v>
      </c>
      <c r="R824" s="190">
        <v>1176</v>
      </c>
      <c r="S824" s="191">
        <v>1006</v>
      </c>
      <c r="T824" s="197">
        <v>427</v>
      </c>
      <c r="U824" s="188">
        <v>470</v>
      </c>
      <c r="V824" s="190">
        <v>908</v>
      </c>
      <c r="W824" s="207">
        <v>1518</v>
      </c>
      <c r="X824" s="188">
        <v>996</v>
      </c>
      <c r="Y824" s="192">
        <v>755</v>
      </c>
      <c r="Z824" s="190">
        <v>3089</v>
      </c>
      <c r="AA824" s="188">
        <v>1863</v>
      </c>
      <c r="AB824" s="168">
        <f t="shared" si="15780"/>
        <v>16385</v>
      </c>
      <c r="AC824" s="169">
        <f t="shared" si="15697"/>
        <v>14873</v>
      </c>
      <c r="AE824" s="263" t="str">
        <f>$AE$18</f>
        <v>18:00 - 18:59</v>
      </c>
      <c r="AF824" s="253">
        <f t="shared" si="15889"/>
        <v>2432</v>
      </c>
      <c r="AG824" s="264">
        <f t="shared" si="15889"/>
        <v>3713</v>
      </c>
      <c r="AH824" s="265">
        <f t="shared" si="15889"/>
        <v>1379</v>
      </c>
      <c r="AI824" s="266">
        <f t="shared" si="15889"/>
        <v>1474</v>
      </c>
      <c r="AJ824" s="267">
        <f t="shared" si="15889"/>
        <v>667</v>
      </c>
      <c r="AK824" s="268">
        <f t="shared" si="15889"/>
        <v>449</v>
      </c>
      <c r="AL824" s="265">
        <f t="shared" si="15889"/>
        <v>2110</v>
      </c>
      <c r="AM824" s="266">
        <f t="shared" si="15889"/>
        <v>3491</v>
      </c>
      <c r="AN824" s="267">
        <f t="shared" si="15889"/>
        <v>628</v>
      </c>
      <c r="AO824" s="268">
        <f t="shared" si="15889"/>
        <v>186</v>
      </c>
      <c r="AP824" s="265">
        <f t="shared" si="15890"/>
        <v>1373</v>
      </c>
      <c r="AQ824" s="267">
        <f t="shared" si="15890"/>
        <v>670</v>
      </c>
      <c r="AR824" s="269">
        <f t="shared" si="15890"/>
        <v>1897</v>
      </c>
      <c r="AS824" s="270">
        <f t="shared" si="15890"/>
        <v>1666</v>
      </c>
      <c r="AT824" s="267">
        <f t="shared" si="15890"/>
        <v>1178</v>
      </c>
      <c r="AU824" s="268">
        <f t="shared" si="15890"/>
        <v>1222</v>
      </c>
      <c r="AV824" s="265">
        <f t="shared" si="15890"/>
        <v>1243</v>
      </c>
      <c r="AW824" s="266">
        <f t="shared" si="15890"/>
        <v>1535</v>
      </c>
      <c r="AX824" s="267">
        <f t="shared" si="15890"/>
        <v>646</v>
      </c>
      <c r="AY824" s="268">
        <f t="shared" si="15890"/>
        <v>235</v>
      </c>
      <c r="AZ824" s="265">
        <f t="shared" si="15890"/>
        <v>1215</v>
      </c>
      <c r="BA824" s="266">
        <f t="shared" si="15890"/>
        <v>1064</v>
      </c>
      <c r="BB824" s="267">
        <f t="shared" si="15890"/>
        <v>1836</v>
      </c>
      <c r="BC824" s="268">
        <f t="shared" si="15890"/>
        <v>656</v>
      </c>
      <c r="BD824" s="265">
        <f t="shared" si="15890"/>
        <v>3266</v>
      </c>
      <c r="BE824" s="267">
        <f t="shared" si="15890"/>
        <v>3241</v>
      </c>
      <c r="BF824" s="271">
        <f>SUM(AF824,AH824,AJ824,AL824,AN824,AP824,AR824,AT824,AV824,AX824,AZ824,BB824,BD824)</f>
        <v>19870</v>
      </c>
      <c r="BG824" s="16">
        <f>SUM(AG824,AI824,AK824,AM824,AO824,AQ824,AS824,AU824,AW824,AY824,BA824,BC824,BE824)</f>
        <v>19602</v>
      </c>
      <c r="BH824" s="284"/>
      <c r="BI824" s="133" t="s">
        <v>31</v>
      </c>
      <c r="BJ824" s="125">
        <f>B824/B839</f>
        <v>5.5249226034549084E-2</v>
      </c>
      <c r="BK824" s="126">
        <f t="shared" ref="BK824" si="15918">C824/C839</f>
        <v>4.5745849609375E-2</v>
      </c>
      <c r="BL824" s="127">
        <f t="shared" ref="BL824" si="15919">D824/D839</f>
        <v>5.3741120029523019E-2</v>
      </c>
      <c r="BM824" s="128">
        <f t="shared" ref="BM824" si="15920">E824/E839</f>
        <v>4.8837589154461805E-2</v>
      </c>
      <c r="BN824" s="125">
        <f t="shared" ref="BN824" si="15921">F824/F839</f>
        <v>6.254863813229572E-2</v>
      </c>
      <c r="BO824" s="126">
        <f t="shared" ref="BO824" si="15922">G824/G839</f>
        <v>6.4270443613041156E-2</v>
      </c>
      <c r="BP824" s="127">
        <f t="shared" ref="BP824" si="15923">H824/H839</f>
        <v>6.4199182983518802E-2</v>
      </c>
      <c r="BQ824" s="128">
        <f t="shared" ref="BQ824" si="15924">I824/I839</f>
        <v>5.3947810794734527E-2</v>
      </c>
      <c r="BR824" s="125">
        <f t="shared" ref="BR824" si="15925">J824/J839</f>
        <v>5.4187192118226604E-2</v>
      </c>
      <c r="BS824" s="126">
        <f t="shared" ref="BS824" si="15926">K824/K839</f>
        <v>6.0137225884568817E-2</v>
      </c>
      <c r="BT824" s="127">
        <f t="shared" ref="BT824" si="15927">L824/L839</f>
        <v>4.4026243093922654E-2</v>
      </c>
      <c r="BU824" s="125">
        <f t="shared" ref="BU824" si="15928">M824/M839</f>
        <v>5.7324204108151332E-2</v>
      </c>
      <c r="BV824" s="129">
        <f t="shared" ref="BV824" si="15929">N824/N839</f>
        <v>5.7964672183322727E-2</v>
      </c>
      <c r="BW824" s="130">
        <f t="shared" ref="BW824" si="15930">O824/O839</f>
        <v>5.4977142014452147E-2</v>
      </c>
      <c r="BX824" s="125">
        <f t="shared" ref="BX824" si="15931">P824/P839</f>
        <v>5.4499117820035289E-2</v>
      </c>
      <c r="BY824" s="126">
        <f t="shared" ref="BY824" si="15932">Q824/Q839</f>
        <v>4.3761396196926282E-2</v>
      </c>
      <c r="BZ824" s="127">
        <f t="shared" ref="BZ824" si="15933">R824/R839</f>
        <v>5.7582137785829698E-2</v>
      </c>
      <c r="CA824" s="128">
        <f t="shared" ref="CA824" si="15934">S824/S839</f>
        <v>4.3334051259961232E-2</v>
      </c>
      <c r="CB824" s="125">
        <f t="shared" ref="CB824" si="15935">T824/T839</f>
        <v>5.3927759535236174E-2</v>
      </c>
      <c r="CC824" s="126">
        <f t="shared" ref="CC824" si="15936">U824/U839</f>
        <v>4.3814673254404773E-2</v>
      </c>
      <c r="CD824" s="127">
        <f t="shared" ref="CD824" si="15937">V824/V839</f>
        <v>4.0893532696811383E-2</v>
      </c>
      <c r="CE824" s="128">
        <f t="shared" ref="CE824" si="15938">W824/W839</f>
        <v>5.5276381909547742E-2</v>
      </c>
      <c r="CF824" s="125">
        <f t="shared" ref="CF824" si="15939">X824/X839</f>
        <v>4.5591870365284261E-2</v>
      </c>
      <c r="CG824" s="126">
        <f t="shared" ref="CG824" si="15940">Y824/Y839</f>
        <v>5.0129473474536883E-2</v>
      </c>
      <c r="CH824" s="127">
        <f t="shared" ref="CH824" si="15941">Z824/Z839</f>
        <v>5.6057636469221836E-2</v>
      </c>
      <c r="CI824" s="125">
        <f t="shared" ref="CI824" si="15942">AA824/AA839</f>
        <v>4.0576742970400544E-2</v>
      </c>
      <c r="CJ824" s="131">
        <f t="shared" ref="CJ824" si="15943">AB824/AB839</f>
        <v>5.4479740917826529E-2</v>
      </c>
      <c r="CK824" s="132">
        <f t="shared" ref="CK824" si="15944">AC824/AC839</f>
        <v>4.954264738213094E-2</v>
      </c>
    </row>
    <row r="825" spans="1:89" ht="14.1" thickBot="1">
      <c r="A825" s="142" t="s">
        <v>33</v>
      </c>
      <c r="B825" s="202">
        <v>2979</v>
      </c>
      <c r="C825" s="196">
        <v>1231</v>
      </c>
      <c r="D825" s="197">
        <v>1144</v>
      </c>
      <c r="E825" s="198">
        <v>617</v>
      </c>
      <c r="F825" s="195">
        <v>506</v>
      </c>
      <c r="G825" s="199">
        <v>448</v>
      </c>
      <c r="H825" s="197">
        <v>2029</v>
      </c>
      <c r="I825" s="198">
        <v>2214</v>
      </c>
      <c r="J825" s="195">
        <v>338</v>
      </c>
      <c r="K825" s="196">
        <v>437</v>
      </c>
      <c r="L825" s="197">
        <v>541</v>
      </c>
      <c r="M825" s="195">
        <v>1430</v>
      </c>
      <c r="N825" s="200">
        <v>1494</v>
      </c>
      <c r="O825" s="203">
        <v>2196</v>
      </c>
      <c r="P825" s="195">
        <v>876</v>
      </c>
      <c r="Q825" s="196">
        <v>1261</v>
      </c>
      <c r="R825" s="197">
        <v>1176</v>
      </c>
      <c r="S825" s="198">
        <v>1513</v>
      </c>
      <c r="T825" s="195">
        <v>375</v>
      </c>
      <c r="U825" s="199">
        <v>685</v>
      </c>
      <c r="V825" s="197">
        <v>992</v>
      </c>
      <c r="W825" s="204">
        <v>2154</v>
      </c>
      <c r="X825" s="195">
        <v>940</v>
      </c>
      <c r="Y825" s="199">
        <v>942</v>
      </c>
      <c r="Z825" s="197">
        <v>3025</v>
      </c>
      <c r="AA825" s="195">
        <v>3545</v>
      </c>
      <c r="AB825" s="168">
        <f t="shared" si="15780"/>
        <v>16415</v>
      </c>
      <c r="AC825" s="169">
        <f t="shared" si="15697"/>
        <v>18673</v>
      </c>
      <c r="AE825" s="252" t="str">
        <f>$AE$19</f>
        <v>19:00 - 19:59</v>
      </c>
      <c r="AF825" s="253">
        <f t="shared" si="15889"/>
        <v>2094</v>
      </c>
      <c r="AG825" s="272">
        <f t="shared" si="15889"/>
        <v>3256</v>
      </c>
      <c r="AH825" s="273">
        <f t="shared" si="15889"/>
        <v>1051</v>
      </c>
      <c r="AI825" s="274">
        <f t="shared" si="15889"/>
        <v>1121</v>
      </c>
      <c r="AJ825" s="275">
        <f t="shared" si="15889"/>
        <v>535</v>
      </c>
      <c r="AK825" s="276">
        <f t="shared" si="15889"/>
        <v>341</v>
      </c>
      <c r="AL825" s="273">
        <f t="shared" si="15889"/>
        <v>1833</v>
      </c>
      <c r="AM825" s="274">
        <f t="shared" si="15889"/>
        <v>2846</v>
      </c>
      <c r="AN825" s="275">
        <f t="shared" si="15889"/>
        <v>411</v>
      </c>
      <c r="AO825" s="276">
        <f t="shared" si="15889"/>
        <v>161</v>
      </c>
      <c r="AP825" s="273">
        <f t="shared" si="15890"/>
        <v>1254</v>
      </c>
      <c r="AQ825" s="275">
        <f t="shared" si="15890"/>
        <v>680</v>
      </c>
      <c r="AR825" s="277">
        <f t="shared" si="15890"/>
        <v>1791</v>
      </c>
      <c r="AS825" s="278">
        <f t="shared" si="15890"/>
        <v>1755</v>
      </c>
      <c r="AT825" s="275">
        <f t="shared" si="15890"/>
        <v>970</v>
      </c>
      <c r="AU825" s="276">
        <f t="shared" si="15890"/>
        <v>1458</v>
      </c>
      <c r="AV825" s="273">
        <f t="shared" si="15890"/>
        <v>1008</v>
      </c>
      <c r="AW825" s="274">
        <f t="shared" si="15890"/>
        <v>1767</v>
      </c>
      <c r="AX825" s="275">
        <f t="shared" si="15890"/>
        <v>750</v>
      </c>
      <c r="AY825" s="276">
        <f t="shared" si="15890"/>
        <v>415</v>
      </c>
      <c r="AZ825" s="273">
        <f t="shared" si="15890"/>
        <v>3098</v>
      </c>
      <c r="BA825" s="274">
        <f t="shared" si="15890"/>
        <v>1370</v>
      </c>
      <c r="BB825" s="275">
        <f t="shared" si="15890"/>
        <v>2013</v>
      </c>
      <c r="BC825" s="276">
        <f t="shared" si="15890"/>
        <v>861</v>
      </c>
      <c r="BD825" s="273">
        <f t="shared" si="15890"/>
        <v>3061</v>
      </c>
      <c r="BE825" s="275">
        <f t="shared" si="15890"/>
        <v>4677</v>
      </c>
      <c r="BF825" s="271">
        <f>SUM(AF825,AH825,AJ825,AL825,AN825,AP825,AR825,AT825,AV825,AX825,AZ825,BB825,BD825)</f>
        <v>19869</v>
      </c>
      <c r="BG825" s="16">
        <f>SUM(AG825,AI825,AK825,AM825,AO825,AQ825,AS825,AU825,AW825,AY825,BA825,BC825,BE825)</f>
        <v>20708</v>
      </c>
      <c r="BH825" s="285"/>
      <c r="BI825" s="142" t="s">
        <v>33</v>
      </c>
      <c r="BJ825" s="125">
        <f>B825/B839</f>
        <v>5.4571433805345397E-2</v>
      </c>
      <c r="BK825" s="126">
        <f t="shared" ref="BK825" si="15945">C825/C839</f>
        <v>3.7567138671875E-2</v>
      </c>
      <c r="BL825" s="127">
        <f t="shared" ref="BL825" si="15946">D825/D839</f>
        <v>5.2772395977488701E-2</v>
      </c>
      <c r="BM825" s="128">
        <f t="shared" ref="BM825" si="15947">E825/E839</f>
        <v>3.3592856753960905E-2</v>
      </c>
      <c r="BN825" s="125">
        <f t="shared" ref="BN825" si="15948">F825/F839</f>
        <v>4.9221789883268481E-2</v>
      </c>
      <c r="BO825" s="126">
        <f t="shared" ref="BO825" si="15949">G825/G839</f>
        <v>5.9861036878674508E-2</v>
      </c>
      <c r="BP825" s="127">
        <f t="shared" ref="BP825" si="15950">H825/H839</f>
        <v>7.1453725876884075E-2</v>
      </c>
      <c r="BQ825" s="128">
        <f t="shared" ref="BQ825" si="15951">I825/I839</f>
        <v>5.7258127085111334E-2</v>
      </c>
      <c r="BR825" s="125">
        <f t="shared" ref="BR825" si="15952">J825/J839</f>
        <v>5.3710471952963613E-2</v>
      </c>
      <c r="BS825" s="126">
        <f t="shared" ref="BS825" si="15953">K825/K839</f>
        <v>5.8791874075070631E-2</v>
      </c>
      <c r="BT825" s="127">
        <f t="shared" ref="BT825" si="15954">L825/L839</f>
        <v>4.670234806629834E-2</v>
      </c>
      <c r="BU825" s="125">
        <f t="shared" ref="BU825" si="15955">M825/M839</f>
        <v>7.146783947223749E-2</v>
      </c>
      <c r="BV825" s="129">
        <f t="shared" ref="BV825" si="15956">N825/N839</f>
        <v>5.9436664544875874E-2</v>
      </c>
      <c r="BW825" s="130">
        <f t="shared" ref="BW825" si="15957">O825/O839</f>
        <v>6.476920808140392E-2</v>
      </c>
      <c r="BX825" s="125">
        <f t="shared" ref="BX825" si="15958">P825/P839</f>
        <v>5.7243677710252891E-2</v>
      </c>
      <c r="BY825" s="126">
        <f t="shared" ref="BY825" si="15959">Q825/Q839</f>
        <v>6.5694191195623863E-2</v>
      </c>
      <c r="BZ825" s="127">
        <f t="shared" ref="BZ825" si="15960">R825/R839</f>
        <v>5.7582137785829698E-2</v>
      </c>
      <c r="CA825" s="128">
        <f t="shared" ref="CA825" si="15961">S825/S839</f>
        <v>6.5173379280637517E-2</v>
      </c>
      <c r="CB825" s="125">
        <f t="shared" ref="CB825" si="15962">T825/T839</f>
        <v>4.7360444556706238E-2</v>
      </c>
      <c r="CC825" s="126">
        <f t="shared" ref="CC825" si="15963">U825/U839</f>
        <v>6.3857555700568655E-2</v>
      </c>
      <c r="CD825" s="127">
        <f t="shared" ref="CD825" si="15964">V825/V839</f>
        <v>4.4676634840569267E-2</v>
      </c>
      <c r="CE825" s="128">
        <f t="shared" ref="CE825" si="15965">W825/W839</f>
        <v>7.8435656543587501E-2</v>
      </c>
      <c r="CF825" s="125">
        <f t="shared" ref="CF825" si="15966">X825/X839</f>
        <v>4.3028472031493181E-2</v>
      </c>
      <c r="CG825" s="126">
        <f t="shared" ref="CG825" si="15967">Y825/Y839</f>
        <v>6.2545647699355958E-2</v>
      </c>
      <c r="CH825" s="127">
        <f t="shared" ref="CH825" si="15968">Z825/Z839</f>
        <v>5.4896196283391402E-2</v>
      </c>
      <c r="CI825" s="125">
        <f t="shared" ref="CI825" si="15969">AA825/AA839</f>
        <v>7.721124735913576E-2</v>
      </c>
      <c r="CJ825" s="131">
        <f t="shared" ref="CJ825" si="15970">AB825/AB839</f>
        <v>5.457949021459399E-2</v>
      </c>
      <c r="CK825" s="132">
        <f t="shared" ref="CK825" si="15971">AC825/AC839</f>
        <v>6.2200622239395618E-2</v>
      </c>
    </row>
    <row r="826" spans="1:89" ht="15" thickTop="1" thickBot="1">
      <c r="A826" s="133" t="s">
        <v>35</v>
      </c>
      <c r="B826" s="205">
        <v>2524</v>
      </c>
      <c r="C826" s="189">
        <v>1878</v>
      </c>
      <c r="D826" s="190">
        <v>1024</v>
      </c>
      <c r="E826" s="191">
        <v>1047</v>
      </c>
      <c r="F826" s="188">
        <v>541</v>
      </c>
      <c r="G826" s="192">
        <v>396</v>
      </c>
      <c r="H826" s="190">
        <v>2139</v>
      </c>
      <c r="I826" s="191">
        <v>2322</v>
      </c>
      <c r="J826" s="188">
        <v>405</v>
      </c>
      <c r="K826" s="189">
        <v>402</v>
      </c>
      <c r="L826" s="190">
        <v>662</v>
      </c>
      <c r="M826" s="188">
        <v>1063</v>
      </c>
      <c r="N826" s="193">
        <v>1540</v>
      </c>
      <c r="O826" s="206">
        <v>1906</v>
      </c>
      <c r="P826" s="188">
        <v>894</v>
      </c>
      <c r="Q826" s="189">
        <v>922</v>
      </c>
      <c r="R826" s="190">
        <v>1204</v>
      </c>
      <c r="S826" s="191">
        <v>1465</v>
      </c>
      <c r="T826" s="188">
        <v>482</v>
      </c>
      <c r="U826" s="192">
        <v>480</v>
      </c>
      <c r="V826" s="190">
        <v>1250</v>
      </c>
      <c r="W826" s="207">
        <v>1485</v>
      </c>
      <c r="X826" s="188">
        <v>1081</v>
      </c>
      <c r="Y826" s="192">
        <v>630</v>
      </c>
      <c r="Z826" s="190">
        <v>2992</v>
      </c>
      <c r="AA826" s="188">
        <v>2458</v>
      </c>
      <c r="AB826" s="168">
        <f t="shared" si="15780"/>
        <v>16738</v>
      </c>
      <c r="AC826" s="169">
        <f t="shared" si="15697"/>
        <v>16454</v>
      </c>
      <c r="AE826" s="288" t="s">
        <v>26</v>
      </c>
      <c r="AF826" s="12">
        <f t="shared" ref="AF826:BG826" si="15972">SUM(AF823:AF825)</f>
        <v>7164</v>
      </c>
      <c r="AG826" s="1">
        <f t="shared" si="15972"/>
        <v>10808</v>
      </c>
      <c r="AH826" s="12">
        <f t="shared" si="15972"/>
        <v>4155</v>
      </c>
      <c r="AI826" s="1">
        <f t="shared" si="15972"/>
        <v>4367</v>
      </c>
      <c r="AJ826" s="12">
        <f t="shared" si="15972"/>
        <v>2168</v>
      </c>
      <c r="AK826" s="1">
        <f t="shared" si="15972"/>
        <v>1330</v>
      </c>
      <c r="AL826" s="12">
        <f t="shared" si="15972"/>
        <v>6072</v>
      </c>
      <c r="AM826" s="1">
        <f t="shared" si="15972"/>
        <v>10174</v>
      </c>
      <c r="AN826" s="12">
        <f t="shared" si="15972"/>
        <v>1787</v>
      </c>
      <c r="AO826" s="1">
        <f t="shared" si="15972"/>
        <v>663</v>
      </c>
      <c r="AP826" s="12">
        <f t="shared" si="15972"/>
        <v>4142</v>
      </c>
      <c r="AQ826" s="1">
        <f t="shared" si="15972"/>
        <v>2305</v>
      </c>
      <c r="AR826" s="12">
        <f t="shared" si="15972"/>
        <v>5958</v>
      </c>
      <c r="AS826" s="1">
        <f t="shared" si="15972"/>
        <v>5423</v>
      </c>
      <c r="AT826" s="12">
        <f t="shared" si="15972"/>
        <v>3444</v>
      </c>
      <c r="AU826" s="1">
        <f t="shared" si="15972"/>
        <v>3965</v>
      </c>
      <c r="AV826" s="12">
        <f t="shared" si="15972"/>
        <v>3657</v>
      </c>
      <c r="AW826" s="1">
        <f t="shared" si="15972"/>
        <v>5226</v>
      </c>
      <c r="AX826" s="12">
        <f t="shared" si="15972"/>
        <v>2507</v>
      </c>
      <c r="AY826" s="1">
        <f t="shared" si="15972"/>
        <v>960</v>
      </c>
      <c r="AZ826" s="12">
        <f t="shared" si="15972"/>
        <v>7021</v>
      </c>
      <c r="BA826" s="1">
        <f t="shared" si="15972"/>
        <v>3695</v>
      </c>
      <c r="BB826" s="12">
        <f t="shared" si="15972"/>
        <v>6565</v>
      </c>
      <c r="BC826" s="1">
        <f t="shared" si="15972"/>
        <v>2098</v>
      </c>
      <c r="BD826" s="12">
        <f t="shared" si="15972"/>
        <v>10311</v>
      </c>
      <c r="BE826" s="1">
        <f t="shared" si="15972"/>
        <v>12308</v>
      </c>
      <c r="BF826" s="51">
        <f t="shared" si="15972"/>
        <v>64951</v>
      </c>
      <c r="BG826" s="47">
        <f t="shared" si="15972"/>
        <v>63322</v>
      </c>
      <c r="BH826" s="284"/>
      <c r="BI826" s="133" t="s">
        <v>35</v>
      </c>
      <c r="BJ826" s="125">
        <f>B826/B839</f>
        <v>4.6236421257029807E-2</v>
      </c>
      <c r="BK826" s="126">
        <f t="shared" ref="BK826" si="15973">C826/C839</f>
        <v>5.731201171875E-2</v>
      </c>
      <c r="BL826" s="127">
        <f t="shared" ref="BL826" si="15974">D826/D839</f>
        <v>4.7236829965864008E-2</v>
      </c>
      <c r="BM826" s="128">
        <f t="shared" ref="BM826" si="15975">E826/E839</f>
        <v>5.7004410083301572E-2</v>
      </c>
      <c r="BN826" s="125">
        <f t="shared" ref="BN826" si="15976">F826/F839</f>
        <v>5.2626459143968872E-2</v>
      </c>
      <c r="BO826" s="126">
        <f t="shared" ref="BO826" si="15977">G826/G839</f>
        <v>5.2912880812399789E-2</v>
      </c>
      <c r="BP826" s="127">
        <f t="shared" ref="BP826" si="15978">H826/H839</f>
        <v>7.5327510917030563E-2</v>
      </c>
      <c r="BQ826" s="128">
        <f t="shared" ref="BQ826" si="15979">I826/I839</f>
        <v>6.0051206455116767E-2</v>
      </c>
      <c r="BR826" s="125">
        <f t="shared" ref="BR826" si="15980">J826/J839</f>
        <v>6.4357222310503739E-2</v>
      </c>
      <c r="BS826" s="126">
        <f t="shared" ref="BS826" si="15981">K826/K839</f>
        <v>5.4083142741826989E-2</v>
      </c>
      <c r="BT826" s="127">
        <f t="shared" ref="BT826" si="15982">L826/L839</f>
        <v>5.7147790055248622E-2</v>
      </c>
      <c r="BU826" s="125">
        <f t="shared" ref="BU826" si="15983">M826/M839</f>
        <v>5.3126093258033885E-2</v>
      </c>
      <c r="BV826" s="129">
        <f t="shared" ref="BV826" si="15984">N826/N839</f>
        <v>6.1266709102482497E-2</v>
      </c>
      <c r="BW826" s="130">
        <f t="shared" ref="BW826" si="15985">O826/O839</f>
        <v>5.6215897360271348E-2</v>
      </c>
      <c r="BX826" s="125">
        <f t="shared" ref="BX826" si="15986">P826/P839</f>
        <v>5.8419917663203293E-2</v>
      </c>
      <c r="BY826" s="126">
        <f t="shared" ref="BY826" si="15987">Q826/Q839</f>
        <v>4.8033342016150039E-2</v>
      </c>
      <c r="BZ826" s="127">
        <f t="shared" ref="BZ826" si="15988">R826/R839</f>
        <v>5.8953141066444698E-2</v>
      </c>
      <c r="CA826" s="128">
        <f t="shared" ref="CA826" si="15989">S826/S839</f>
        <v>6.310575059228947E-2</v>
      </c>
      <c r="CB826" s="125">
        <f t="shared" ref="CB826" si="15990">T826/T839</f>
        <v>6.0873958070219752E-2</v>
      </c>
      <c r="CC826" s="126">
        <f t="shared" ref="CC826" si="15991">U826/U839</f>
        <v>4.4746900344924026E-2</v>
      </c>
      <c r="CD826" s="127">
        <f t="shared" ref="CD826" si="15992">V826/V839</f>
        <v>5.6296162853539902E-2</v>
      </c>
      <c r="CE826" s="128">
        <f t="shared" ref="CE826" si="15993">W826/W839</f>
        <v>5.4074721433253224E-2</v>
      </c>
      <c r="CF826" s="125">
        <f t="shared" ref="CF826" si="15994">X826/X839</f>
        <v>4.9482742836217154E-2</v>
      </c>
      <c r="CG826" s="126">
        <f t="shared" ref="CG826" si="15995">Y826/Y839</f>
        <v>4.1829891773454621E-2</v>
      </c>
      <c r="CH826" s="127">
        <f t="shared" ref="CH826" si="15996">Z826/Z839</f>
        <v>5.4297328687572588E-2</v>
      </c>
      <c r="CI826" s="125">
        <f t="shared" ref="CI826" si="15997">AA826/AA839</f>
        <v>5.3536035545488206E-2</v>
      </c>
      <c r="CJ826" s="131">
        <f t="shared" ref="CJ826" si="15998">AB826/AB839</f>
        <v>5.5653457643123613E-2</v>
      </c>
      <c r="CK826" s="132">
        <f t="shared" ref="CK826" si="15999">AC826/AC839</f>
        <v>5.4809031131956058E-2</v>
      </c>
    </row>
    <row r="827" spans="1:89" ht="14.1" thickTop="1">
      <c r="A827" s="142" t="s">
        <v>36</v>
      </c>
      <c r="B827" s="202">
        <v>2064</v>
      </c>
      <c r="C827" s="196">
        <v>2098</v>
      </c>
      <c r="D827" s="197">
        <v>1074</v>
      </c>
      <c r="E827" s="198">
        <v>1026</v>
      </c>
      <c r="F827" s="195">
        <v>544</v>
      </c>
      <c r="G827" s="199">
        <v>454</v>
      </c>
      <c r="H827" s="197">
        <v>1964</v>
      </c>
      <c r="I827" s="198">
        <v>2646</v>
      </c>
      <c r="J827" s="195">
        <v>411</v>
      </c>
      <c r="K827" s="196">
        <v>363</v>
      </c>
      <c r="L827" s="197">
        <v>790</v>
      </c>
      <c r="M827" s="195">
        <v>941</v>
      </c>
      <c r="N827" s="200">
        <v>1724</v>
      </c>
      <c r="O827" s="203">
        <v>1711</v>
      </c>
      <c r="P827" s="195">
        <v>942</v>
      </c>
      <c r="Q827" s="196">
        <v>952</v>
      </c>
      <c r="R827" s="197">
        <v>1130</v>
      </c>
      <c r="S827" s="198">
        <v>1360</v>
      </c>
      <c r="T827" s="195">
        <v>670</v>
      </c>
      <c r="U827" s="199">
        <v>326</v>
      </c>
      <c r="V827" s="197">
        <v>1882</v>
      </c>
      <c r="W827" s="204">
        <v>1278</v>
      </c>
      <c r="X827" s="195">
        <v>1419</v>
      </c>
      <c r="Y827" s="199">
        <v>530</v>
      </c>
      <c r="Z827" s="197">
        <v>3209</v>
      </c>
      <c r="AA827" s="195">
        <v>2972</v>
      </c>
      <c r="AB827" s="168">
        <f t="shared" si="15780"/>
        <v>17823</v>
      </c>
      <c r="AC827" s="169">
        <f t="shared" si="15697"/>
        <v>16657</v>
      </c>
      <c r="BI827" s="142" t="s">
        <v>36</v>
      </c>
      <c r="BJ827" s="125">
        <f>B827/B839</f>
        <v>3.7809815164227226E-2</v>
      </c>
      <c r="BK827" s="126">
        <f t="shared" ref="BK827" si="16000">C827/C839</f>
        <v>6.402587890625E-2</v>
      </c>
      <c r="BL827" s="127">
        <f t="shared" ref="BL827" si="16001">D827/D839</f>
        <v>4.9543315804040963E-2</v>
      </c>
      <c r="BM827" s="128">
        <f t="shared" ref="BM827" si="16002">E827/E839</f>
        <v>5.5861055153264005E-2</v>
      </c>
      <c r="BN827" s="125">
        <f t="shared" ref="BN827" si="16003">F827/F839</f>
        <v>5.291828793774319E-2</v>
      </c>
      <c r="BO827" s="126">
        <f t="shared" ref="BO827" si="16004">G827/G839</f>
        <v>6.0662747194013898E-2</v>
      </c>
      <c r="BP827" s="127">
        <f t="shared" ref="BP827" si="16005">H827/H839</f>
        <v>6.9164671080433865E-2</v>
      </c>
      <c r="BQ827" s="128">
        <f t="shared" ref="BQ827" si="16006">I827/I839</f>
        <v>6.8430444565133058E-2</v>
      </c>
      <c r="BR827" s="125">
        <f t="shared" ref="BR827" si="16007">J827/J839</f>
        <v>6.5310662641029721E-2</v>
      </c>
      <c r="BS827" s="126">
        <f t="shared" ref="BS827" si="16008">K827/K839</f>
        <v>4.8836270684784071E-2</v>
      </c>
      <c r="BT827" s="127">
        <f t="shared" ref="BT827" si="16009">L827/L839</f>
        <v>6.8197513812154692E-2</v>
      </c>
      <c r="BU827" s="125">
        <f t="shared" ref="BU827" si="16010">M827/M839</f>
        <v>4.7028837023339494E-2</v>
      </c>
      <c r="BV827" s="129">
        <f t="shared" ref="BV827" si="16011">N827/N839</f>
        <v>6.8586887332908977E-2</v>
      </c>
      <c r="BW827" s="130">
        <f t="shared" ref="BW827" si="16012">O827/O839</f>
        <v>5.0464533254682198E-2</v>
      </c>
      <c r="BX827" s="125">
        <f t="shared" ref="BX827" si="16013">P827/P839</f>
        <v>6.1556557537737699E-2</v>
      </c>
      <c r="BY827" s="126">
        <f t="shared" ref="BY827" si="16014">Q827/Q839</f>
        <v>4.9596249023183124E-2</v>
      </c>
      <c r="BZ827" s="127">
        <f t="shared" ref="BZ827" si="16015">R827/R839</f>
        <v>5.5329775253390785E-2</v>
      </c>
      <c r="CA827" s="128">
        <f t="shared" ref="CA827" si="16016">S827/S839</f>
        <v>5.8582812836528109E-2</v>
      </c>
      <c r="CB827" s="125">
        <f t="shared" ref="CB827" si="16017">T827/T839</f>
        <v>8.461732760798181E-2</v>
      </c>
      <c r="CC827" s="126">
        <f t="shared" ref="CC827" si="16018">U827/U839</f>
        <v>3.0390603150927564E-2</v>
      </c>
      <c r="CD827" s="127">
        <f t="shared" ref="CD827" si="16019">V827/V839</f>
        <v>8.4759502792289679E-2</v>
      </c>
      <c r="CE827" s="128">
        <f t="shared" ref="CE827" si="16020">W827/W839</f>
        <v>4.6537032991042164E-2</v>
      </c>
      <c r="CF827" s="125">
        <f t="shared" ref="CF827" si="16021">X827/X839</f>
        <v>6.4954682779456194E-2</v>
      </c>
      <c r="CG827" s="126">
        <f t="shared" ref="CG827" si="16022">Y827/Y839</f>
        <v>3.5190226412588808E-2</v>
      </c>
      <c r="CH827" s="127">
        <f t="shared" ref="CH827" si="16023">Z827/Z839</f>
        <v>5.8235336817653888E-2</v>
      </c>
      <c r="CI827" s="125">
        <f t="shared" ref="CI827" si="16024">AA827/AA839</f>
        <v>6.47311219044715E-2</v>
      </c>
      <c r="CJ827" s="131">
        <f t="shared" ref="CJ827" si="16025">AB827/AB839</f>
        <v>5.9261057209546671E-2</v>
      </c>
      <c r="CK827" s="132">
        <f t="shared" ref="CK827" si="16026">AC827/AC839</f>
        <v>5.5485233473015198E-2</v>
      </c>
    </row>
    <row r="828" spans="1:89">
      <c r="A828" s="133" t="s">
        <v>37</v>
      </c>
      <c r="B828" s="205">
        <v>2283</v>
      </c>
      <c r="C828" s="189">
        <v>2687</v>
      </c>
      <c r="D828" s="190">
        <v>1280</v>
      </c>
      <c r="E828" s="191">
        <v>1275</v>
      </c>
      <c r="F828" s="188">
        <v>886</v>
      </c>
      <c r="G828" s="192">
        <v>400</v>
      </c>
      <c r="H828" s="190">
        <v>2007</v>
      </c>
      <c r="I828" s="191">
        <v>2817</v>
      </c>
      <c r="J828" s="188">
        <v>556</v>
      </c>
      <c r="K828" s="189">
        <v>288</v>
      </c>
      <c r="L828" s="190">
        <v>1159</v>
      </c>
      <c r="M828" s="188">
        <v>992</v>
      </c>
      <c r="N828" s="193">
        <v>1853</v>
      </c>
      <c r="O828" s="206">
        <v>1929</v>
      </c>
      <c r="P828" s="188">
        <v>1007</v>
      </c>
      <c r="Q828" s="189">
        <v>1162</v>
      </c>
      <c r="R828" s="190">
        <v>1401</v>
      </c>
      <c r="S828" s="191">
        <v>1736</v>
      </c>
      <c r="T828" s="188">
        <v>847</v>
      </c>
      <c r="U828" s="192">
        <v>368</v>
      </c>
      <c r="V828" s="190">
        <v>2216</v>
      </c>
      <c r="W828" s="207">
        <v>1258</v>
      </c>
      <c r="X828" s="188">
        <v>1884</v>
      </c>
      <c r="Y828" s="192">
        <v>680</v>
      </c>
      <c r="Z828" s="190">
        <v>3763</v>
      </c>
      <c r="AA828" s="188">
        <v>3468</v>
      </c>
      <c r="AB828" s="168">
        <f t="shared" si="15780"/>
        <v>21142</v>
      </c>
      <c r="AC828" s="169">
        <f t="shared" si="15697"/>
        <v>19060</v>
      </c>
      <c r="BI828" s="133" t="s">
        <v>37</v>
      </c>
      <c r="BJ828" s="125">
        <f>B828/B839</f>
        <v>4.1821612412757149E-2</v>
      </c>
      <c r="BK828" s="126">
        <f t="shared" ref="BK828" si="16027">C828/C839</f>
        <v>8.2000732421875E-2</v>
      </c>
      <c r="BL828" s="127">
        <f t="shared" ref="BL828" si="16028">D828/D839</f>
        <v>5.904603745733001E-2</v>
      </c>
      <c r="BM828" s="128">
        <f t="shared" ref="BM828" si="16029">E828/E839</f>
        <v>6.9417977895138025E-2</v>
      </c>
      <c r="BN828" s="125">
        <f t="shared" ref="BN828" si="16030">F828/F839</f>
        <v>8.6186770428015563E-2</v>
      </c>
      <c r="BO828" s="126">
        <f t="shared" ref="BO828" si="16031">G828/G839</f>
        <v>5.3447354355959382E-2</v>
      </c>
      <c r="BP828" s="127">
        <f t="shared" ref="BP828" si="16032">H828/H839</f>
        <v>7.0678968868854775E-2</v>
      </c>
      <c r="BQ828" s="128">
        <f t="shared" ref="BQ828" si="16033">I828/I839</f>
        <v>7.2852820234308321E-2</v>
      </c>
      <c r="BR828" s="125">
        <f t="shared" ref="BR828" si="16034">J828/J839</f>
        <v>8.8352137295407598E-2</v>
      </c>
      <c r="BS828" s="126">
        <f t="shared" ref="BS828" si="16035">K828/K839</f>
        <v>3.8746132113547695E-2</v>
      </c>
      <c r="BT828" s="127">
        <f t="shared" ref="BT828" si="16036">L828/L839</f>
        <v>0.1000517955801105</v>
      </c>
      <c r="BU828" s="125">
        <f t="shared" ref="BU828" si="16037">M828/M839</f>
        <v>4.9577690039482231E-2</v>
      </c>
      <c r="BV828" s="129">
        <f t="shared" ref="BV828" si="16038">N828/N839</f>
        <v>7.3718968809675364E-2</v>
      </c>
      <c r="BW828" s="130">
        <f t="shared" ref="BW828" si="16039">O828/O839</f>
        <v>5.6894263382981862E-2</v>
      </c>
      <c r="BX828" s="125">
        <f t="shared" ref="BX828" si="16040">P828/P839</f>
        <v>6.5804090701169701E-2</v>
      </c>
      <c r="BY828" s="126">
        <f t="shared" ref="BY828" si="16041">Q828/Q839</f>
        <v>6.0536598072414689E-2</v>
      </c>
      <c r="BZ828" s="127">
        <f t="shared" ref="BZ828" si="16042">R828/R839</f>
        <v>6.8599128433628753E-2</v>
      </c>
      <c r="CA828" s="128">
        <f t="shared" ref="CA828" si="16043">S828/S839</f>
        <v>7.4779237561921175E-2</v>
      </c>
      <c r="CB828" s="125">
        <f t="shared" ref="CB828" si="16044">T828/T839</f>
        <v>0.10697145743874716</v>
      </c>
      <c r="CC828" s="126">
        <f t="shared" ref="CC828" si="16045">U828/U839</f>
        <v>3.4305956931108418E-2</v>
      </c>
      <c r="CD828" s="127">
        <f t="shared" ref="CD828" si="16046">V828/V839</f>
        <v>9.9801837506755545E-2</v>
      </c>
      <c r="CE828" s="128">
        <f t="shared" ref="CE828" si="16047">W828/W839</f>
        <v>4.5808753914500039E-2</v>
      </c>
      <c r="CF828" s="125">
        <f t="shared" ref="CF828" si="16048">X828/X839</f>
        <v>8.6240043943971431E-2</v>
      </c>
      <c r="CG828" s="126">
        <f t="shared" ref="CG828" si="16049">Y828/Y839</f>
        <v>4.5149724453887527E-2</v>
      </c>
      <c r="CH828" s="127">
        <f t="shared" ref="CH828" si="16050">Z828/Z839</f>
        <v>6.8289053426248553E-2</v>
      </c>
      <c r="CI828" s="125">
        <f t="shared" ref="CI828" si="16051">AA828/AA839</f>
        <v>7.5534162437653818E-2</v>
      </c>
      <c r="CJ828" s="131">
        <f t="shared" ref="CJ828" si="16052">AB828/AB839</f>
        <v>7.0296654408586415E-2</v>
      </c>
      <c r="CK828" s="132">
        <f t="shared" ref="CK828" si="16053">AC828/AC839</f>
        <v>6.3489737047227573E-2</v>
      </c>
    </row>
    <row r="829" spans="1:89">
      <c r="A829" s="142" t="s">
        <v>30</v>
      </c>
      <c r="B829" s="202">
        <v>2638</v>
      </c>
      <c r="C829" s="196">
        <v>3839</v>
      </c>
      <c r="D829" s="197">
        <v>1725</v>
      </c>
      <c r="E829" s="198">
        <v>1772</v>
      </c>
      <c r="F829" s="195">
        <v>966</v>
      </c>
      <c r="G829" s="199">
        <v>540</v>
      </c>
      <c r="H829" s="197">
        <v>2129</v>
      </c>
      <c r="I829" s="198">
        <v>3837</v>
      </c>
      <c r="J829" s="195">
        <v>748</v>
      </c>
      <c r="K829" s="196">
        <v>316</v>
      </c>
      <c r="L829" s="197">
        <v>1515</v>
      </c>
      <c r="M829" s="195">
        <v>955</v>
      </c>
      <c r="N829" s="200">
        <v>2270</v>
      </c>
      <c r="O829" s="203">
        <v>2002</v>
      </c>
      <c r="P829" s="195">
        <v>1296</v>
      </c>
      <c r="Q829" s="196">
        <v>1285</v>
      </c>
      <c r="R829" s="197">
        <v>1406</v>
      </c>
      <c r="S829" s="198">
        <v>1924</v>
      </c>
      <c r="T829" s="195">
        <v>1111</v>
      </c>
      <c r="U829" s="199">
        <v>310</v>
      </c>
      <c r="V829" s="197">
        <v>2708</v>
      </c>
      <c r="W829" s="204">
        <v>1261</v>
      </c>
      <c r="X829" s="195">
        <v>2716</v>
      </c>
      <c r="Y829" s="199">
        <v>581</v>
      </c>
      <c r="Z829" s="197">
        <v>3984</v>
      </c>
      <c r="AA829" s="195">
        <v>4390</v>
      </c>
      <c r="AB829" s="168">
        <f t="shared" si="15780"/>
        <v>25212</v>
      </c>
      <c r="AC829" s="169">
        <f t="shared" si="15697"/>
        <v>23012</v>
      </c>
      <c r="BI829" s="142" t="s">
        <v>30</v>
      </c>
      <c r="BJ829" s="125">
        <f>B829/B839</f>
        <v>4.8324754071333055E-2</v>
      </c>
      <c r="BK829" s="126">
        <f t="shared" ref="BK829" si="16054">C829/C839</f>
        <v>0.117156982421875</v>
      </c>
      <c r="BL829" s="127">
        <f t="shared" ref="BL829" si="16055">D829/D839</f>
        <v>7.9573761417104899E-2</v>
      </c>
      <c r="BM829" s="128">
        <f t="shared" ref="BM829" si="16056">E829/E839</f>
        <v>9.6477377906027117E-2</v>
      </c>
      <c r="BN829" s="125">
        <f t="shared" ref="BN829" si="16057">F829/F839</f>
        <v>9.3968871595330739E-2</v>
      </c>
      <c r="BO829" s="126">
        <f t="shared" ref="BO829" si="16058">G829/G839</f>
        <v>7.2153928380545157E-2</v>
      </c>
      <c r="BP829" s="127">
        <f t="shared" ref="BP829" si="16059">H829/H839</f>
        <v>7.4975348640653611E-2</v>
      </c>
      <c r="BQ829" s="128">
        <f t="shared" ref="BQ829" si="16060">I829/I839</f>
        <v>9.9231903173248509E-2</v>
      </c>
      <c r="BR829" s="125">
        <f t="shared" ref="BR829" si="16061">J829/J839</f>
        <v>0.11886222787223899</v>
      </c>
      <c r="BS829" s="126">
        <f t="shared" ref="BS829" si="16062">K829/K839</f>
        <v>4.2513117180142605E-2</v>
      </c>
      <c r="BT829" s="127">
        <f t="shared" ref="BT829" si="16063">L829/L839</f>
        <v>0.13078383977900551</v>
      </c>
      <c r="BU829" s="125">
        <f t="shared" ref="BU829" si="16064">M829/M839</f>
        <v>4.7728522165025739E-2</v>
      </c>
      <c r="BV829" s="129">
        <f t="shared" ref="BV829" si="16065">N829/N839</f>
        <v>9.0308720560152766E-2</v>
      </c>
      <c r="BW829" s="130">
        <f t="shared" ref="BW829" si="16066">O829/O839</f>
        <v>5.9047338150715237E-2</v>
      </c>
      <c r="BX829" s="125">
        <f t="shared" ref="BX829" si="16067">P829/P839</f>
        <v>8.4689276612428935E-2</v>
      </c>
      <c r="BY829" s="126">
        <f t="shared" ref="BY829" si="16068">Q829/Q839</f>
        <v>6.6944516801250326E-2</v>
      </c>
      <c r="BZ829" s="127">
        <f t="shared" ref="BZ829" si="16069">R829/R839</f>
        <v>6.8843950448024285E-2</v>
      </c>
      <c r="CA829" s="128">
        <f t="shared" ref="CA829" si="16070">S829/S839</f>
        <v>8.2877449924617708E-2</v>
      </c>
      <c r="CB829" s="125">
        <f t="shared" ref="CB829" si="16071">T829/T839</f>
        <v>0.14031321040666836</v>
      </c>
      <c r="CC829" s="126">
        <f t="shared" ref="CC829" si="16072">U829/U839</f>
        <v>2.8899039806096764E-2</v>
      </c>
      <c r="CD829" s="127">
        <f t="shared" ref="CD829" si="16073">V829/V839</f>
        <v>0.12196000720590884</v>
      </c>
      <c r="CE829" s="128">
        <f t="shared" ref="CE829" si="16074">W829/W839</f>
        <v>4.5917995775981359E-2</v>
      </c>
      <c r="CF829" s="125">
        <f t="shared" ref="CF829" si="16075">X829/X839</f>
        <v>0.12432481918886752</v>
      </c>
      <c r="CG829" s="126">
        <f t="shared" ref="CG829" si="16076">Y829/Y839</f>
        <v>3.8576455746630371E-2</v>
      </c>
      <c r="CH829" s="127">
        <f t="shared" ref="CH829" si="16077">Z829/Z839</f>
        <v>7.2299651567944254E-2</v>
      </c>
      <c r="CI829" s="125">
        <f t="shared" ref="CI829" si="16078">AA829/AA839</f>
        <v>9.5615620848125804E-2</v>
      </c>
      <c r="CJ829" s="131">
        <f t="shared" ref="CJ829" si="16079">AB829/AB839</f>
        <v>8.382930900337153E-2</v>
      </c>
      <c r="CK829" s="132">
        <f t="shared" ref="CK829" si="16080">AC829/AC839</f>
        <v>7.6654030898782838E-2</v>
      </c>
    </row>
    <row r="830" spans="1:89">
      <c r="A830" s="133" t="s">
        <v>32</v>
      </c>
      <c r="B830" s="205">
        <v>2432</v>
      </c>
      <c r="C830" s="189">
        <v>3713</v>
      </c>
      <c r="D830" s="190">
        <v>1379</v>
      </c>
      <c r="E830" s="191">
        <v>1474</v>
      </c>
      <c r="F830" s="188">
        <v>667</v>
      </c>
      <c r="G830" s="192">
        <v>449</v>
      </c>
      <c r="H830" s="190">
        <v>2110</v>
      </c>
      <c r="I830" s="191">
        <v>3491</v>
      </c>
      <c r="J830" s="188">
        <v>628</v>
      </c>
      <c r="K830" s="189">
        <v>186</v>
      </c>
      <c r="L830" s="190">
        <v>1373</v>
      </c>
      <c r="M830" s="188">
        <v>670</v>
      </c>
      <c r="N830" s="193">
        <v>1897</v>
      </c>
      <c r="O830" s="206">
        <v>1666</v>
      </c>
      <c r="P830" s="188">
        <v>1178</v>
      </c>
      <c r="Q830" s="189">
        <v>1222</v>
      </c>
      <c r="R830" s="190">
        <v>1243</v>
      </c>
      <c r="S830" s="191">
        <v>1535</v>
      </c>
      <c r="T830" s="188">
        <v>646</v>
      </c>
      <c r="U830" s="192">
        <v>235</v>
      </c>
      <c r="V830" s="190">
        <v>1215</v>
      </c>
      <c r="W830" s="207">
        <v>1064</v>
      </c>
      <c r="X830" s="188">
        <v>1836</v>
      </c>
      <c r="Y830" s="192">
        <v>656</v>
      </c>
      <c r="Z830" s="190">
        <v>3266</v>
      </c>
      <c r="AA830" s="188">
        <v>3241</v>
      </c>
      <c r="AB830" s="168">
        <f t="shared" si="15780"/>
        <v>19870</v>
      </c>
      <c r="AC830" s="169">
        <f t="shared" si="15697"/>
        <v>19602</v>
      </c>
      <c r="BI830" s="133" t="s">
        <v>32</v>
      </c>
      <c r="BJ830" s="125">
        <f>B830/B839</f>
        <v>4.4551100038469287E-2</v>
      </c>
      <c r="BK830" s="126">
        <f t="shared" ref="BK830" si="16081">C830/C839</f>
        <v>0.113311767578125</v>
      </c>
      <c r="BL830" s="127">
        <f t="shared" ref="BL830" si="16082">D830/D839</f>
        <v>6.3612879416920384E-2</v>
      </c>
      <c r="BM830" s="128">
        <f t="shared" ref="BM830" si="16083">E830/E839</f>
        <v>8.0252626994065449E-2</v>
      </c>
      <c r="BN830" s="125">
        <f t="shared" ref="BN830" si="16084">F830/F839</f>
        <v>6.4883268482490278E-2</v>
      </c>
      <c r="BO830" s="126">
        <f t="shared" ref="BO830" si="16085">G830/G839</f>
        <v>5.9994655264564406E-2</v>
      </c>
      <c r="BP830" s="127">
        <f t="shared" ref="BP830" si="16086">H830/H839</f>
        <v>7.4306240315537397E-2</v>
      </c>
      <c r="BQ830" s="128">
        <f t="shared" ref="BQ830" si="16087">I830/I839</f>
        <v>9.0283704450823704E-2</v>
      </c>
      <c r="BR830" s="125">
        <f t="shared" ref="BR830" si="16088">J830/J839</f>
        <v>9.9793421261719376E-2</v>
      </c>
      <c r="BS830" s="126">
        <f t="shared" ref="BS830" si="16089">K830/K839</f>
        <v>2.5023543656666217E-2</v>
      </c>
      <c r="BT830" s="127">
        <f t="shared" ref="BT830" si="16090">L830/L839</f>
        <v>0.11852555248618785</v>
      </c>
      <c r="BU830" s="125">
        <f t="shared" ref="BU830" si="16091">M830/M839</f>
        <v>3.3484931780698689E-2</v>
      </c>
      <c r="BV830" s="129">
        <f t="shared" ref="BV830" si="16092">N830/N839</f>
        <v>7.546944621260343E-2</v>
      </c>
      <c r="BW830" s="130">
        <f t="shared" ref="BW830" si="16093">O830/O839</f>
        <v>4.9137295384161631E-2</v>
      </c>
      <c r="BX830" s="125">
        <f t="shared" ref="BX830" si="16094">P830/P839</f>
        <v>7.6978370254198528E-2</v>
      </c>
      <c r="BY830" s="126">
        <f t="shared" ref="BY830" si="16095">Q830/Q839</f>
        <v>6.3662412086480852E-2</v>
      </c>
      <c r="BZ830" s="127">
        <f t="shared" ref="BZ830" si="16096">R830/R839</f>
        <v>6.0862752778729864E-2</v>
      </c>
      <c r="CA830" s="128">
        <f t="shared" ref="CA830" si="16097">S830/S839</f>
        <v>6.6121042429463706E-2</v>
      </c>
      <c r="CB830" s="125">
        <f t="shared" ref="CB830" si="16098">T830/T839</f>
        <v>8.158625915635262E-2</v>
      </c>
      <c r="CC830" s="126">
        <f t="shared" ref="CC830" si="16099">U830/U839</f>
        <v>2.1907336627202387E-2</v>
      </c>
      <c r="CD830" s="127">
        <f t="shared" ref="CD830" si="16100">V830/V839</f>
        <v>5.4719870293640782E-2</v>
      </c>
      <c r="CE830" s="128">
        <f t="shared" ref="CE830" si="16101">W830/W839</f>
        <v>3.8744446872041365E-2</v>
      </c>
      <c r="CF830" s="125">
        <f t="shared" ref="CF830" si="16102">X830/X839</f>
        <v>8.404284537215051E-2</v>
      </c>
      <c r="CG830" s="126">
        <f t="shared" ref="CG830" si="16103">Y830/Y839</f>
        <v>4.3556204767279727E-2</v>
      </c>
      <c r="CH830" s="127">
        <f t="shared" ref="CH830" si="16104">Z830/Z839</f>
        <v>5.9269744483159116E-2</v>
      </c>
      <c r="CI830" s="125">
        <f t="shared" ref="CI830" si="16105">AA830/AA839</f>
        <v>7.0590028967830468E-2</v>
      </c>
      <c r="CJ830" s="131">
        <f t="shared" ref="CJ830" si="16106">AB830/AB839</f>
        <v>6.6067284225646214E-2</v>
      </c>
      <c r="CK830" s="132">
        <f t="shared" ref="CK830" si="16107">AC830/AC839</f>
        <v>6.5295163987395322E-2</v>
      </c>
    </row>
    <row r="831" spans="1:89">
      <c r="A831" s="142" t="s">
        <v>34</v>
      </c>
      <c r="B831" s="202">
        <v>2094</v>
      </c>
      <c r="C831" s="196">
        <v>3256</v>
      </c>
      <c r="D831" s="197">
        <v>1051</v>
      </c>
      <c r="E831" s="198">
        <v>1121</v>
      </c>
      <c r="F831" s="195">
        <v>535</v>
      </c>
      <c r="G831" s="199">
        <v>341</v>
      </c>
      <c r="H831" s="197">
        <v>1833</v>
      </c>
      <c r="I831" s="198">
        <v>2846</v>
      </c>
      <c r="J831" s="195">
        <v>411</v>
      </c>
      <c r="K831" s="196">
        <v>161</v>
      </c>
      <c r="L831" s="197">
        <v>1254</v>
      </c>
      <c r="M831" s="195">
        <v>680</v>
      </c>
      <c r="N831" s="200">
        <v>1791</v>
      </c>
      <c r="O831" s="203">
        <v>1755</v>
      </c>
      <c r="P831" s="195">
        <v>970</v>
      </c>
      <c r="Q831" s="196">
        <v>1458</v>
      </c>
      <c r="R831" s="197">
        <v>1008</v>
      </c>
      <c r="S831" s="198">
        <v>1767</v>
      </c>
      <c r="T831" s="195">
        <v>750</v>
      </c>
      <c r="U831" s="199">
        <v>415</v>
      </c>
      <c r="V831" s="197">
        <v>3098</v>
      </c>
      <c r="W831" s="204">
        <v>1370</v>
      </c>
      <c r="X831" s="195">
        <v>2013</v>
      </c>
      <c r="Y831" s="199">
        <v>861</v>
      </c>
      <c r="Z831" s="197">
        <v>3061</v>
      </c>
      <c r="AA831" s="195">
        <v>4677</v>
      </c>
      <c r="AB831" s="168">
        <f t="shared" si="15780"/>
        <v>19869</v>
      </c>
      <c r="AC831" s="169">
        <f t="shared" si="15697"/>
        <v>20708</v>
      </c>
      <c r="BI831" s="142" t="s">
        <v>34</v>
      </c>
      <c r="BJ831" s="125">
        <f>B831/B839</f>
        <v>3.8359376431149131E-2</v>
      </c>
      <c r="BK831" s="126">
        <f t="shared" ref="BK831" si="16108">C831/C839</f>
        <v>9.9365234375E-2</v>
      </c>
      <c r="BL831" s="127">
        <f t="shared" ref="BL831" si="16109">D831/D839</f>
        <v>4.8482332318479565E-2</v>
      </c>
      <c r="BM831" s="128">
        <f t="shared" ref="BM831" si="16110">E831/E839</f>
        <v>6.1033375074862527E-2</v>
      </c>
      <c r="BN831" s="125">
        <f t="shared" ref="BN831" si="16111">F831/F839</f>
        <v>5.2042801556420236E-2</v>
      </c>
      <c r="BO831" s="126">
        <f t="shared" ref="BO831" si="16112">G831/G839</f>
        <v>4.5563869588455375E-2</v>
      </c>
      <c r="BP831" s="127">
        <f t="shared" ref="BP831" si="16113">H831/H839</f>
        <v>6.4551345259895754E-2</v>
      </c>
      <c r="BQ831" s="128">
        <f t="shared" ref="BQ831" si="16114">I831/I839</f>
        <v>7.3602813768846823E-2</v>
      </c>
      <c r="BR831" s="125">
        <f t="shared" ref="BR831" si="16115">J831/J839</f>
        <v>6.5310662641029721E-2</v>
      </c>
      <c r="BS831" s="126">
        <f t="shared" ref="BS831" si="16116">K831/K839</f>
        <v>2.166016413292076E-2</v>
      </c>
      <c r="BT831" s="127">
        <f t="shared" ref="BT831" si="16117">L831/L839</f>
        <v>0.10825276243093923</v>
      </c>
      <c r="BU831" s="125">
        <f t="shared" ref="BU831" si="16118">M831/M839</f>
        <v>3.3984706881903144E-2</v>
      </c>
      <c r="BV831" s="129">
        <f t="shared" ref="BV831" si="16119">N831/N839</f>
        <v>7.1252387014640359E-2</v>
      </c>
      <c r="BW831" s="130">
        <f t="shared" ref="BW831" si="16120">O831/O839</f>
        <v>5.1762276950302312E-2</v>
      </c>
      <c r="BX831" s="125">
        <f t="shared" ref="BX831" si="16121">P831/P839</f>
        <v>6.3386264131216105E-2</v>
      </c>
      <c r="BY831" s="126">
        <f t="shared" ref="BY831" si="16122">Q831/Q839</f>
        <v>7.5957280541807767E-2</v>
      </c>
      <c r="BZ831" s="127">
        <f t="shared" ref="BZ831" si="16123">R831/R839</f>
        <v>4.9356118102139745E-2</v>
      </c>
      <c r="CA831" s="128">
        <f t="shared" ref="CA831" si="16124">S831/S839</f>
        <v>7.6114581089812616E-2</v>
      </c>
      <c r="CB831" s="125">
        <f t="shared" ref="CB831" si="16125">T831/T839</f>
        <v>9.4720889113412476E-2</v>
      </c>
      <c r="CC831" s="126">
        <f t="shared" ref="CC831" si="16126">U831/U839</f>
        <v>3.8687424256548898E-2</v>
      </c>
      <c r="CD831" s="127">
        <f t="shared" ref="CD831" si="16127">V831/V839</f>
        <v>0.1395244100162133</v>
      </c>
      <c r="CE831" s="128">
        <f t="shared" ref="CE831" si="16128">W831/W839</f>
        <v>4.9887116743135972E-2</v>
      </c>
      <c r="CF831" s="125">
        <f t="shared" ref="CF831" si="16129">X831/X839</f>
        <v>9.2145015105740177E-2</v>
      </c>
      <c r="CG831" s="126">
        <f t="shared" ref="CG831" si="16130">Y831/Y839</f>
        <v>5.7167518757054642E-2</v>
      </c>
      <c r="CH831" s="127">
        <f t="shared" ref="CH831" si="16131">Z831/Z839</f>
        <v>5.554950638792102E-2</v>
      </c>
      <c r="CI831" s="125">
        <f t="shared" ref="CI831" si="16132">AA831/AA839</f>
        <v>0.10186657373728573</v>
      </c>
      <c r="CJ831" s="131">
        <f t="shared" ref="CJ831" si="16133">AB831/AB839</f>
        <v>6.6063959249087298E-2</v>
      </c>
      <c r="CK831" s="132">
        <f t="shared" ref="CK831" si="16134">AC831/AC839</f>
        <v>6.8979300880062364E-2</v>
      </c>
    </row>
    <row r="832" spans="1:89">
      <c r="A832" s="133" t="s">
        <v>38</v>
      </c>
      <c r="B832" s="205">
        <v>1735</v>
      </c>
      <c r="C832" s="189">
        <v>3769</v>
      </c>
      <c r="D832" s="190">
        <v>659</v>
      </c>
      <c r="E832" s="191">
        <v>1985</v>
      </c>
      <c r="F832" s="188">
        <v>318</v>
      </c>
      <c r="G832" s="192">
        <v>588</v>
      </c>
      <c r="H832" s="190">
        <v>1301</v>
      </c>
      <c r="I832" s="191">
        <v>3809</v>
      </c>
      <c r="J832" s="188">
        <v>257</v>
      </c>
      <c r="K832" s="189">
        <v>269</v>
      </c>
      <c r="L832" s="190">
        <v>953</v>
      </c>
      <c r="M832" s="188">
        <v>785</v>
      </c>
      <c r="N832" s="193">
        <v>1619</v>
      </c>
      <c r="O832" s="206">
        <v>1838</v>
      </c>
      <c r="P832" s="188">
        <v>700</v>
      </c>
      <c r="Q832" s="189">
        <v>1538</v>
      </c>
      <c r="R832" s="190">
        <v>852</v>
      </c>
      <c r="S832" s="191">
        <v>1591</v>
      </c>
      <c r="T832" s="188">
        <v>579</v>
      </c>
      <c r="U832" s="192">
        <v>297</v>
      </c>
      <c r="V832" s="190">
        <v>2304</v>
      </c>
      <c r="W832" s="207">
        <v>1016</v>
      </c>
      <c r="X832" s="188">
        <v>1244</v>
      </c>
      <c r="Y832" s="192">
        <v>632</v>
      </c>
      <c r="Z832" s="190">
        <v>2387</v>
      </c>
      <c r="AA832" s="188">
        <v>3030</v>
      </c>
      <c r="AB832" s="168">
        <f t="shared" si="15780"/>
        <v>14908</v>
      </c>
      <c r="AC832" s="169">
        <f t="shared" si="15697"/>
        <v>21147</v>
      </c>
      <c r="BI832" s="133" t="s">
        <v>38</v>
      </c>
      <c r="BJ832" s="125">
        <f>B832/B839</f>
        <v>3.1782959936983643E-2</v>
      </c>
      <c r="BK832" s="126">
        <f t="shared" ref="BK832" si="16135">C832/C839</f>
        <v>0.115020751953125</v>
      </c>
      <c r="BL832" s="127">
        <f t="shared" ref="BL832" si="16136">D832/D839</f>
        <v>3.0399483347172247E-2</v>
      </c>
      <c r="BM832" s="128">
        <f t="shared" ref="BM832" si="16137">E832/E839</f>
        <v>0.10807426362497959</v>
      </c>
      <c r="BN832" s="125">
        <f t="shared" ref="BN832" si="16138">F832/F839</f>
        <v>3.0933852140077822E-2</v>
      </c>
      <c r="BO832" s="126">
        <f t="shared" ref="BO832" si="16139">G832/G839</f>
        <v>7.8567610903260282E-2</v>
      </c>
      <c r="BP832" s="127">
        <f t="shared" ref="BP832" si="16140">H832/H839</f>
        <v>4.5816312156641781E-2</v>
      </c>
      <c r="BQ832" s="128">
        <f t="shared" ref="BQ832" si="16141">I832/I839</f>
        <v>9.8507771484728585E-2</v>
      </c>
      <c r="BR832" s="125">
        <f t="shared" ref="BR832" si="16142">J832/J839</f>
        <v>4.0839027490862864E-2</v>
      </c>
      <c r="BS832" s="126">
        <f t="shared" ref="BS832" si="16143">K832/K839</f>
        <v>3.6189963675501147E-2</v>
      </c>
      <c r="BT832" s="127">
        <f t="shared" ref="BT832" si="16144">L832/L839</f>
        <v>8.2268646408839782E-2</v>
      </c>
      <c r="BU832" s="125">
        <f t="shared" ref="BU832" si="16145">M832/M839</f>
        <v>3.9232345444549954E-2</v>
      </c>
      <c r="BV832" s="129">
        <f t="shared" ref="BV832" si="16146">N832/N839</f>
        <v>6.4409611712285167E-2</v>
      </c>
      <c r="BW832" s="130">
        <f t="shared" ref="BW832" si="16147">O832/O839</f>
        <v>5.421029346704026E-2</v>
      </c>
      <c r="BX832" s="125">
        <f t="shared" ref="BX832" si="16148">P832/P839</f>
        <v>4.5742664836960073E-2</v>
      </c>
      <c r="BY832" s="126">
        <f t="shared" ref="BY832" si="16149">Q832/Q839</f>
        <v>8.0125032560562651E-2</v>
      </c>
      <c r="BZ832" s="127">
        <f t="shared" ref="BZ832" si="16150">R832/R839</f>
        <v>4.1717671252999071E-2</v>
      </c>
      <c r="CA832" s="128">
        <f t="shared" ref="CA832" si="16151">S832/S839</f>
        <v>6.8533275899203105E-2</v>
      </c>
      <c r="CB832" s="125">
        <f t="shared" ref="CB832" si="16152">T832/T839</f>
        <v>7.3124526395554432E-2</v>
      </c>
      <c r="CC832" s="126">
        <f t="shared" ref="CC832" si="16153">U832/U839</f>
        <v>2.7687144588421739E-2</v>
      </c>
      <c r="CD832" s="127">
        <f t="shared" ref="CD832" si="16154">V832/V839</f>
        <v>0.10376508737164475</v>
      </c>
      <c r="CE832" s="128">
        <f t="shared" ref="CE832" si="16155">W832/W839</f>
        <v>3.6996577088340254E-2</v>
      </c>
      <c r="CF832" s="125">
        <f t="shared" ref="CF832" si="16156">X832/X839</f>
        <v>5.6944062986359061E-2</v>
      </c>
      <c r="CG832" s="126">
        <f t="shared" ref="CG832" si="16157">Y832/Y839</f>
        <v>4.1962685080671934E-2</v>
      </c>
      <c r="CH832" s="127">
        <f t="shared" ref="CH832" si="16158">Z832/Z839</f>
        <v>4.331808943089431E-2</v>
      </c>
      <c r="CI832" s="125">
        <f t="shared" ref="CI832" si="16159">AA832/AA839</f>
        <v>6.599438067649685E-2</v>
      </c>
      <c r="CJ832" s="131">
        <f t="shared" ref="CJ832" si="16160">AB832/AB839</f>
        <v>4.9568750540308688E-2</v>
      </c>
      <c r="CK832" s="132">
        <f t="shared" ref="CK832" si="16161">AC832/AC839</f>
        <v>7.0441630080677928E-2</v>
      </c>
    </row>
    <row r="833" spans="1:89">
      <c r="A833" s="142" t="s">
        <v>39</v>
      </c>
      <c r="B833" s="202">
        <v>292</v>
      </c>
      <c r="C833" s="196">
        <v>2208</v>
      </c>
      <c r="D833" s="197">
        <v>117</v>
      </c>
      <c r="E833" s="198">
        <v>992</v>
      </c>
      <c r="F833" s="195">
        <v>84</v>
      </c>
      <c r="G833" s="199">
        <v>386</v>
      </c>
      <c r="H833" s="197">
        <v>359</v>
      </c>
      <c r="I833" s="198">
        <v>2104</v>
      </c>
      <c r="J833" s="195">
        <v>118</v>
      </c>
      <c r="K833" s="196">
        <v>139</v>
      </c>
      <c r="L833" s="197">
        <v>331</v>
      </c>
      <c r="M833" s="195">
        <v>345</v>
      </c>
      <c r="N833" s="200">
        <v>789</v>
      </c>
      <c r="O833" s="203">
        <v>975</v>
      </c>
      <c r="P833" s="195">
        <v>482</v>
      </c>
      <c r="Q833" s="196">
        <v>780</v>
      </c>
      <c r="R833" s="197">
        <v>625</v>
      </c>
      <c r="S833" s="198">
        <v>718</v>
      </c>
      <c r="T833" s="195">
        <v>369</v>
      </c>
      <c r="U833" s="199">
        <v>177</v>
      </c>
      <c r="V833" s="197">
        <v>1804</v>
      </c>
      <c r="W833" s="204">
        <v>509</v>
      </c>
      <c r="X833" s="195">
        <v>764</v>
      </c>
      <c r="Y833" s="199">
        <v>434</v>
      </c>
      <c r="Z833" s="197">
        <v>1322</v>
      </c>
      <c r="AA833" s="195">
        <v>2227</v>
      </c>
      <c r="AB833" s="168">
        <f t="shared" si="15780"/>
        <v>7456</v>
      </c>
      <c r="AC833" s="169">
        <f t="shared" si="15697"/>
        <v>11994</v>
      </c>
      <c r="BI833" s="142" t="s">
        <v>39</v>
      </c>
      <c r="BJ833" s="125">
        <f>B833/B839</f>
        <v>5.349062998039898E-3</v>
      </c>
      <c r="BK833" s="126">
        <f t="shared" ref="BK833" si="16162">C833/C839</f>
        <v>6.73828125E-2</v>
      </c>
      <c r="BL833" s="127">
        <f t="shared" ref="BL833" si="16163">D833/D839</f>
        <v>5.3971768613340718E-3</v>
      </c>
      <c r="BM833" s="128">
        <f t="shared" ref="BM833" si="16164">E833/E839</f>
        <v>5.4009909076060326E-2</v>
      </c>
      <c r="BN833" s="125">
        <f t="shared" ref="BN833" si="16165">F833/F839</f>
        <v>8.1712062256809343E-3</v>
      </c>
      <c r="BO833" s="126">
        <f t="shared" ref="BO833" si="16166">G833/G839</f>
        <v>5.1576696953500804E-2</v>
      </c>
      <c r="BP833" s="127">
        <f t="shared" ref="BP833" si="16167">H833/H839</f>
        <v>1.2642625721932666E-2</v>
      </c>
      <c r="BQ833" s="128">
        <f t="shared" ref="BQ833" si="16168">I833/I839</f>
        <v>5.4413324023068768E-2</v>
      </c>
      <c r="BR833" s="125">
        <f t="shared" ref="BR833" si="16169">J833/J839</f>
        <v>1.8750993167010965E-2</v>
      </c>
      <c r="BS833" s="126">
        <f t="shared" ref="BS833" si="16170">K833/K839</f>
        <v>1.8700390152024755E-2</v>
      </c>
      <c r="BT833" s="127">
        <f t="shared" ref="BT833" si="16171">L833/L839</f>
        <v>2.8573895027624311E-2</v>
      </c>
      <c r="BU833" s="125">
        <f t="shared" ref="BU833" si="16172">M833/M839</f>
        <v>1.72422409915538E-2</v>
      </c>
      <c r="BV833" s="129">
        <f t="shared" ref="BV833" si="16173">N833/N839</f>
        <v>3.1389242520687463E-2</v>
      </c>
      <c r="BW833" s="130">
        <f t="shared" ref="BW833" si="16174">O833/O839</f>
        <v>2.8756820527945731E-2</v>
      </c>
      <c r="BX833" s="125">
        <f t="shared" ref="BX833" si="16175">P833/P839</f>
        <v>3.1497092073449653E-2</v>
      </c>
      <c r="BY833" s="126">
        <f t="shared" ref="BY833" si="16176">Q833/Q839</f>
        <v>4.0635582182860119E-2</v>
      </c>
      <c r="BZ833" s="127">
        <f t="shared" ref="BZ833" si="16177">R833/R839</f>
        <v>3.0602751799441805E-2</v>
      </c>
      <c r="CA833" s="128">
        <f t="shared" ref="CA833" si="16178">S833/S839</f>
        <v>3.0928279129872928E-2</v>
      </c>
      <c r="CB833" s="125">
        <f t="shared" ref="CB833" si="16179">T833/T839</f>
        <v>4.6602677443798937E-2</v>
      </c>
      <c r="CC833" s="126">
        <f t="shared" ref="CC833" si="16180">U833/U839</f>
        <v>1.6500419502190732E-2</v>
      </c>
      <c r="CD833" s="127">
        <f t="shared" ref="CD833" si="16181">V833/V839</f>
        <v>8.1246622230228785E-2</v>
      </c>
      <c r="CE833" s="128">
        <f t="shared" ref="CE833" si="16182">W833/W839</f>
        <v>1.8534702497997234E-2</v>
      </c>
      <c r="CF833" s="125">
        <f t="shared" ref="CF833" si="16183">X833/X839</f>
        <v>3.4972077268149777E-2</v>
      </c>
      <c r="CG833" s="126">
        <f t="shared" ref="CG833" si="16184">Y833/Y839</f>
        <v>2.8816147666157626E-2</v>
      </c>
      <c r="CH833" s="127">
        <f t="shared" ref="CH833" si="16185">Z833/Z839</f>
        <v>2.3990998838559815E-2</v>
      </c>
      <c r="CI833" s="125">
        <f t="shared" ref="CI833" si="16186">AA833/AA839</f>
        <v>4.8504780781042409E-2</v>
      </c>
      <c r="CJ833" s="131">
        <f t="shared" ref="CJ833" si="16187">AB833/AB839</f>
        <v>2.4791025223272176E-2</v>
      </c>
      <c r="CK833" s="132">
        <f t="shared" ref="CK833" si="16188">AC833/AC839</f>
        <v>3.9952565904745406E-2</v>
      </c>
    </row>
    <row r="834" spans="1:89">
      <c r="A834" s="133" t="s">
        <v>40</v>
      </c>
      <c r="B834" s="205">
        <v>0</v>
      </c>
      <c r="C834" s="189">
        <v>864</v>
      </c>
      <c r="D834" s="190">
        <v>3</v>
      </c>
      <c r="E834" s="191">
        <v>403</v>
      </c>
      <c r="F834" s="188">
        <v>7</v>
      </c>
      <c r="G834" s="192">
        <v>121</v>
      </c>
      <c r="H834" s="190">
        <v>21</v>
      </c>
      <c r="I834" s="191">
        <v>662</v>
      </c>
      <c r="J834" s="188">
        <v>13</v>
      </c>
      <c r="K834" s="189">
        <v>42</v>
      </c>
      <c r="L834" s="190">
        <v>49</v>
      </c>
      <c r="M834" s="188">
        <v>62</v>
      </c>
      <c r="N834" s="193">
        <v>78</v>
      </c>
      <c r="O834" s="206">
        <v>194</v>
      </c>
      <c r="P834" s="188">
        <v>103</v>
      </c>
      <c r="Q834" s="189">
        <v>133</v>
      </c>
      <c r="R834" s="190">
        <v>72</v>
      </c>
      <c r="S834" s="191">
        <v>78</v>
      </c>
      <c r="T834" s="188">
        <v>30</v>
      </c>
      <c r="U834" s="192">
        <v>4</v>
      </c>
      <c r="V834" s="190">
        <v>64</v>
      </c>
      <c r="W834" s="207">
        <v>13</v>
      </c>
      <c r="X834" s="188">
        <v>78</v>
      </c>
      <c r="Y834" s="192">
        <v>5</v>
      </c>
      <c r="Z834" s="190">
        <v>2</v>
      </c>
      <c r="AA834" s="188">
        <v>1</v>
      </c>
      <c r="AB834" s="168">
        <f t="shared" si="15780"/>
        <v>520</v>
      </c>
      <c r="AC834" s="169">
        <f t="shared" si="15697"/>
        <v>2582</v>
      </c>
      <c r="BI834" s="133" t="s">
        <v>40</v>
      </c>
      <c r="BJ834" s="125">
        <f>B834/B839</f>
        <v>0</v>
      </c>
      <c r="BK834" s="126">
        <f t="shared" ref="BK834" si="16189">C834/C839</f>
        <v>2.63671875E-2</v>
      </c>
      <c r="BL834" s="127">
        <f t="shared" ref="BL834" si="16190">D834/D839</f>
        <v>1.3838915029061721E-4</v>
      </c>
      <c r="BM834" s="128">
        <f t="shared" ref="BM834" si="16191">E834/E839</f>
        <v>2.1941525562149507E-2</v>
      </c>
      <c r="BN834" s="125">
        <f t="shared" ref="BN834" si="16192">F834/F839</f>
        <v>6.8093385214007779E-4</v>
      </c>
      <c r="BO834" s="126">
        <f t="shared" ref="BO834" si="16193">G834/G839</f>
        <v>1.6167824692677711E-2</v>
      </c>
      <c r="BP834" s="127">
        <f t="shared" ref="BP834" si="16194">H834/H839</f>
        <v>7.3954078039160443E-4</v>
      </c>
      <c r="BQ834" s="128">
        <f t="shared" ref="BQ834" si="16195">I834/I839</f>
        <v>1.7120542064292549E-2</v>
      </c>
      <c r="BR834" s="125">
        <f t="shared" ref="BR834" si="16196">J834/J839</f>
        <v>2.0657873828062927E-3</v>
      </c>
      <c r="BS834" s="126">
        <f t="shared" ref="BS834" si="16197">K834/K839</f>
        <v>5.650477599892372E-3</v>
      </c>
      <c r="BT834" s="127">
        <f t="shared" ref="BT834" si="16198">L834/L839</f>
        <v>4.2299723756906073E-3</v>
      </c>
      <c r="BU834" s="125">
        <f t="shared" ref="BU834" si="16199">M834/M839</f>
        <v>3.0986056274676394E-3</v>
      </c>
      <c r="BV834" s="129">
        <f t="shared" ref="BV834" si="16200">N834/N839</f>
        <v>3.1031190324633993E-3</v>
      </c>
      <c r="BW834" s="130">
        <f t="shared" ref="BW834" si="16201">O834/O839</f>
        <v>5.7218699306886894E-3</v>
      </c>
      <c r="BX834" s="125">
        <f t="shared" ref="BX834" si="16202">P834/P839</f>
        <v>6.7307063974384107E-3</v>
      </c>
      <c r="BY834" s="126">
        <f t="shared" ref="BY834" si="16203">Q834/Q839</f>
        <v>6.9288877311799949E-3</v>
      </c>
      <c r="BZ834" s="127">
        <f t="shared" ref="BZ834" si="16204">R834/R839</f>
        <v>3.5254370072956959E-3</v>
      </c>
      <c r="CA834" s="128">
        <f t="shared" ref="CA834" si="16205">S834/S839</f>
        <v>3.3598966185655827E-3</v>
      </c>
      <c r="CB834" s="125">
        <f t="shared" ref="CB834" si="16206">T834/T839</f>
        <v>3.7888355645364991E-3</v>
      </c>
      <c r="CC834" s="126">
        <f t="shared" ref="CC834" si="16207">U834/U839</f>
        <v>3.7289083620770021E-4</v>
      </c>
      <c r="CD834" s="127">
        <f t="shared" ref="CD834" si="16208">V834/V839</f>
        <v>2.882363538101243E-3</v>
      </c>
      <c r="CE834" s="128">
        <f t="shared" ref="CE834" si="16209">W834/W839</f>
        <v>4.733813997523851E-4</v>
      </c>
      <c r="CF834" s="125">
        <f t="shared" ref="CF834" si="16210">X834/X839</f>
        <v>3.5704476792090085E-3</v>
      </c>
      <c r="CG834" s="126">
        <f t="shared" ref="CG834" si="16211">Y834/Y839</f>
        <v>3.3198326804329063E-4</v>
      </c>
      <c r="CH834" s="127">
        <f t="shared" ref="CH834" si="16212">Z834/Z839</f>
        <v>3.6295005807200929E-5</v>
      </c>
      <c r="CI834" s="125">
        <f t="shared" ref="CI834" si="16213">AA834/AA839</f>
        <v>2.1780323655609524E-5</v>
      </c>
      <c r="CJ834" s="131">
        <f t="shared" ref="CJ834" si="16214">AB834/AB839</f>
        <v>1.7289878106359351E-3</v>
      </c>
      <c r="CK834" s="132">
        <f t="shared" ref="CK834" si="16215">AC834/AC839</f>
        <v>8.6007608109098417E-3</v>
      </c>
    </row>
    <row r="835" spans="1:89">
      <c r="A835" s="142" t="s">
        <v>41</v>
      </c>
      <c r="B835" s="202">
        <v>0</v>
      </c>
      <c r="C835" s="196">
        <v>0</v>
      </c>
      <c r="D835" s="197">
        <v>0</v>
      </c>
      <c r="E835" s="198">
        <v>0</v>
      </c>
      <c r="F835" s="195">
        <v>0</v>
      </c>
      <c r="G835" s="199">
        <v>0</v>
      </c>
      <c r="H835" s="197">
        <v>0</v>
      </c>
      <c r="I835" s="198">
        <v>0</v>
      </c>
      <c r="J835" s="195">
        <v>0</v>
      </c>
      <c r="K835" s="199">
        <v>0</v>
      </c>
      <c r="L835" s="197">
        <v>0</v>
      </c>
      <c r="M835" s="195">
        <v>0</v>
      </c>
      <c r="N835" s="200">
        <v>0</v>
      </c>
      <c r="O835" s="203">
        <v>0</v>
      </c>
      <c r="P835" s="195">
        <v>0</v>
      </c>
      <c r="Q835" s="199">
        <v>0</v>
      </c>
      <c r="R835" s="197">
        <v>0</v>
      </c>
      <c r="S835" s="198">
        <v>0</v>
      </c>
      <c r="T835" s="195">
        <v>0</v>
      </c>
      <c r="U835" s="199">
        <v>0</v>
      </c>
      <c r="V835" s="197">
        <v>0</v>
      </c>
      <c r="W835" s="198">
        <v>0</v>
      </c>
      <c r="X835" s="195">
        <v>0</v>
      </c>
      <c r="Y835" s="199">
        <v>0</v>
      </c>
      <c r="Z835" s="197">
        <v>0</v>
      </c>
      <c r="AA835" s="195">
        <v>0</v>
      </c>
      <c r="AB835" s="168">
        <f t="shared" si="15780"/>
        <v>0</v>
      </c>
      <c r="AC835" s="169">
        <f t="shared" si="15697"/>
        <v>0</v>
      </c>
      <c r="BI835" s="142" t="s">
        <v>41</v>
      </c>
      <c r="BJ835" s="125">
        <f>B835/B839</f>
        <v>0</v>
      </c>
      <c r="BK835" s="126">
        <f t="shared" ref="BK835" si="16216">C835/C839</f>
        <v>0</v>
      </c>
      <c r="BL835" s="127">
        <f t="shared" ref="BL835" si="16217">D835/D839</f>
        <v>0</v>
      </c>
      <c r="BM835" s="128">
        <f t="shared" ref="BM835" si="16218">E835/E839</f>
        <v>0</v>
      </c>
      <c r="BN835" s="125">
        <f t="shared" ref="BN835" si="16219">F835/F839</f>
        <v>0</v>
      </c>
      <c r="BO835" s="126">
        <f t="shared" ref="BO835" si="16220">G835/G839</f>
        <v>0</v>
      </c>
      <c r="BP835" s="127">
        <f t="shared" ref="BP835" si="16221">H835/H839</f>
        <v>0</v>
      </c>
      <c r="BQ835" s="128">
        <f t="shared" ref="BQ835" si="16222">I835/I839</f>
        <v>0</v>
      </c>
      <c r="BR835" s="125">
        <f t="shared" ref="BR835" si="16223">J835/J839</f>
        <v>0</v>
      </c>
      <c r="BS835" s="126">
        <f t="shared" ref="BS835" si="16224">K835/K839</f>
        <v>0</v>
      </c>
      <c r="BT835" s="127">
        <f t="shared" ref="BT835" si="16225">L835/L839</f>
        <v>0</v>
      </c>
      <c r="BU835" s="125">
        <f t="shared" ref="BU835" si="16226">M835/M839</f>
        <v>0</v>
      </c>
      <c r="BV835" s="129">
        <f t="shared" ref="BV835" si="16227">N835/N839</f>
        <v>0</v>
      </c>
      <c r="BW835" s="130">
        <f t="shared" ref="BW835" si="16228">O835/O839</f>
        <v>0</v>
      </c>
      <c r="BX835" s="125">
        <f t="shared" ref="BX835" si="16229">P835/P839</f>
        <v>0</v>
      </c>
      <c r="BY835" s="126">
        <f t="shared" ref="BY835" si="16230">Q835/Q839</f>
        <v>0</v>
      </c>
      <c r="BZ835" s="127">
        <f t="shared" ref="BZ835" si="16231">R835/R839</f>
        <v>0</v>
      </c>
      <c r="CA835" s="128">
        <f t="shared" ref="CA835" si="16232">S835/S839</f>
        <v>0</v>
      </c>
      <c r="CB835" s="125">
        <f t="shared" ref="CB835" si="16233">T835/T839</f>
        <v>0</v>
      </c>
      <c r="CC835" s="126">
        <f t="shared" ref="CC835" si="16234">U835/U839</f>
        <v>0</v>
      </c>
      <c r="CD835" s="127">
        <f t="shared" ref="CD835" si="16235">V835/V839</f>
        <v>0</v>
      </c>
      <c r="CE835" s="128">
        <f t="shared" ref="CE835" si="16236">W835/W839</f>
        <v>0</v>
      </c>
      <c r="CF835" s="125">
        <f t="shared" ref="CF835" si="16237">X835/X839</f>
        <v>0</v>
      </c>
      <c r="CG835" s="126">
        <f t="shared" ref="CG835" si="16238">Y835/Y839</f>
        <v>0</v>
      </c>
      <c r="CH835" s="127">
        <f t="shared" ref="CH835" si="16239">Z835/Z839</f>
        <v>0</v>
      </c>
      <c r="CI835" s="125">
        <f t="shared" ref="CI835" si="16240">AA835/AA839</f>
        <v>0</v>
      </c>
      <c r="CJ835" s="131">
        <f t="shared" ref="CJ835" si="16241">AB835/AB839</f>
        <v>0</v>
      </c>
      <c r="CK835" s="132">
        <f t="shared" ref="CK835" si="16242">AC835/AC839</f>
        <v>0</v>
      </c>
    </row>
    <row r="836" spans="1:89">
      <c r="A836" s="133" t="s">
        <v>42</v>
      </c>
      <c r="B836" s="57">
        <v>0</v>
      </c>
      <c r="C836" s="58">
        <v>0</v>
      </c>
      <c r="D836" s="135">
        <v>0</v>
      </c>
      <c r="E836" s="136">
        <v>0</v>
      </c>
      <c r="F836" s="134">
        <v>0</v>
      </c>
      <c r="G836" s="137">
        <v>0</v>
      </c>
      <c r="H836" s="135">
        <v>0</v>
      </c>
      <c r="I836" s="136">
        <v>0</v>
      </c>
      <c r="J836" s="134">
        <v>0</v>
      </c>
      <c r="K836" s="137">
        <v>0</v>
      </c>
      <c r="L836" s="135">
        <v>0</v>
      </c>
      <c r="M836" s="134">
        <v>0</v>
      </c>
      <c r="N836" s="138">
        <v>0</v>
      </c>
      <c r="O836" s="139">
        <v>0</v>
      </c>
      <c r="P836" s="134">
        <v>0</v>
      </c>
      <c r="Q836" s="137">
        <v>0</v>
      </c>
      <c r="R836" s="135">
        <v>0</v>
      </c>
      <c r="S836" s="136">
        <v>0</v>
      </c>
      <c r="T836" s="134">
        <v>0</v>
      </c>
      <c r="U836" s="137">
        <v>0</v>
      </c>
      <c r="V836" s="135">
        <v>0</v>
      </c>
      <c r="W836" s="136">
        <v>0</v>
      </c>
      <c r="X836" s="134">
        <v>0</v>
      </c>
      <c r="Y836" s="137">
        <v>0</v>
      </c>
      <c r="Z836" s="140">
        <v>0</v>
      </c>
      <c r="AA836" s="141">
        <v>0</v>
      </c>
      <c r="AB836" s="168"/>
      <c r="AC836" s="169"/>
      <c r="BI836" s="133" t="s">
        <v>42</v>
      </c>
      <c r="BJ836" s="125">
        <f>B836/B839</f>
        <v>0</v>
      </c>
      <c r="BK836" s="126">
        <f t="shared" ref="BK836" si="16243">C836/C839</f>
        <v>0</v>
      </c>
      <c r="BL836" s="127">
        <f t="shared" ref="BL836" si="16244">D836/D839</f>
        <v>0</v>
      </c>
      <c r="BM836" s="128">
        <f t="shared" ref="BM836" si="16245">E836/E839</f>
        <v>0</v>
      </c>
      <c r="BN836" s="125">
        <f t="shared" ref="BN836" si="16246">F836/F839</f>
        <v>0</v>
      </c>
      <c r="BO836" s="126">
        <f t="shared" ref="BO836" si="16247">G836/G839</f>
        <v>0</v>
      </c>
      <c r="BP836" s="127">
        <f t="shared" ref="BP836" si="16248">H836/H839</f>
        <v>0</v>
      </c>
      <c r="BQ836" s="128">
        <f t="shared" ref="BQ836" si="16249">I836/I839</f>
        <v>0</v>
      </c>
      <c r="BR836" s="125">
        <f t="shared" ref="BR836" si="16250">J836/J839</f>
        <v>0</v>
      </c>
      <c r="BS836" s="126">
        <f t="shared" ref="BS836" si="16251">K836/K839</f>
        <v>0</v>
      </c>
      <c r="BT836" s="127">
        <f t="shared" ref="BT836" si="16252">L836/L839</f>
        <v>0</v>
      </c>
      <c r="BU836" s="125">
        <f t="shared" ref="BU836" si="16253">M836/M839</f>
        <v>0</v>
      </c>
      <c r="BV836" s="129">
        <f t="shared" ref="BV836" si="16254">N836/N839</f>
        <v>0</v>
      </c>
      <c r="BW836" s="130">
        <f t="shared" ref="BW836" si="16255">O836/O839</f>
        <v>0</v>
      </c>
      <c r="BX836" s="125">
        <f t="shared" ref="BX836" si="16256">P836/P839</f>
        <v>0</v>
      </c>
      <c r="BY836" s="126">
        <f t="shared" ref="BY836" si="16257">Q836/Q839</f>
        <v>0</v>
      </c>
      <c r="BZ836" s="127">
        <f t="shared" ref="BZ836" si="16258">R836/R839</f>
        <v>0</v>
      </c>
      <c r="CA836" s="128">
        <f t="shared" ref="CA836" si="16259">S836/S839</f>
        <v>0</v>
      </c>
      <c r="CB836" s="125">
        <f t="shared" ref="CB836" si="16260">T836/T839</f>
        <v>0</v>
      </c>
      <c r="CC836" s="126">
        <f t="shared" ref="CC836" si="16261">U836/U839</f>
        <v>0</v>
      </c>
      <c r="CD836" s="127">
        <f t="shared" ref="CD836" si="16262">V836/V839</f>
        <v>0</v>
      </c>
      <c r="CE836" s="128">
        <f t="shared" ref="CE836" si="16263">W836/W839</f>
        <v>0</v>
      </c>
      <c r="CF836" s="125">
        <f t="shared" ref="CF836" si="16264">X836/X839</f>
        <v>0</v>
      </c>
      <c r="CG836" s="126">
        <f t="shared" ref="CG836" si="16265">Y836/Y839</f>
        <v>0</v>
      </c>
      <c r="CH836" s="127">
        <f t="shared" ref="CH836" si="16266">Z836/Z839</f>
        <v>0</v>
      </c>
      <c r="CI836" s="125">
        <f t="shared" ref="CI836" si="16267">AA836/AA839</f>
        <v>0</v>
      </c>
      <c r="CJ836" s="131">
        <f t="shared" ref="CJ836" si="16268">AB836/AB839</f>
        <v>0</v>
      </c>
      <c r="CK836" s="132">
        <f t="shared" ref="CK836" si="16269">AC836/AC839</f>
        <v>0</v>
      </c>
    </row>
    <row r="837" spans="1:89">
      <c r="A837" s="142" t="s">
        <v>43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/>
      <c r="AC837" s="169"/>
      <c r="BI837" s="142" t="s">
        <v>43</v>
      </c>
      <c r="BJ837" s="125">
        <f>B837/B839</f>
        <v>0</v>
      </c>
      <c r="BK837" s="126">
        <f t="shared" ref="BK837" si="16270">C837/C839</f>
        <v>0</v>
      </c>
      <c r="BL837" s="127">
        <f t="shared" ref="BL837" si="16271">D837/D839</f>
        <v>0</v>
      </c>
      <c r="BM837" s="128">
        <f t="shared" ref="BM837" si="16272">E837/E839</f>
        <v>0</v>
      </c>
      <c r="BN837" s="125">
        <f t="shared" ref="BN837" si="16273">F837/F839</f>
        <v>0</v>
      </c>
      <c r="BO837" s="126">
        <f t="shared" ref="BO837" si="16274">G837/G839</f>
        <v>0</v>
      </c>
      <c r="BP837" s="127">
        <f t="shared" ref="BP837" si="16275">H837/H839</f>
        <v>0</v>
      </c>
      <c r="BQ837" s="128">
        <f t="shared" ref="BQ837" si="16276">I837/I839</f>
        <v>0</v>
      </c>
      <c r="BR837" s="125">
        <f t="shared" ref="BR837" si="16277">J837/J839</f>
        <v>0</v>
      </c>
      <c r="BS837" s="126">
        <f t="shared" ref="BS837" si="16278">K837/K839</f>
        <v>0</v>
      </c>
      <c r="BT837" s="127">
        <f t="shared" ref="BT837" si="16279">L837/L839</f>
        <v>0</v>
      </c>
      <c r="BU837" s="125">
        <f t="shared" ref="BU837" si="16280">M837/M839</f>
        <v>0</v>
      </c>
      <c r="BV837" s="129">
        <f t="shared" ref="BV837" si="16281">N837/N839</f>
        <v>0</v>
      </c>
      <c r="BW837" s="130">
        <f t="shared" ref="BW837" si="16282">O837/O839</f>
        <v>0</v>
      </c>
      <c r="BX837" s="125">
        <f t="shared" ref="BX837" si="16283">P837/P839</f>
        <v>0</v>
      </c>
      <c r="BY837" s="126">
        <f t="shared" ref="BY837" si="16284">Q837/Q839</f>
        <v>0</v>
      </c>
      <c r="BZ837" s="127">
        <f t="shared" ref="BZ837" si="16285">R837/R839</f>
        <v>0</v>
      </c>
      <c r="CA837" s="128">
        <f t="shared" ref="CA837" si="16286">S837/S839</f>
        <v>0</v>
      </c>
      <c r="CB837" s="125">
        <f t="shared" ref="CB837" si="16287">T837/T839</f>
        <v>0</v>
      </c>
      <c r="CC837" s="126">
        <f t="shared" ref="CC837" si="16288">U837/U839</f>
        <v>0</v>
      </c>
      <c r="CD837" s="127">
        <f t="shared" ref="CD837" si="16289">V837/V839</f>
        <v>0</v>
      </c>
      <c r="CE837" s="128">
        <f t="shared" ref="CE837" si="16290">W837/W839</f>
        <v>0</v>
      </c>
      <c r="CF837" s="125">
        <f t="shared" ref="CF837" si="16291">X837/X839</f>
        <v>0</v>
      </c>
      <c r="CG837" s="126">
        <f t="shared" ref="CG837" si="16292">Y837/Y839</f>
        <v>0</v>
      </c>
      <c r="CH837" s="127">
        <f t="shared" ref="CH837" si="16293">Z837/Z839</f>
        <v>0</v>
      </c>
      <c r="CI837" s="125">
        <f t="shared" ref="CI837" si="16294">AA837/AA839</f>
        <v>0</v>
      </c>
      <c r="CJ837" s="131">
        <f t="shared" ref="CJ837" si="16295">AB837/AB839</f>
        <v>0</v>
      </c>
      <c r="CK837" s="132">
        <f t="shared" ref="CK837" si="16296">AC837/AC839</f>
        <v>0</v>
      </c>
    </row>
    <row r="838" spans="1:89" ht="14.1" thickBot="1">
      <c r="A838" s="133" t="s">
        <v>44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/>
      <c r="AC838" s="169"/>
      <c r="BI838" s="133" t="s">
        <v>44</v>
      </c>
      <c r="BJ838" s="125">
        <f>B838/B839</f>
        <v>0</v>
      </c>
      <c r="BK838" s="126">
        <f t="shared" ref="BK838" si="16297">C838/C839</f>
        <v>0</v>
      </c>
      <c r="BL838" s="127">
        <f t="shared" ref="BL838" si="16298">D838/D839</f>
        <v>0</v>
      </c>
      <c r="BM838" s="128">
        <f t="shared" ref="BM838" si="16299">E838/E839</f>
        <v>0</v>
      </c>
      <c r="BN838" s="125">
        <f t="shared" ref="BN838" si="16300">F838/F839</f>
        <v>0</v>
      </c>
      <c r="BO838" s="126">
        <f t="shared" ref="BO838" si="16301">G838/G839</f>
        <v>0</v>
      </c>
      <c r="BP838" s="127">
        <f t="shared" ref="BP838" si="16302">H838/H839</f>
        <v>0</v>
      </c>
      <c r="BQ838" s="128">
        <f t="shared" ref="BQ838" si="16303">I838/I839</f>
        <v>0</v>
      </c>
      <c r="BR838" s="125">
        <f t="shared" ref="BR838" si="16304">J838/J839</f>
        <v>0</v>
      </c>
      <c r="BS838" s="126">
        <f t="shared" ref="BS838" si="16305">K838/K839</f>
        <v>0</v>
      </c>
      <c r="BT838" s="127">
        <f t="shared" ref="BT838" si="16306">L838/L839</f>
        <v>0</v>
      </c>
      <c r="BU838" s="125">
        <f t="shared" ref="BU838" si="16307">M838/M839</f>
        <v>0</v>
      </c>
      <c r="BV838" s="129">
        <f t="shared" ref="BV838" si="16308">N838/N839</f>
        <v>0</v>
      </c>
      <c r="BW838" s="130">
        <f t="shared" ref="BW838" si="16309">O838/O839</f>
        <v>0</v>
      </c>
      <c r="BX838" s="125">
        <f t="shared" ref="BX838" si="16310">P838/P839</f>
        <v>0</v>
      </c>
      <c r="BY838" s="126">
        <f t="shared" ref="BY838" si="16311">Q838/Q839</f>
        <v>0</v>
      </c>
      <c r="BZ838" s="127">
        <f t="shared" ref="BZ838" si="16312">R838/R839</f>
        <v>0</v>
      </c>
      <c r="CA838" s="128">
        <f t="shared" ref="CA838" si="16313">S838/S839</f>
        <v>0</v>
      </c>
      <c r="CB838" s="125">
        <f t="shared" ref="CB838" si="16314">T838/T839</f>
        <v>0</v>
      </c>
      <c r="CC838" s="126">
        <f t="shared" ref="CC838" si="16315">U838/U839</f>
        <v>0</v>
      </c>
      <c r="CD838" s="127">
        <f t="shared" ref="CD838" si="16316">V838/V839</f>
        <v>0</v>
      </c>
      <c r="CE838" s="128">
        <f t="shared" ref="CE838" si="16317">W838/W839</f>
        <v>0</v>
      </c>
      <c r="CF838" s="125">
        <f t="shared" ref="CF838" si="16318">X838/X839</f>
        <v>0</v>
      </c>
      <c r="CG838" s="126">
        <f t="shared" ref="CG838" si="16319">Y838/Y839</f>
        <v>0</v>
      </c>
      <c r="CH838" s="127">
        <f t="shared" ref="CH838" si="16320">Z838/Z839</f>
        <v>0</v>
      </c>
      <c r="CI838" s="125">
        <f t="shared" ref="CI838" si="16321">AA838/AA839</f>
        <v>0</v>
      </c>
      <c r="CJ838" s="131">
        <f t="shared" ref="CJ838" si="16322">AB838/AB839</f>
        <v>0</v>
      </c>
      <c r="CK838" s="132">
        <f t="shared" ref="CK838" si="16323">AC838/AC839</f>
        <v>0</v>
      </c>
    </row>
    <row r="839" spans="1:89" ht="15" thickTop="1" thickBot="1">
      <c r="A839" s="290" t="s">
        <v>26</v>
      </c>
      <c r="B839" s="17">
        <f t="shared" ref="B839:AA839" si="16324">SUM(B816:B838)</f>
        <v>54589</v>
      </c>
      <c r="C839" s="18">
        <f t="shared" si="16324"/>
        <v>32768</v>
      </c>
      <c r="D839" s="17">
        <f t="shared" si="16324"/>
        <v>21678</v>
      </c>
      <c r="E839" s="18">
        <f t="shared" si="16324"/>
        <v>18367</v>
      </c>
      <c r="F839" s="17">
        <f t="shared" si="16324"/>
        <v>10280</v>
      </c>
      <c r="G839" s="18">
        <f t="shared" si="16324"/>
        <v>7484</v>
      </c>
      <c r="H839" s="17">
        <f t="shared" si="16324"/>
        <v>28396</v>
      </c>
      <c r="I839" s="18">
        <f t="shared" si="16324"/>
        <v>38667</v>
      </c>
      <c r="J839" s="17">
        <f t="shared" si="16324"/>
        <v>6293</v>
      </c>
      <c r="K839" s="18">
        <f t="shared" si="16324"/>
        <v>7433</v>
      </c>
      <c r="L839" s="17">
        <f t="shared" si="16324"/>
        <v>11584</v>
      </c>
      <c r="M839" s="18">
        <f t="shared" si="16324"/>
        <v>20009</v>
      </c>
      <c r="N839" s="17">
        <f t="shared" si="16324"/>
        <v>25136</v>
      </c>
      <c r="O839" s="18">
        <f t="shared" si="16324"/>
        <v>33905</v>
      </c>
      <c r="P839" s="17">
        <f t="shared" si="16324"/>
        <v>15303</v>
      </c>
      <c r="Q839" s="18">
        <f t="shared" si="16324"/>
        <v>19195</v>
      </c>
      <c r="R839" s="17">
        <f t="shared" si="16324"/>
        <v>20423</v>
      </c>
      <c r="S839" s="18">
        <f t="shared" si="16324"/>
        <v>23215</v>
      </c>
      <c r="T839" s="17">
        <f t="shared" si="16324"/>
        <v>7918</v>
      </c>
      <c r="U839" s="18">
        <f t="shared" si="16324"/>
        <v>10727</v>
      </c>
      <c r="V839" s="17">
        <f t="shared" si="16324"/>
        <v>22204</v>
      </c>
      <c r="W839" s="18">
        <f t="shared" si="16324"/>
        <v>27462</v>
      </c>
      <c r="X839" s="17">
        <f t="shared" si="16324"/>
        <v>21846</v>
      </c>
      <c r="Y839" s="18">
        <f t="shared" si="16324"/>
        <v>15061</v>
      </c>
      <c r="Z839" s="17">
        <f t="shared" si="16324"/>
        <v>55104</v>
      </c>
      <c r="AA839" s="18">
        <f t="shared" si="16324"/>
        <v>45913</v>
      </c>
      <c r="AB839" s="170">
        <f t="shared" ref="AB839:AC839" si="16325">SUM(AB815:AB838)</f>
        <v>300754</v>
      </c>
      <c r="AC839" s="171">
        <f t="shared" si="16325"/>
        <v>300206</v>
      </c>
      <c r="BI839" s="290" t="s">
        <v>26</v>
      </c>
      <c r="BJ839" s="151">
        <f>SUM(BJ815:BJ838)</f>
        <v>1</v>
      </c>
      <c r="BK839" s="152">
        <f t="shared" ref="BK839:CK839" si="16326">SUM(BK815:BK838)</f>
        <v>1</v>
      </c>
      <c r="BL839" s="151">
        <f t="shared" si="16326"/>
        <v>1</v>
      </c>
      <c r="BM839" s="152">
        <f t="shared" si="16326"/>
        <v>1</v>
      </c>
      <c r="BN839" s="151">
        <f t="shared" si="16326"/>
        <v>1.0000000000000002</v>
      </c>
      <c r="BO839" s="152">
        <f t="shared" si="16326"/>
        <v>0.99999999999999978</v>
      </c>
      <c r="BP839" s="151">
        <f t="shared" si="16326"/>
        <v>0.99999999999999989</v>
      </c>
      <c r="BQ839" s="152">
        <f t="shared" si="16326"/>
        <v>0.99999999999999989</v>
      </c>
      <c r="BR839" s="151">
        <f t="shared" si="16326"/>
        <v>1</v>
      </c>
      <c r="BS839" s="152">
        <f t="shared" si="16326"/>
        <v>0.99999999999999978</v>
      </c>
      <c r="BT839" s="151">
        <f t="shared" si="16326"/>
        <v>1</v>
      </c>
      <c r="BU839" s="152">
        <f t="shared" si="16326"/>
        <v>0.99999999999999989</v>
      </c>
      <c r="BV839" s="151">
        <f t="shared" si="16326"/>
        <v>0.99999999999999989</v>
      </c>
      <c r="BW839" s="152">
        <f t="shared" si="16326"/>
        <v>1.0000000000000002</v>
      </c>
      <c r="BX839" s="151">
        <f t="shared" si="16326"/>
        <v>1</v>
      </c>
      <c r="BY839" s="152">
        <f t="shared" si="16326"/>
        <v>1</v>
      </c>
      <c r="BZ839" s="151">
        <f t="shared" si="16326"/>
        <v>0.99999999999999989</v>
      </c>
      <c r="CA839" s="152">
        <f t="shared" si="16326"/>
        <v>1</v>
      </c>
      <c r="CB839" s="151">
        <f t="shared" si="16326"/>
        <v>1</v>
      </c>
      <c r="CC839" s="152">
        <f t="shared" si="16326"/>
        <v>0.99999999999999989</v>
      </c>
      <c r="CD839" s="151">
        <f t="shared" si="16326"/>
        <v>1</v>
      </c>
      <c r="CE839" s="152">
        <f t="shared" si="16326"/>
        <v>1</v>
      </c>
      <c r="CF839" s="151">
        <f t="shared" si="16326"/>
        <v>0.99999999999999989</v>
      </c>
      <c r="CG839" s="152">
        <f t="shared" si="16326"/>
        <v>1.0000000000000002</v>
      </c>
      <c r="CH839" s="151">
        <f t="shared" si="16326"/>
        <v>1</v>
      </c>
      <c r="CI839" s="152">
        <f t="shared" si="16326"/>
        <v>0.99999999999999989</v>
      </c>
      <c r="CJ839" s="151">
        <f t="shared" si="16326"/>
        <v>0.99999999999999989</v>
      </c>
      <c r="CK839" s="152">
        <f t="shared" si="16326"/>
        <v>1</v>
      </c>
    </row>
    <row r="840" spans="1:89" ht="14.1" thickTop="1">
      <c r="A840" s="186"/>
    </row>
    <row r="841" spans="1:89">
      <c r="A841" s="213"/>
    </row>
    <row r="842" spans="1:89">
      <c r="A842" s="301">
        <f>+A811+1</f>
        <v>43613</v>
      </c>
      <c r="B842" s="301"/>
      <c r="C842" s="301"/>
      <c r="D842" s="301"/>
      <c r="BI842" s="298">
        <f>+BI780+2</f>
        <v>43613</v>
      </c>
      <c r="BJ842" s="298"/>
      <c r="BK842" s="298"/>
      <c r="BL842" s="298"/>
    </row>
    <row r="843" spans="1:89" ht="14.1" thickBot="1">
      <c r="AE843" t="s">
        <v>1</v>
      </c>
    </row>
    <row r="844" spans="1:89" ht="15" thickTop="1" thickBot="1">
      <c r="A844" s="296" t="s">
        <v>2</v>
      </c>
      <c r="B844" s="292" t="s">
        <v>3</v>
      </c>
      <c r="C844" s="293"/>
      <c r="D844" s="292" t="s">
        <v>4</v>
      </c>
      <c r="E844" s="293"/>
      <c r="F844" s="292" t="s">
        <v>5</v>
      </c>
      <c r="G844" s="293"/>
      <c r="H844" s="292" t="s">
        <v>6</v>
      </c>
      <c r="I844" s="293"/>
      <c r="J844" s="292" t="s">
        <v>7</v>
      </c>
      <c r="K844" s="293"/>
      <c r="L844" s="292" t="s">
        <v>8</v>
      </c>
      <c r="M844" s="293"/>
      <c r="N844" s="292" t="s">
        <v>9</v>
      </c>
      <c r="O844" s="293"/>
      <c r="P844" s="292" t="s">
        <v>10</v>
      </c>
      <c r="Q844" s="293"/>
      <c r="R844" s="292" t="s">
        <v>11</v>
      </c>
      <c r="S844" s="293"/>
      <c r="T844" s="292" t="s">
        <v>12</v>
      </c>
      <c r="U844" s="293"/>
      <c r="V844" s="292" t="s">
        <v>13</v>
      </c>
      <c r="W844" s="293"/>
      <c r="X844" s="292" t="s">
        <v>14</v>
      </c>
      <c r="Y844" s="293"/>
      <c r="Z844" s="294" t="s">
        <v>15</v>
      </c>
      <c r="AA844" s="295"/>
      <c r="AB844" s="299" t="s">
        <v>16</v>
      </c>
      <c r="AC844" s="300"/>
      <c r="AE844" s="309" t="s">
        <v>2</v>
      </c>
      <c r="AF844" s="303" t="s">
        <v>3</v>
      </c>
      <c r="AG844" s="304"/>
      <c r="AH844" s="303" t="s">
        <v>4</v>
      </c>
      <c r="AI844" s="304"/>
      <c r="AJ844" s="303" t="s">
        <v>5</v>
      </c>
      <c r="AK844" s="304"/>
      <c r="AL844" s="303" t="s">
        <v>6</v>
      </c>
      <c r="AM844" s="304"/>
      <c r="AN844" s="303" t="s">
        <v>7</v>
      </c>
      <c r="AO844" s="304"/>
      <c r="AP844" s="303" t="s">
        <v>8</v>
      </c>
      <c r="AQ844" s="304"/>
      <c r="AR844" s="303" t="s">
        <v>9</v>
      </c>
      <c r="AS844" s="304"/>
      <c r="AT844" s="303" t="s">
        <v>10</v>
      </c>
      <c r="AU844" s="304"/>
      <c r="AV844" s="303" t="s">
        <v>11</v>
      </c>
      <c r="AW844" s="304"/>
      <c r="AX844" s="303" t="s">
        <v>12</v>
      </c>
      <c r="AY844" s="304"/>
      <c r="AZ844" s="303" t="s">
        <v>13</v>
      </c>
      <c r="BA844" s="304"/>
      <c r="BB844" s="303" t="s">
        <v>14</v>
      </c>
      <c r="BC844" s="304"/>
      <c r="BD844" s="305" t="s">
        <v>15</v>
      </c>
      <c r="BE844" s="306"/>
      <c r="BF844" s="307" t="s">
        <v>16</v>
      </c>
      <c r="BG844" s="308"/>
      <c r="BH844" s="281"/>
      <c r="BI844" s="296" t="s">
        <v>2</v>
      </c>
      <c r="BJ844" s="292" t="s">
        <v>3</v>
      </c>
      <c r="BK844" s="293"/>
      <c r="BL844" s="292" t="s">
        <v>4</v>
      </c>
      <c r="BM844" s="293"/>
      <c r="BN844" s="292" t="s">
        <v>5</v>
      </c>
      <c r="BO844" s="293"/>
      <c r="BP844" s="292" t="s">
        <v>6</v>
      </c>
      <c r="BQ844" s="293"/>
      <c r="BR844" s="292" t="s">
        <v>7</v>
      </c>
      <c r="BS844" s="293"/>
      <c r="BT844" s="292" t="s">
        <v>8</v>
      </c>
      <c r="BU844" s="293"/>
      <c r="BV844" s="292" t="s">
        <v>9</v>
      </c>
      <c r="BW844" s="293"/>
      <c r="BX844" s="292" t="s">
        <v>10</v>
      </c>
      <c r="BY844" s="293"/>
      <c r="BZ844" s="292" t="s">
        <v>11</v>
      </c>
      <c r="CA844" s="293"/>
      <c r="CB844" s="292" t="s">
        <v>12</v>
      </c>
      <c r="CC844" s="293"/>
      <c r="CD844" s="292" t="s">
        <v>13</v>
      </c>
      <c r="CE844" s="293"/>
      <c r="CF844" s="292" t="s">
        <v>14</v>
      </c>
      <c r="CG844" s="293"/>
      <c r="CH844" s="294" t="s">
        <v>15</v>
      </c>
      <c r="CI844" s="295"/>
      <c r="CJ844" s="292" t="s">
        <v>16</v>
      </c>
      <c r="CK844" s="293"/>
    </row>
    <row r="845" spans="1:89" ht="15" thickTop="1" thickBot="1">
      <c r="A845" s="297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5" t="s">
        <v>17</v>
      </c>
      <c r="AA845" s="118" t="s">
        <v>18</v>
      </c>
      <c r="AB845" s="172" t="s">
        <v>17</v>
      </c>
      <c r="AC845" s="173" t="s">
        <v>18</v>
      </c>
      <c r="AE845" s="310"/>
      <c r="AF845" s="242" t="s">
        <v>17</v>
      </c>
      <c r="AG845" s="243" t="s">
        <v>18</v>
      </c>
      <c r="AH845" s="244" t="s">
        <v>17</v>
      </c>
      <c r="AI845" s="245" t="s">
        <v>18</v>
      </c>
      <c r="AJ845" s="242" t="s">
        <v>17</v>
      </c>
      <c r="AK845" s="243" t="s">
        <v>18</v>
      </c>
      <c r="AL845" s="244" t="s">
        <v>17</v>
      </c>
      <c r="AM845" s="245" t="s">
        <v>18</v>
      </c>
      <c r="AN845" s="242" t="s">
        <v>17</v>
      </c>
      <c r="AO845" s="243" t="s">
        <v>18</v>
      </c>
      <c r="AP845" s="244" t="s">
        <v>17</v>
      </c>
      <c r="AQ845" s="242" t="s">
        <v>18</v>
      </c>
      <c r="AR845" s="246" t="s">
        <v>17</v>
      </c>
      <c r="AS845" s="247" t="s">
        <v>18</v>
      </c>
      <c r="AT845" s="242" t="s">
        <v>17</v>
      </c>
      <c r="AU845" s="243" t="s">
        <v>18</v>
      </c>
      <c r="AV845" s="244" t="s">
        <v>17</v>
      </c>
      <c r="AW845" s="245" t="s">
        <v>18</v>
      </c>
      <c r="AX845" s="242" t="s">
        <v>17</v>
      </c>
      <c r="AY845" s="243" t="s">
        <v>18</v>
      </c>
      <c r="AZ845" s="244" t="s">
        <v>17</v>
      </c>
      <c r="BA845" s="245" t="s">
        <v>18</v>
      </c>
      <c r="BB845" s="242" t="s">
        <v>17</v>
      </c>
      <c r="BC845" s="243" t="s">
        <v>18</v>
      </c>
      <c r="BD845" s="248" t="s">
        <v>17</v>
      </c>
      <c r="BE845" s="249" t="s">
        <v>18</v>
      </c>
      <c r="BF845" s="250" t="s">
        <v>17</v>
      </c>
      <c r="BG845" s="251" t="s">
        <v>18</v>
      </c>
      <c r="BH845" s="282"/>
      <c r="BI845" s="297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5" t="s">
        <v>17</v>
      </c>
      <c r="CI845" s="118" t="s">
        <v>18</v>
      </c>
      <c r="CJ845" s="116" t="s">
        <v>17</v>
      </c>
      <c r="CK845" s="117" t="s">
        <v>18</v>
      </c>
    </row>
    <row r="846" spans="1:89" ht="14.1" thickTop="1">
      <c r="A846" s="121" t="s">
        <v>19</v>
      </c>
      <c r="B846" s="122"/>
      <c r="C846" s="185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2"/>
      <c r="AA846" s="183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52" t="str">
        <f>$AE$9</f>
        <v>07:00 - 07:59</v>
      </c>
      <c r="AF846" s="253">
        <f>SUMIF($A$9:$A$32,$AE846,B$846:B$869)</f>
        <v>5593</v>
      </c>
      <c r="AG846" s="254">
        <f t="shared" ref="AG846:AV848" si="16327">SUMIF($A$9:$A$32,$AE846,C$846:C$869)</f>
        <v>726</v>
      </c>
      <c r="AH846" s="255">
        <f t="shared" si="16327"/>
        <v>1710</v>
      </c>
      <c r="AI846" s="256">
        <f t="shared" si="16327"/>
        <v>1252</v>
      </c>
      <c r="AJ846" s="253">
        <f t="shared" si="16327"/>
        <v>749</v>
      </c>
      <c r="AK846" s="257">
        <f t="shared" si="16327"/>
        <v>599</v>
      </c>
      <c r="AL846" s="255">
        <f t="shared" si="16327"/>
        <v>899</v>
      </c>
      <c r="AM846" s="256">
        <f t="shared" si="16327"/>
        <v>1807</v>
      </c>
      <c r="AN846" s="253">
        <f t="shared" si="16327"/>
        <v>366</v>
      </c>
      <c r="AO846" s="257">
        <f t="shared" si="16327"/>
        <v>850</v>
      </c>
      <c r="AP846" s="255">
        <f t="shared" si="16327"/>
        <v>399</v>
      </c>
      <c r="AQ846" s="253">
        <f t="shared" si="16327"/>
        <v>2127</v>
      </c>
      <c r="AR846" s="258">
        <f t="shared" si="16327"/>
        <v>1642</v>
      </c>
      <c r="AS846" s="259">
        <f t="shared" si="16327"/>
        <v>2788</v>
      </c>
      <c r="AT846" s="253">
        <f t="shared" si="16327"/>
        <v>1350</v>
      </c>
      <c r="AU846" s="257">
        <f t="shared" si="16327"/>
        <v>1418</v>
      </c>
      <c r="AV846" s="255">
        <f t="shared" si="16327"/>
        <v>1695</v>
      </c>
      <c r="AW846" s="256">
        <f t="shared" ref="AW846:BE848" si="16328">SUMIF($A$9:$A$32,$AE846,S$846:S$869)</f>
        <v>1445</v>
      </c>
      <c r="AX846" s="253">
        <f t="shared" si="16328"/>
        <v>272</v>
      </c>
      <c r="AY846" s="257">
        <f t="shared" si="16328"/>
        <v>1713</v>
      </c>
      <c r="AZ846" s="255">
        <f t="shared" si="16328"/>
        <v>704</v>
      </c>
      <c r="BA846" s="256">
        <f t="shared" si="16328"/>
        <v>2386</v>
      </c>
      <c r="BB846" s="253">
        <f t="shared" si="16328"/>
        <v>1325</v>
      </c>
      <c r="BC846" s="257">
        <f t="shared" si="16328"/>
        <v>1663</v>
      </c>
      <c r="BD846" s="20">
        <f t="shared" si="16328"/>
        <v>4744</v>
      </c>
      <c r="BE846" s="260">
        <f t="shared" si="16328"/>
        <v>2238</v>
      </c>
      <c r="BF846" s="261">
        <f>AF846+AH846+AJ846+AL846+AN846+AP846+AR846+AT846+AV846+AX846+AZ846+BB846+BD846</f>
        <v>21448</v>
      </c>
      <c r="BG846" s="262">
        <f>AG846+AI846+AK846+AM846+AO846+AQ846+AS846+AU846+AW846+AY846+BA846+BC846+BE846</f>
        <v>21012</v>
      </c>
      <c r="BH846" s="283"/>
      <c r="BI846" s="121" t="s">
        <v>19</v>
      </c>
      <c r="BJ846" s="125">
        <f>B846/B870</f>
        <v>0</v>
      </c>
      <c r="BK846" s="126">
        <f t="shared" ref="BK846" si="16329">C846/C870</f>
        <v>0</v>
      </c>
      <c r="BL846" s="127">
        <f t="shared" ref="BL846" si="16330">D846/D870</f>
        <v>0</v>
      </c>
      <c r="BM846" s="128">
        <f t="shared" ref="BM846" si="16331">E846/E870</f>
        <v>0</v>
      </c>
      <c r="BN846" s="125">
        <f t="shared" ref="BN846" si="16332">F846/F870</f>
        <v>0</v>
      </c>
      <c r="BO846" s="126">
        <f t="shared" ref="BO846" si="16333">G846/G870</f>
        <v>0</v>
      </c>
      <c r="BP846" s="127">
        <f t="shared" ref="BP846" si="16334">H846/H870</f>
        <v>0</v>
      </c>
      <c r="BQ846" s="128">
        <f t="shared" ref="BQ846" si="16335">I846/I870</f>
        <v>0</v>
      </c>
      <c r="BR846" s="125">
        <f t="shared" ref="BR846" si="16336">J846/J870</f>
        <v>0</v>
      </c>
      <c r="BS846" s="126">
        <f t="shared" ref="BS846" si="16337">K846/K870</f>
        <v>0</v>
      </c>
      <c r="BT846" s="127">
        <f t="shared" ref="BT846" si="16338">L846/L870</f>
        <v>0</v>
      </c>
      <c r="BU846" s="125">
        <f t="shared" ref="BU846" si="16339">M846/M870</f>
        <v>0</v>
      </c>
      <c r="BV846" s="129">
        <f t="shared" ref="BV846" si="16340">N846/N870</f>
        <v>0</v>
      </c>
      <c r="BW846" s="130">
        <f t="shared" ref="BW846" si="16341">O846/O870</f>
        <v>0</v>
      </c>
      <c r="BX846" s="125">
        <f t="shared" ref="BX846" si="16342">P846/P870</f>
        <v>0</v>
      </c>
      <c r="BY846" s="126">
        <f t="shared" ref="BY846" si="16343">Q846/Q870</f>
        <v>0</v>
      </c>
      <c r="BZ846" s="127">
        <f t="shared" ref="BZ846" si="16344">R846/R870</f>
        <v>0</v>
      </c>
      <c r="CA846" s="128">
        <f t="shared" ref="CA846" si="16345">S846/S870</f>
        <v>0</v>
      </c>
      <c r="CB846" s="125">
        <f t="shared" ref="CB846" si="16346">T846/T870</f>
        <v>0</v>
      </c>
      <c r="CC846" s="126">
        <f t="shared" ref="CC846" si="16347">U846/U870</f>
        <v>0</v>
      </c>
      <c r="CD846" s="127">
        <f t="shared" ref="CD846" si="16348">V846/V870</f>
        <v>0</v>
      </c>
      <c r="CE846" s="128">
        <f t="shared" ref="CE846" si="16349">W846/W870</f>
        <v>0</v>
      </c>
      <c r="CF846" s="125">
        <f t="shared" ref="CF846" si="16350">X846/X870</f>
        <v>0</v>
      </c>
      <c r="CG846" s="126">
        <f t="shared" ref="CG846" si="16351">Y846/Y870</f>
        <v>0</v>
      </c>
      <c r="CH846" s="127">
        <f t="shared" ref="CH846" si="16352">Z846/Z870</f>
        <v>0</v>
      </c>
      <c r="CI846" s="125">
        <f t="shared" ref="CI846" si="16353">AA846/AA870</f>
        <v>0</v>
      </c>
      <c r="CJ846" s="131">
        <f t="shared" ref="CJ846" si="16354">AB846/AB870</f>
        <v>0</v>
      </c>
      <c r="CK846" s="132">
        <f t="shared" ref="CK846" si="16355">AC846/AC870</f>
        <v>0</v>
      </c>
    </row>
    <row r="847" spans="1:89">
      <c r="A847" s="133" t="s">
        <v>21</v>
      </c>
      <c r="B847" s="188">
        <v>665</v>
      </c>
      <c r="C847" s="189">
        <v>0</v>
      </c>
      <c r="D847" s="190">
        <v>172</v>
      </c>
      <c r="E847" s="191">
        <v>1</v>
      </c>
      <c r="F847" s="188">
        <v>57</v>
      </c>
      <c r="G847" s="192">
        <v>1</v>
      </c>
      <c r="H847" s="190">
        <v>306</v>
      </c>
      <c r="I847" s="191">
        <v>14</v>
      </c>
      <c r="J847" s="188">
        <v>8</v>
      </c>
      <c r="K847" s="192">
        <v>0</v>
      </c>
      <c r="L847" s="190">
        <v>1</v>
      </c>
      <c r="M847" s="188">
        <v>22</v>
      </c>
      <c r="N847" s="193">
        <v>59</v>
      </c>
      <c r="O847" s="194">
        <v>30</v>
      </c>
      <c r="P847" s="188">
        <v>13</v>
      </c>
      <c r="Q847" s="192">
        <v>2</v>
      </c>
      <c r="R847" s="190">
        <v>9</v>
      </c>
      <c r="S847" s="191">
        <v>13</v>
      </c>
      <c r="T847" s="188">
        <v>1</v>
      </c>
      <c r="U847" s="192">
        <v>0</v>
      </c>
      <c r="V847" s="190">
        <v>3</v>
      </c>
      <c r="W847" s="191">
        <v>0</v>
      </c>
      <c r="X847" s="188">
        <v>0</v>
      </c>
      <c r="Y847" s="192">
        <v>0</v>
      </c>
      <c r="Z847" s="190">
        <v>0</v>
      </c>
      <c r="AA847" s="188">
        <v>0</v>
      </c>
      <c r="AB847" s="168">
        <f t="shared" ref="AB847:AB848" si="16356">B847+D847+F847+H847+J847+L847+N847+P847+R847+T847+V847+X847+Z847</f>
        <v>1294</v>
      </c>
      <c r="AC847" s="169">
        <f t="shared" ref="AC847:AC866" si="16357">C847+E847+G847+I847+K847+M847+O847+Q847+S847+U847+W847+Y847+AA847</f>
        <v>83</v>
      </c>
      <c r="AE847" s="263" t="str">
        <f>$AE$10</f>
        <v>08:00 - 08:59</v>
      </c>
      <c r="AF847" s="253">
        <f>SUMIF($A$9:$A$32,$AE847,B$846:B$869)</f>
        <v>5056</v>
      </c>
      <c r="AG847" s="264">
        <f t="shared" si="16327"/>
        <v>1152</v>
      </c>
      <c r="AH847" s="265">
        <f t="shared" si="16327"/>
        <v>1301</v>
      </c>
      <c r="AI847" s="266">
        <f t="shared" si="16327"/>
        <v>1188</v>
      </c>
      <c r="AJ847" s="267">
        <f t="shared" si="16327"/>
        <v>705</v>
      </c>
      <c r="AK847" s="268">
        <f t="shared" si="16327"/>
        <v>603</v>
      </c>
      <c r="AL847" s="265">
        <f t="shared" si="16327"/>
        <v>1631</v>
      </c>
      <c r="AM847" s="266">
        <f t="shared" si="16327"/>
        <v>1573</v>
      </c>
      <c r="AN847" s="267">
        <f t="shared" si="16327"/>
        <v>350</v>
      </c>
      <c r="AO847" s="268">
        <f t="shared" si="16327"/>
        <v>776</v>
      </c>
      <c r="AP847" s="265">
        <f t="shared" si="16327"/>
        <v>407</v>
      </c>
      <c r="AQ847" s="267">
        <f t="shared" si="16327"/>
        <v>2058</v>
      </c>
      <c r="AR847" s="269">
        <f t="shared" si="16327"/>
        <v>1383</v>
      </c>
      <c r="AS847" s="270">
        <f t="shared" si="16327"/>
        <v>2679</v>
      </c>
      <c r="AT847" s="267">
        <f t="shared" si="16327"/>
        <v>1197</v>
      </c>
      <c r="AU847" s="268">
        <f t="shared" si="16327"/>
        <v>1391</v>
      </c>
      <c r="AV847" s="265">
        <f t="shared" si="16327"/>
        <v>1678</v>
      </c>
      <c r="AW847" s="266">
        <f t="shared" si="16328"/>
        <v>1219</v>
      </c>
      <c r="AX847" s="267">
        <f t="shared" si="16328"/>
        <v>266</v>
      </c>
      <c r="AY847" s="268">
        <f t="shared" si="16328"/>
        <v>1404</v>
      </c>
      <c r="AZ847" s="265">
        <f t="shared" si="16328"/>
        <v>680</v>
      </c>
      <c r="BA847" s="266">
        <f t="shared" si="16328"/>
        <v>2250</v>
      </c>
      <c r="BB847" s="267">
        <f t="shared" si="16328"/>
        <v>1180</v>
      </c>
      <c r="BC847" s="268">
        <f t="shared" si="16328"/>
        <v>1496</v>
      </c>
      <c r="BD847" s="265">
        <f t="shared" si="16328"/>
        <v>4766</v>
      </c>
      <c r="BE847" s="267">
        <f t="shared" si="16328"/>
        <v>1711</v>
      </c>
      <c r="BF847" s="271">
        <f>SUM(AF847,AH847,AJ847,AL847,AN847,AP847,AR847,AT847,AV847,AX847,AZ847,BB847,BD847)</f>
        <v>20600</v>
      </c>
      <c r="BG847" s="16">
        <f>SUM(AG847,AI847,AK847,AM847,AO847,AQ847,AS847,AU847,AW847,AY847,BA847,BC847,BE847)</f>
        <v>19500</v>
      </c>
      <c r="BH847" s="284"/>
      <c r="BI847" s="133" t="s">
        <v>21</v>
      </c>
      <c r="BJ847" s="125">
        <f>B847/B870</f>
        <v>1.2049939297298277E-2</v>
      </c>
      <c r="BK847" s="126">
        <f t="shared" ref="BK847" si="16358">C847/C870</f>
        <v>0</v>
      </c>
      <c r="BL847" s="127">
        <f t="shared" ref="BL847" si="16359">D847/D870</f>
        <v>7.8213814742394625E-3</v>
      </c>
      <c r="BM847" s="128">
        <f t="shared" ref="BM847" si="16360">E847/E870</f>
        <v>5.1829584326733702E-5</v>
      </c>
      <c r="BN847" s="125">
        <f t="shared" ref="BN847" si="16361">F847/F870</f>
        <v>5.5544728123172868E-3</v>
      </c>
      <c r="BO847" s="126">
        <f t="shared" ref="BO847" si="16362">G847/G870</f>
        <v>1.2800819252432156E-4</v>
      </c>
      <c r="BP847" s="127">
        <f t="shared" ref="BP847" si="16363">H847/H870</f>
        <v>1.0385555253869128E-2</v>
      </c>
      <c r="BQ847" s="128">
        <f t="shared" ref="BQ847" si="16364">I847/I870</f>
        <v>3.5083322891868186E-4</v>
      </c>
      <c r="BR847" s="125">
        <f t="shared" ref="BR847" si="16365">J847/J870</f>
        <v>1.2720623310542216E-3</v>
      </c>
      <c r="BS847" s="126">
        <f t="shared" ref="BS847" si="16366">K847/K870</f>
        <v>0</v>
      </c>
      <c r="BT847" s="127">
        <f t="shared" ref="BT847" si="16367">L847/L870</f>
        <v>8.4638171815488783E-5</v>
      </c>
      <c r="BU847" s="125">
        <f t="shared" ref="BU847" si="16368">M847/M870</f>
        <v>1.0404350910380705E-3</v>
      </c>
      <c r="BV847" s="129">
        <f t="shared" ref="BV847" si="16369">N847/N870</f>
        <v>2.2380699491692589E-3</v>
      </c>
      <c r="BW847" s="130">
        <f t="shared" ref="BW847" si="16370">O847/O870</f>
        <v>8.5268453514481424E-4</v>
      </c>
      <c r="BX847" s="125">
        <f t="shared" ref="BX847" si="16371">P847/P870</f>
        <v>8.0720273207078542E-4</v>
      </c>
      <c r="BY847" s="126">
        <f t="shared" ref="BY847" si="16372">Q847/Q870</f>
        <v>1.0045203415369161E-4</v>
      </c>
      <c r="BZ847" s="127">
        <f t="shared" ref="BZ847" si="16373">R847/R870</f>
        <v>4.3421623968736432E-4</v>
      </c>
      <c r="CA847" s="128">
        <f t="shared" ref="CA847" si="16374">S847/S870</f>
        <v>5.6298990948854531E-4</v>
      </c>
      <c r="CB847" s="125">
        <f t="shared" ref="CB847" si="16375">T847/T870</f>
        <v>1.1137097672346586E-4</v>
      </c>
      <c r="CC847" s="126">
        <f t="shared" ref="CC847" si="16376">U847/U870</f>
        <v>0</v>
      </c>
      <c r="CD847" s="127">
        <f t="shared" ref="CD847" si="16377">V847/V870</f>
        <v>1.2149192078726765E-4</v>
      </c>
      <c r="CE847" s="128">
        <f t="shared" ref="CE847" si="16378">W847/W870</f>
        <v>0</v>
      </c>
      <c r="CF847" s="125">
        <f t="shared" ref="CF847" si="16379">X847/X870</f>
        <v>0</v>
      </c>
      <c r="CG847" s="126">
        <f t="shared" ref="CG847" si="16380">Y847/Y870</f>
        <v>0</v>
      </c>
      <c r="CH847" s="127">
        <f t="shared" ref="CH847" si="16381">Z847/Z870</f>
        <v>0</v>
      </c>
      <c r="CI847" s="125">
        <f t="shared" ref="CI847" si="16382">AA847/AA870</f>
        <v>0</v>
      </c>
      <c r="CJ847" s="131">
        <f t="shared" ref="CJ847" si="16383">AB847/AB870</f>
        <v>4.1608787364305188E-3</v>
      </c>
      <c r="CK847" s="132">
        <f t="shared" ref="CK847" si="16384">AC847/AC870</f>
        <v>2.6727893938564487E-4</v>
      </c>
    </row>
    <row r="848" spans="1:89" ht="14.1" thickBot="1">
      <c r="A848" s="142" t="s">
        <v>23</v>
      </c>
      <c r="B848" s="195">
        <v>3088</v>
      </c>
      <c r="C848" s="196">
        <v>1</v>
      </c>
      <c r="D848" s="197">
        <v>1142</v>
      </c>
      <c r="E848" s="198">
        <v>74</v>
      </c>
      <c r="F848" s="195">
        <v>375</v>
      </c>
      <c r="G848" s="199">
        <v>31</v>
      </c>
      <c r="H848" s="197">
        <v>1360</v>
      </c>
      <c r="I848" s="198">
        <v>285</v>
      </c>
      <c r="J848" s="195">
        <v>88</v>
      </c>
      <c r="K848" s="199">
        <v>90</v>
      </c>
      <c r="L848" s="197">
        <v>94</v>
      </c>
      <c r="M848" s="195">
        <v>431</v>
      </c>
      <c r="N848" s="200">
        <v>539</v>
      </c>
      <c r="O848" s="201">
        <v>529</v>
      </c>
      <c r="P848" s="195">
        <v>335</v>
      </c>
      <c r="Q848" s="199">
        <v>359</v>
      </c>
      <c r="R848" s="197">
        <v>484</v>
      </c>
      <c r="S848" s="198">
        <v>442</v>
      </c>
      <c r="T848" s="195">
        <v>110</v>
      </c>
      <c r="U848" s="199">
        <v>333</v>
      </c>
      <c r="V848" s="197">
        <v>223</v>
      </c>
      <c r="W848" s="198">
        <v>677</v>
      </c>
      <c r="X848" s="195">
        <v>412</v>
      </c>
      <c r="Y848" s="199">
        <v>457</v>
      </c>
      <c r="Z848" s="197">
        <v>1396</v>
      </c>
      <c r="AA848" s="195">
        <v>808</v>
      </c>
      <c r="AB848" s="168">
        <f t="shared" si="16356"/>
        <v>9646</v>
      </c>
      <c r="AC848" s="169">
        <f t="shared" si="16357"/>
        <v>4517</v>
      </c>
      <c r="AE848" s="252" t="str">
        <f>$AE$11</f>
        <v>09:00 - 09:59</v>
      </c>
      <c r="AF848" s="253">
        <f>SUMIF($A$9:$A$32,$AE848,B$846:B$869)</f>
        <v>4344</v>
      </c>
      <c r="AG848" s="272">
        <f t="shared" si="16327"/>
        <v>1111</v>
      </c>
      <c r="AH848" s="273">
        <f t="shared" si="16327"/>
        <v>1679</v>
      </c>
      <c r="AI848" s="274">
        <f t="shared" si="16327"/>
        <v>1012</v>
      </c>
      <c r="AJ848" s="275">
        <f t="shared" si="16327"/>
        <v>635</v>
      </c>
      <c r="AK848" s="276">
        <f t="shared" si="16327"/>
        <v>569</v>
      </c>
      <c r="AL848" s="273">
        <f t="shared" si="16327"/>
        <v>1475</v>
      </c>
      <c r="AM848" s="274">
        <f t="shared" si="16327"/>
        <v>1998</v>
      </c>
      <c r="AN848" s="275">
        <f t="shared" si="16327"/>
        <v>323</v>
      </c>
      <c r="AO848" s="276">
        <f t="shared" si="16327"/>
        <v>1045</v>
      </c>
      <c r="AP848" s="273">
        <f t="shared" si="16327"/>
        <v>404</v>
      </c>
      <c r="AQ848" s="275">
        <f t="shared" si="16327"/>
        <v>2426</v>
      </c>
      <c r="AR848" s="277">
        <f t="shared" si="16327"/>
        <v>1351</v>
      </c>
      <c r="AS848" s="278">
        <f t="shared" si="16327"/>
        <v>3291</v>
      </c>
      <c r="AT848" s="275">
        <f t="shared" si="16327"/>
        <v>956</v>
      </c>
      <c r="AU848" s="276">
        <f t="shared" si="16327"/>
        <v>1389</v>
      </c>
      <c r="AV848" s="273">
        <f t="shared" si="16327"/>
        <v>1421</v>
      </c>
      <c r="AW848" s="274">
        <f t="shared" si="16328"/>
        <v>1256</v>
      </c>
      <c r="AX848" s="275">
        <f t="shared" si="16328"/>
        <v>298</v>
      </c>
      <c r="AY848" s="276">
        <f t="shared" si="16328"/>
        <v>1000</v>
      </c>
      <c r="AZ848" s="273">
        <f t="shared" si="16328"/>
        <v>612</v>
      </c>
      <c r="BA848" s="274">
        <f t="shared" si="16328"/>
        <v>2679</v>
      </c>
      <c r="BB848" s="275">
        <f t="shared" si="16328"/>
        <v>1089</v>
      </c>
      <c r="BC848" s="276">
        <f t="shared" si="16328"/>
        <v>1408</v>
      </c>
      <c r="BD848" s="273">
        <f t="shared" si="16328"/>
        <v>3928</v>
      </c>
      <c r="BE848" s="275">
        <f t="shared" si="16328"/>
        <v>2586</v>
      </c>
      <c r="BF848" s="271">
        <f>SUM(AF848,AH848,AJ848,AL848,AN848,AP848,AR848,AT848,AV848,AX848,AZ848,BB848,BD848)</f>
        <v>18515</v>
      </c>
      <c r="BG848" s="16">
        <f>SUM(AG848,AI848,AK848,AM848,AO848,AQ848,AS848,AU848,AW848,AY848,BA848,BC848,BE848)</f>
        <v>21770</v>
      </c>
      <c r="BH848" s="285"/>
      <c r="BI848" s="142" t="s">
        <v>23</v>
      </c>
      <c r="BJ848" s="125">
        <f>B848/B870</f>
        <v>5.5955206842191095E-2</v>
      </c>
      <c r="BK848" s="126">
        <f t="shared" ref="BK848" si="16385">C848/C870</f>
        <v>2.9867686150353932E-5</v>
      </c>
      <c r="BL848" s="127">
        <f t="shared" ref="BL848" si="16386">D848/D870</f>
        <v>5.193033513710154E-2</v>
      </c>
      <c r="BM848" s="128">
        <f t="shared" ref="BM848" si="16387">E848/E870</f>
        <v>3.8353892401782937E-3</v>
      </c>
      <c r="BN848" s="125">
        <f t="shared" ref="BN848" si="16388">F848/F870</f>
        <v>3.6542584291561098E-2</v>
      </c>
      <c r="BO848" s="126">
        <f t="shared" ref="BO848" si="16389">G848/G870</f>
        <v>3.968253968253968E-3</v>
      </c>
      <c r="BP848" s="127">
        <f t="shared" ref="BP848" si="16390">H848/H870</f>
        <v>4.6158023350529459E-2</v>
      </c>
      <c r="BQ848" s="128">
        <f t="shared" ref="BQ848" si="16391">I848/I870</f>
        <v>7.1419621601303091E-3</v>
      </c>
      <c r="BR848" s="125">
        <f t="shared" ref="BR848" si="16392">J848/J870</f>
        <v>1.3992685641596439E-2</v>
      </c>
      <c r="BS848" s="126">
        <f t="shared" ref="BS848" si="16393">K848/K870</f>
        <v>1.1689829848032213E-2</v>
      </c>
      <c r="BT848" s="127">
        <f t="shared" ref="BT848" si="16394">L848/L870</f>
        <v>7.9559881506559467E-3</v>
      </c>
      <c r="BU848" s="125">
        <f t="shared" ref="BU848" si="16395">M848/M870</f>
        <v>2.0383069283518563E-2</v>
      </c>
      <c r="BV848" s="129">
        <f t="shared" ref="BV848" si="16396">N848/N870</f>
        <v>2.0446096654275093E-2</v>
      </c>
      <c r="BW848" s="130">
        <f t="shared" ref="BW848" si="16397">O848/O870</f>
        <v>1.5035670636386892E-2</v>
      </c>
      <c r="BX848" s="125">
        <f t="shared" ref="BX848" si="16398">P848/P870</f>
        <v>2.0800993480285624E-2</v>
      </c>
      <c r="BY848" s="126">
        <f t="shared" ref="BY848" si="16399">Q848/Q870</f>
        <v>1.8031140130587646E-2</v>
      </c>
      <c r="BZ848" s="127">
        <f t="shared" ref="BZ848" si="16400">R848/R870</f>
        <v>2.335118444540937E-2</v>
      </c>
      <c r="CA848" s="128">
        <f t="shared" ref="CA848" si="16401">S848/S870</f>
        <v>1.914165692261054E-2</v>
      </c>
      <c r="CB848" s="125">
        <f t="shared" ref="CB848" si="16402">T848/T870</f>
        <v>1.2250807439581245E-2</v>
      </c>
      <c r="CC848" s="126">
        <f t="shared" ref="CC848" si="16403">U848/U870</f>
        <v>2.9639519359145529E-2</v>
      </c>
      <c r="CD848" s="127">
        <f t="shared" ref="CD848" si="16404">V848/V870</f>
        <v>9.0308994451868945E-3</v>
      </c>
      <c r="CE848" s="128">
        <f t="shared" ref="CE848" si="16405">W848/W870</f>
        <v>2.3251021739877049E-2</v>
      </c>
      <c r="CF848" s="125">
        <f t="shared" ref="CF848" si="16406">X848/X870</f>
        <v>1.7661936811420243E-2</v>
      </c>
      <c r="CG848" s="126">
        <f t="shared" ref="CG848" si="16407">Y848/Y870</f>
        <v>2.9904462766653581E-2</v>
      </c>
      <c r="CH848" s="127">
        <f t="shared" ref="CH848" si="16408">Z848/Z870</f>
        <v>2.5021956946460897E-2</v>
      </c>
      <c r="CI848" s="125">
        <f t="shared" ref="CI848" si="16409">AA848/AA870</f>
        <v>1.7052529388177196E-2</v>
      </c>
      <c r="CJ848" s="131">
        <f t="shared" ref="CJ848" si="16410">AB848/AB870</f>
        <v>3.1016875032155167E-2</v>
      </c>
      <c r="CK848" s="132">
        <f t="shared" ref="CK848" si="16411">AC848/AC870</f>
        <v>1.4545770713312745E-2</v>
      </c>
    </row>
    <row r="849" spans="1:89" ht="15" thickTop="1" thickBot="1">
      <c r="A849" s="133" t="s">
        <v>25</v>
      </c>
      <c r="B849" s="188">
        <v>5796</v>
      </c>
      <c r="C849" s="189">
        <v>629</v>
      </c>
      <c r="D849" s="190">
        <v>2137</v>
      </c>
      <c r="E849" s="191">
        <v>639</v>
      </c>
      <c r="F849" s="188">
        <v>703</v>
      </c>
      <c r="G849" s="192">
        <v>324</v>
      </c>
      <c r="H849" s="190">
        <v>1521</v>
      </c>
      <c r="I849" s="191">
        <v>872</v>
      </c>
      <c r="J849" s="188">
        <v>220</v>
      </c>
      <c r="K849" s="192">
        <v>476</v>
      </c>
      <c r="L849" s="190">
        <v>297</v>
      </c>
      <c r="M849" s="188">
        <v>1107</v>
      </c>
      <c r="N849" s="193">
        <v>1214</v>
      </c>
      <c r="O849" s="194">
        <v>2055</v>
      </c>
      <c r="P849" s="188">
        <v>954</v>
      </c>
      <c r="Q849" s="192">
        <v>894</v>
      </c>
      <c r="R849" s="190">
        <v>1180</v>
      </c>
      <c r="S849" s="191">
        <v>1234</v>
      </c>
      <c r="T849" s="188">
        <v>210</v>
      </c>
      <c r="U849" s="192">
        <v>1009</v>
      </c>
      <c r="V849" s="190">
        <v>643</v>
      </c>
      <c r="W849" s="191">
        <v>2082</v>
      </c>
      <c r="X849" s="188">
        <v>1144</v>
      </c>
      <c r="Y849" s="192">
        <v>1327</v>
      </c>
      <c r="Z849" s="190">
        <v>3450</v>
      </c>
      <c r="AA849" s="188">
        <v>1716</v>
      </c>
      <c r="AB849" s="168">
        <f>B849+D849+F849+H849+J849+L849+N849+P849+R849+T849+V849+X849+Z849</f>
        <v>19469</v>
      </c>
      <c r="AC849" s="169">
        <f t="shared" si="16357"/>
        <v>14364</v>
      </c>
      <c r="AE849" s="288" t="s">
        <v>26</v>
      </c>
      <c r="AF849" s="12">
        <f t="shared" ref="AF849:BG849" si="16412">SUM(AF846:AF848)</f>
        <v>14993</v>
      </c>
      <c r="AG849" s="1">
        <f t="shared" si="16412"/>
        <v>2989</v>
      </c>
      <c r="AH849" s="12">
        <f t="shared" si="16412"/>
        <v>4690</v>
      </c>
      <c r="AI849" s="1">
        <f t="shared" si="16412"/>
        <v>3452</v>
      </c>
      <c r="AJ849" s="12">
        <f t="shared" si="16412"/>
        <v>2089</v>
      </c>
      <c r="AK849" s="1">
        <f t="shared" si="16412"/>
        <v>1771</v>
      </c>
      <c r="AL849" s="12">
        <f t="shared" si="16412"/>
        <v>4005</v>
      </c>
      <c r="AM849" s="1">
        <f t="shared" si="16412"/>
        <v>5378</v>
      </c>
      <c r="AN849" s="12">
        <f t="shared" si="16412"/>
        <v>1039</v>
      </c>
      <c r="AO849" s="1">
        <f t="shared" si="16412"/>
        <v>2671</v>
      </c>
      <c r="AP849" s="12">
        <f t="shared" si="16412"/>
        <v>1210</v>
      </c>
      <c r="AQ849" s="1">
        <f t="shared" si="16412"/>
        <v>6611</v>
      </c>
      <c r="AR849" s="12">
        <f t="shared" si="16412"/>
        <v>4376</v>
      </c>
      <c r="AS849" s="1">
        <f t="shared" si="16412"/>
        <v>8758</v>
      </c>
      <c r="AT849" s="12">
        <f t="shared" si="16412"/>
        <v>3503</v>
      </c>
      <c r="AU849" s="1">
        <f t="shared" si="16412"/>
        <v>4198</v>
      </c>
      <c r="AV849" s="12">
        <f t="shared" si="16412"/>
        <v>4794</v>
      </c>
      <c r="AW849" s="1">
        <f t="shared" si="16412"/>
        <v>3920</v>
      </c>
      <c r="AX849" s="12">
        <f t="shared" si="16412"/>
        <v>836</v>
      </c>
      <c r="AY849" s="1">
        <f t="shared" si="16412"/>
        <v>4117</v>
      </c>
      <c r="AZ849" s="12">
        <f t="shared" si="16412"/>
        <v>1996</v>
      </c>
      <c r="BA849" s="1">
        <f t="shared" si="16412"/>
        <v>7315</v>
      </c>
      <c r="BB849" s="12">
        <f t="shared" si="16412"/>
        <v>3594</v>
      </c>
      <c r="BC849" s="1">
        <f t="shared" si="16412"/>
        <v>4567</v>
      </c>
      <c r="BD849" s="12">
        <f t="shared" si="16412"/>
        <v>13438</v>
      </c>
      <c r="BE849" s="1">
        <f t="shared" si="16412"/>
        <v>6535</v>
      </c>
      <c r="BF849" s="51">
        <f t="shared" si="16412"/>
        <v>60563</v>
      </c>
      <c r="BG849" s="47">
        <f t="shared" si="16412"/>
        <v>62282</v>
      </c>
      <c r="BH849" s="284"/>
      <c r="BI849" s="133" t="s">
        <v>25</v>
      </c>
      <c r="BJ849" s="125">
        <f>B849/B870</f>
        <v>0.10502473408592604</v>
      </c>
      <c r="BK849" s="126">
        <f t="shared" ref="BK849" si="16413">C849/C870</f>
        <v>1.8786774588572624E-2</v>
      </c>
      <c r="BL849" s="127">
        <f t="shared" ref="BL849" si="16414">D849/D870</f>
        <v>9.7176117502614706E-2</v>
      </c>
      <c r="BM849" s="128">
        <f t="shared" ref="BM849" si="16415">E849/E870</f>
        <v>3.3119104384782834E-2</v>
      </c>
      <c r="BN849" s="125">
        <f t="shared" ref="BN849" si="16416">F849/F870</f>
        <v>6.8505164685246547E-2</v>
      </c>
      <c r="BO849" s="126">
        <f t="shared" ref="BO849" si="16417">G849/G870</f>
        <v>4.1474654377880185E-2</v>
      </c>
      <c r="BP849" s="127">
        <f t="shared" ref="BP849" si="16418">H849/H870</f>
        <v>5.1622318761878901E-2</v>
      </c>
      <c r="BQ849" s="128">
        <f t="shared" ref="BQ849" si="16419">I849/I870</f>
        <v>2.1851898258363613E-2</v>
      </c>
      <c r="BR849" s="125">
        <f t="shared" ref="BR849" si="16420">J849/J870</f>
        <v>3.4981714103991098E-2</v>
      </c>
      <c r="BS849" s="126">
        <f t="shared" ref="BS849" si="16421">K849/K870</f>
        <v>6.1826211196259258E-2</v>
      </c>
      <c r="BT849" s="127">
        <f t="shared" ref="BT849" si="16422">L849/L870</f>
        <v>2.5137537029200168E-2</v>
      </c>
      <c r="BU849" s="125">
        <f t="shared" ref="BU849" si="16423">M849/M870</f>
        <v>5.2352802080870182E-2</v>
      </c>
      <c r="BV849" s="129">
        <f t="shared" ref="BV849" si="16424">N849/N870</f>
        <v>4.6051134208330173E-2</v>
      </c>
      <c r="BW849" s="130">
        <f t="shared" ref="BW849" si="16425">O849/O870</f>
        <v>5.8408890657419776E-2</v>
      </c>
      <c r="BX849" s="125">
        <f t="shared" ref="BX849" si="16426">P849/P870</f>
        <v>5.9236262030425334E-2</v>
      </c>
      <c r="BY849" s="126">
        <f t="shared" ref="BY849" si="16427">Q849/Q870</f>
        <v>4.4902059266700149E-2</v>
      </c>
      <c r="BZ849" s="127">
        <f t="shared" ref="BZ849" si="16428">R849/R870</f>
        <v>5.6930573647898879E-2</v>
      </c>
      <c r="CA849" s="128">
        <f t="shared" ref="CA849" si="16429">S849/S870</f>
        <v>5.3440734485297299E-2</v>
      </c>
      <c r="CB849" s="125">
        <f t="shared" ref="CB849" si="16430">T849/T870</f>
        <v>2.3387905111927832E-2</v>
      </c>
      <c r="CC849" s="126">
        <f t="shared" ref="CC849" si="16431">U849/U870</f>
        <v>8.9808633733867382E-2</v>
      </c>
      <c r="CD849" s="127">
        <f t="shared" ref="CD849" si="16432">V849/V870</f>
        <v>2.6039768355404367E-2</v>
      </c>
      <c r="CE849" s="128">
        <f t="shared" ref="CE849" si="16433">W849/W870</f>
        <v>7.1504619294570179E-2</v>
      </c>
      <c r="CF849" s="125">
        <f t="shared" ref="CF849" si="16434">X849/X870</f>
        <v>4.9041882796759119E-2</v>
      </c>
      <c r="CG849" s="126">
        <f t="shared" ref="CG849" si="16435">Y849/Y870</f>
        <v>8.6834184007328882E-2</v>
      </c>
      <c r="CH849" s="127">
        <f t="shared" ref="CH849" si="16436">Z849/Z870</f>
        <v>6.1837930849061674E-2</v>
      </c>
      <c r="CI849" s="125">
        <f t="shared" ref="CI849" si="16437">AA849/AA870</f>
        <v>3.6215520334297112E-2</v>
      </c>
      <c r="CJ849" s="131">
        <f t="shared" ref="CJ849" si="16438">AB849/AB870</f>
        <v>6.2602896537531511E-2</v>
      </c>
      <c r="CK849" s="132">
        <f t="shared" ref="CK849" si="16439">AC849/AC870</f>
        <v>4.6255357654643406E-2</v>
      </c>
    </row>
    <row r="850" spans="1:89" ht="14.1" thickTop="1">
      <c r="A850" s="142" t="s">
        <v>20</v>
      </c>
      <c r="B850" s="195">
        <v>5593</v>
      </c>
      <c r="C850" s="196">
        <v>726</v>
      </c>
      <c r="D850" s="197">
        <v>1710</v>
      </c>
      <c r="E850" s="198">
        <v>1252</v>
      </c>
      <c r="F850" s="195">
        <v>749</v>
      </c>
      <c r="G850" s="199">
        <v>599</v>
      </c>
      <c r="H850" s="197">
        <v>899</v>
      </c>
      <c r="I850" s="198">
        <v>1807</v>
      </c>
      <c r="J850" s="195">
        <v>366</v>
      </c>
      <c r="K850" s="199">
        <v>850</v>
      </c>
      <c r="L850" s="197">
        <v>399</v>
      </c>
      <c r="M850" s="195">
        <v>2127</v>
      </c>
      <c r="N850" s="200">
        <v>1642</v>
      </c>
      <c r="O850" s="201">
        <v>2788</v>
      </c>
      <c r="P850" s="195">
        <v>1350</v>
      </c>
      <c r="Q850" s="199">
        <v>1418</v>
      </c>
      <c r="R850" s="197">
        <v>1695</v>
      </c>
      <c r="S850" s="198">
        <v>1445</v>
      </c>
      <c r="T850" s="195">
        <v>272</v>
      </c>
      <c r="U850" s="199">
        <v>1713</v>
      </c>
      <c r="V850" s="197">
        <v>704</v>
      </c>
      <c r="W850" s="198">
        <v>2386</v>
      </c>
      <c r="X850" s="195">
        <v>1325</v>
      </c>
      <c r="Y850" s="199">
        <v>1663</v>
      </c>
      <c r="Z850" s="197">
        <v>4744</v>
      </c>
      <c r="AA850" s="195">
        <v>2238</v>
      </c>
      <c r="AB850" s="168">
        <f t="shared" ref="AB850:AB866" si="16440">B850+D850+F850+H850+J850+L850+N850+P850+R850+T850+V850+X850+Z850</f>
        <v>21448</v>
      </c>
      <c r="AC850" s="169">
        <f t="shared" si="16357"/>
        <v>21012</v>
      </c>
      <c r="BI850" s="142" t="s">
        <v>20</v>
      </c>
      <c r="BJ850" s="125">
        <f>B850/B870</f>
        <v>0.10134633156359288</v>
      </c>
      <c r="BK850" s="126">
        <f t="shared" ref="BK850" si="16441">C850/C870</f>
        <v>2.1683940145156955E-2</v>
      </c>
      <c r="BL850" s="127">
        <f t="shared" ref="BL850" si="16442">D850/D870</f>
        <v>7.7759083261334183E-2</v>
      </c>
      <c r="BM850" s="128">
        <f t="shared" ref="BM850" si="16443">E850/E870</f>
        <v>6.4890639577070586E-2</v>
      </c>
      <c r="BN850" s="125">
        <f t="shared" ref="BN850" si="16444">F850/F870</f>
        <v>7.298772169167804E-2</v>
      </c>
      <c r="BO850" s="126">
        <f t="shared" ref="BO850" si="16445">G850/G870</f>
        <v>7.667690732206861E-2</v>
      </c>
      <c r="BP850" s="127">
        <f t="shared" ref="BP850" si="16446">H850/H870</f>
        <v>3.0511811023622049E-2</v>
      </c>
      <c r="BQ850" s="128">
        <f t="shared" ref="BQ850" si="16447">I850/I870</f>
        <v>4.5282546046861293E-2</v>
      </c>
      <c r="BR850" s="125">
        <f t="shared" ref="BR850" si="16448">J850/J870</f>
        <v>5.8196851645730643E-2</v>
      </c>
      <c r="BS850" s="126">
        <f t="shared" ref="BS850" si="16449">K850/K870</f>
        <v>0.11040394856474867</v>
      </c>
      <c r="BT850" s="127">
        <f t="shared" ref="BT850" si="16450">L850/L870</f>
        <v>3.3770630554380024E-2</v>
      </c>
      <c r="BU850" s="125">
        <f t="shared" ref="BU850" si="16451">M850/M870</f>
        <v>0.10059115630172617</v>
      </c>
      <c r="BV850" s="129">
        <f t="shared" ref="BV850" si="16452">N850/N870</f>
        <v>6.2286624687049541E-2</v>
      </c>
      <c r="BW850" s="130">
        <f t="shared" ref="BW850" si="16453">O850/O870</f>
        <v>7.924281613279141E-2</v>
      </c>
      <c r="BX850" s="125">
        <f t="shared" ref="BX850" si="16454">P850/P870</f>
        <v>8.3824899099658498E-2</v>
      </c>
      <c r="BY850" s="126">
        <f t="shared" ref="BY850" si="16455">Q850/Q870</f>
        <v>7.122049221496736E-2</v>
      </c>
      <c r="BZ850" s="127">
        <f t="shared" ref="BZ850" si="16456">R850/R870</f>
        <v>8.1777391807786939E-2</v>
      </c>
      <c r="CA850" s="128">
        <f t="shared" ref="CA850" si="16457">S850/S870</f>
        <v>6.2578493785457531E-2</v>
      </c>
      <c r="CB850" s="125">
        <f t="shared" ref="CB850" si="16458">T850/T870</f>
        <v>3.0292905668782715E-2</v>
      </c>
      <c r="CC850" s="126">
        <f t="shared" ref="CC850" si="16459">U850/U870</f>
        <v>0.15246995994659546</v>
      </c>
      <c r="CD850" s="127">
        <f t="shared" ref="CD850" si="16460">V850/V870</f>
        <v>2.8510104078078809E-2</v>
      </c>
      <c r="CE850" s="128">
        <f t="shared" ref="CE850" si="16461">W850/W870</f>
        <v>8.1945255349108764E-2</v>
      </c>
      <c r="CF850" s="125">
        <f t="shared" ref="CF850" si="16462">X850/X870</f>
        <v>5.6801131735756849E-2</v>
      </c>
      <c r="CG850" s="126">
        <f t="shared" ref="CG850" si="16463">Y850/Y870</f>
        <v>0.10882083496924487</v>
      </c>
      <c r="CH850" s="127">
        <f t="shared" ref="CH850" si="16464">Z850/Z870</f>
        <v>8.5031635926941615E-2</v>
      </c>
      <c r="CI850" s="125">
        <f t="shared" ref="CI850" si="16465">AA850/AA870</f>
        <v>4.7232129666758119E-2</v>
      </c>
      <c r="CJ850" s="131">
        <f t="shared" ref="CJ850" si="16466">AB850/AB870</f>
        <v>6.8966404280495955E-2</v>
      </c>
      <c r="CK850" s="132">
        <f t="shared" ref="CK850" si="16467">AC850/AC870</f>
        <v>6.7663434630977945E-2</v>
      </c>
    </row>
    <row r="851" spans="1:89" ht="14.1" thickBot="1">
      <c r="A851" s="133" t="s">
        <v>22</v>
      </c>
      <c r="B851" s="188">
        <v>5056</v>
      </c>
      <c r="C851" s="189">
        <v>1152</v>
      </c>
      <c r="D851" s="190">
        <v>1301</v>
      </c>
      <c r="E851" s="191">
        <v>1188</v>
      </c>
      <c r="F851" s="188">
        <v>705</v>
      </c>
      <c r="G851" s="192">
        <v>603</v>
      </c>
      <c r="H851" s="190">
        <v>1631</v>
      </c>
      <c r="I851" s="191">
        <v>1573</v>
      </c>
      <c r="J851" s="188">
        <v>350</v>
      </c>
      <c r="K851" s="192">
        <v>776</v>
      </c>
      <c r="L851" s="190">
        <v>407</v>
      </c>
      <c r="M851" s="188">
        <v>2058</v>
      </c>
      <c r="N851" s="193">
        <v>1383</v>
      </c>
      <c r="O851" s="194">
        <v>2679</v>
      </c>
      <c r="P851" s="188">
        <v>1197</v>
      </c>
      <c r="Q851" s="192">
        <v>1391</v>
      </c>
      <c r="R851" s="190">
        <v>1678</v>
      </c>
      <c r="S851" s="191">
        <v>1219</v>
      </c>
      <c r="T851" s="188">
        <v>266</v>
      </c>
      <c r="U851" s="192">
        <v>1404</v>
      </c>
      <c r="V851" s="190">
        <v>680</v>
      </c>
      <c r="W851" s="191">
        <v>2250</v>
      </c>
      <c r="X851" s="188">
        <v>1180</v>
      </c>
      <c r="Y851" s="192">
        <v>1496</v>
      </c>
      <c r="Z851" s="190">
        <v>4766</v>
      </c>
      <c r="AA851" s="188">
        <v>1711</v>
      </c>
      <c r="AB851" s="168">
        <f t="shared" si="16440"/>
        <v>20600</v>
      </c>
      <c r="AC851" s="169">
        <f t="shared" si="16357"/>
        <v>19500</v>
      </c>
      <c r="AE851" t="s">
        <v>27</v>
      </c>
      <c r="BI851" s="133" t="s">
        <v>22</v>
      </c>
      <c r="BJ851" s="125">
        <f>B851/B870</f>
        <v>9.1615779078406151E-2</v>
      </c>
      <c r="BK851" s="126">
        <f t="shared" ref="BK851" si="16468">C851/C870</f>
        <v>3.4407574445207728E-2</v>
      </c>
      <c r="BL851" s="127">
        <f t="shared" ref="BL851" si="16469">D851/D870</f>
        <v>5.9160565685962438E-2</v>
      </c>
      <c r="BM851" s="128">
        <f t="shared" ref="BM851" si="16470">E851/E870</f>
        <v>6.1573546180159637E-2</v>
      </c>
      <c r="BN851" s="125">
        <f t="shared" ref="BN851" si="16471">F851/F870</f>
        <v>6.8700058468134872E-2</v>
      </c>
      <c r="BO851" s="126">
        <f t="shared" ref="BO851" si="16472">G851/G870</f>
        <v>7.7188940092165897E-2</v>
      </c>
      <c r="BP851" s="127">
        <f t="shared" ref="BP851" si="16473">H851/H870</f>
        <v>5.5355688297583493E-2</v>
      </c>
      <c r="BQ851" s="128">
        <f t="shared" ref="BQ851" si="16474">I851/I870</f>
        <v>3.9418619220649043E-2</v>
      </c>
      <c r="BR851" s="125">
        <f t="shared" ref="BR851" si="16475">J851/J870</f>
        <v>5.5652726983622197E-2</v>
      </c>
      <c r="BS851" s="126">
        <f t="shared" ref="BS851" si="16476">K851/K870</f>
        <v>0.10079231068969996</v>
      </c>
      <c r="BT851" s="127">
        <f t="shared" ref="BT851" si="16477">L851/L870</f>
        <v>3.4447735928903933E-2</v>
      </c>
      <c r="BU851" s="125">
        <f t="shared" ref="BU851" si="16478">M851/M870</f>
        <v>9.732797351619768E-2</v>
      </c>
      <c r="BV851" s="129">
        <f t="shared" ref="BV851" si="16479">N851/N870</f>
        <v>5.2461876944086182E-2</v>
      </c>
      <c r="BW851" s="130">
        <f t="shared" ref="BW851" si="16480">O851/O870</f>
        <v>7.6144728988431915E-2</v>
      </c>
      <c r="BX851" s="125">
        <f t="shared" ref="BX851" si="16481">P851/P870</f>
        <v>7.4324743868363866E-2</v>
      </c>
      <c r="BY851" s="126">
        <f t="shared" ref="BY851" si="16482">Q851/Q870</f>
        <v>6.9864389753892517E-2</v>
      </c>
      <c r="BZ851" s="127">
        <f t="shared" ref="BZ851" si="16483">R851/R870</f>
        <v>8.0957205577266364E-2</v>
      </c>
      <c r="CA851" s="128">
        <f t="shared" ref="CA851" si="16484">S851/S870</f>
        <v>5.2791130743579752E-2</v>
      </c>
      <c r="CB851" s="125">
        <f t="shared" ref="CB851" si="16485">T851/T870</f>
        <v>2.9624679808441919E-2</v>
      </c>
      <c r="CC851" s="126">
        <f t="shared" ref="CC851" si="16486">U851/U870</f>
        <v>0.12496662216288384</v>
      </c>
      <c r="CD851" s="127">
        <f t="shared" ref="CD851" si="16487">V851/V870</f>
        <v>2.7538168711780667E-2</v>
      </c>
      <c r="CE851" s="128">
        <f t="shared" ref="CE851" si="16488">W851/W870</f>
        <v>7.7274444482604662E-2</v>
      </c>
      <c r="CF851" s="125">
        <f t="shared" ref="CF851" si="16489">X851/X870</f>
        <v>5.0585158828824965E-2</v>
      </c>
      <c r="CG851" s="126">
        <f t="shared" ref="CG851" si="16490">Y851/Y870</f>
        <v>9.7892945949483057E-2</v>
      </c>
      <c r="CH851" s="127">
        <f t="shared" ref="CH851" si="16491">Z851/Z870</f>
        <v>8.5425964761341441E-2</v>
      </c>
      <c r="CI851" s="125">
        <f t="shared" ref="CI851" si="16492">AA851/AA870</f>
        <v>3.6109997256399975E-2</v>
      </c>
      <c r="CJ851" s="131">
        <f t="shared" ref="CJ851" si="16493">AB851/AB870</f>
        <v>6.6239646035910899E-2</v>
      </c>
      <c r="CK851" s="132">
        <f t="shared" ref="CK851" si="16494">AC851/AC870</f>
        <v>6.2794449614699696E-2</v>
      </c>
    </row>
    <row r="852" spans="1:89" ht="15" thickTop="1" thickBot="1">
      <c r="A852" s="142" t="s">
        <v>24</v>
      </c>
      <c r="B852" s="195">
        <v>4344</v>
      </c>
      <c r="C852" s="196">
        <v>1111</v>
      </c>
      <c r="D852" s="197">
        <v>1679</v>
      </c>
      <c r="E852" s="198">
        <v>1012</v>
      </c>
      <c r="F852" s="195">
        <v>635</v>
      </c>
      <c r="G852" s="199">
        <v>569</v>
      </c>
      <c r="H852" s="197">
        <v>1475</v>
      </c>
      <c r="I852" s="198">
        <v>1998</v>
      </c>
      <c r="J852" s="195">
        <v>323</v>
      </c>
      <c r="K852" s="199">
        <v>1045</v>
      </c>
      <c r="L852" s="197">
        <v>404</v>
      </c>
      <c r="M852" s="195">
        <v>2426</v>
      </c>
      <c r="N852" s="200">
        <v>1351</v>
      </c>
      <c r="O852" s="201">
        <v>3291</v>
      </c>
      <c r="P852" s="195">
        <v>956</v>
      </c>
      <c r="Q852" s="199">
        <v>1389</v>
      </c>
      <c r="R852" s="197">
        <v>1421</v>
      </c>
      <c r="S852" s="198">
        <v>1256</v>
      </c>
      <c r="T852" s="195">
        <v>298</v>
      </c>
      <c r="U852" s="199">
        <v>1000</v>
      </c>
      <c r="V852" s="197">
        <v>612</v>
      </c>
      <c r="W852" s="198">
        <v>2679</v>
      </c>
      <c r="X852" s="195">
        <v>1089</v>
      </c>
      <c r="Y852" s="199">
        <v>1408</v>
      </c>
      <c r="Z852" s="197">
        <v>3928</v>
      </c>
      <c r="AA852" s="195">
        <v>2586</v>
      </c>
      <c r="AB852" s="168">
        <f t="shared" si="16440"/>
        <v>18515</v>
      </c>
      <c r="AC852" s="169">
        <f t="shared" si="16357"/>
        <v>21770</v>
      </c>
      <c r="AE852" s="309" t="s">
        <v>2</v>
      </c>
      <c r="AF852" s="303" t="s">
        <v>3</v>
      </c>
      <c r="AG852" s="304"/>
      <c r="AH852" s="303" t="s">
        <v>4</v>
      </c>
      <c r="AI852" s="304"/>
      <c r="AJ852" s="303" t="s">
        <v>5</v>
      </c>
      <c r="AK852" s="304"/>
      <c r="AL852" s="303" t="s">
        <v>6</v>
      </c>
      <c r="AM852" s="304"/>
      <c r="AN852" s="303" t="s">
        <v>7</v>
      </c>
      <c r="AO852" s="304"/>
      <c r="AP852" s="303" t="s">
        <v>8</v>
      </c>
      <c r="AQ852" s="304"/>
      <c r="AR852" s="303" t="s">
        <v>9</v>
      </c>
      <c r="AS852" s="304"/>
      <c r="AT852" s="303" t="s">
        <v>10</v>
      </c>
      <c r="AU852" s="304"/>
      <c r="AV852" s="303" t="s">
        <v>11</v>
      </c>
      <c r="AW852" s="304"/>
      <c r="AX852" s="303" t="s">
        <v>12</v>
      </c>
      <c r="AY852" s="304"/>
      <c r="AZ852" s="303" t="s">
        <v>13</v>
      </c>
      <c r="BA852" s="304"/>
      <c r="BB852" s="303" t="s">
        <v>14</v>
      </c>
      <c r="BC852" s="304"/>
      <c r="BD852" s="305" t="s">
        <v>15</v>
      </c>
      <c r="BE852" s="306"/>
      <c r="BF852" s="307" t="s">
        <v>16</v>
      </c>
      <c r="BG852" s="308"/>
      <c r="BH852" s="286"/>
      <c r="BI852" s="142" t="s">
        <v>24</v>
      </c>
      <c r="BJ852" s="125">
        <f>B852/B870</f>
        <v>7.8714189936035656E-2</v>
      </c>
      <c r="BK852" s="126">
        <f t="shared" ref="BK852" si="16495">C852/C870</f>
        <v>3.3182999313043221E-2</v>
      </c>
      <c r="BL852" s="127">
        <f t="shared" ref="BL852" si="16496">D852/D870</f>
        <v>7.6349415670046841E-2</v>
      </c>
      <c r="BM852" s="128">
        <f t="shared" ref="BM852" si="16497">E852/E870</f>
        <v>5.2451539338654506E-2</v>
      </c>
      <c r="BN852" s="125">
        <f t="shared" ref="BN852" si="16498">F852/F870</f>
        <v>6.1878776067043464E-2</v>
      </c>
      <c r="BO852" s="126">
        <f t="shared" ref="BO852" si="16499">G852/G870</f>
        <v>7.2836661546338971E-2</v>
      </c>
      <c r="BP852" s="127">
        <f t="shared" ref="BP852" si="16500">H852/H870</f>
        <v>5.0061091501493349E-2</v>
      </c>
      <c r="BQ852" s="128">
        <f t="shared" ref="BQ852" si="16501">I852/I870</f>
        <v>5.0068913669966172E-2</v>
      </c>
      <c r="BR852" s="125">
        <f t="shared" ref="BR852" si="16502">J852/J870</f>
        <v>5.1359516616314202E-2</v>
      </c>
      <c r="BS852" s="126">
        <f t="shared" ref="BS852" si="16503">K852/K870</f>
        <v>0.13573191323548514</v>
      </c>
      <c r="BT852" s="127">
        <f t="shared" ref="BT852" si="16504">L852/L870</f>
        <v>3.4193821413457469E-2</v>
      </c>
      <c r="BU852" s="125">
        <f t="shared" ref="BU852" si="16505">M852/M870</f>
        <v>0.11473161503901631</v>
      </c>
      <c r="BV852" s="129">
        <f t="shared" ref="BV852" si="16506">N852/N870</f>
        <v>5.1248008497079132E-2</v>
      </c>
      <c r="BW852" s="130">
        <f t="shared" ref="BW852" si="16507">O852/O870</f>
        <v>9.3539493505386123E-2</v>
      </c>
      <c r="BX852" s="125">
        <f t="shared" ref="BX852" si="16508">P852/P870</f>
        <v>5.936044706612853E-2</v>
      </c>
      <c r="BY852" s="126">
        <f t="shared" ref="BY852" si="16509">Q852/Q870</f>
        <v>6.9763937719738822E-2</v>
      </c>
      <c r="BZ852" s="127">
        <f t="shared" ref="BZ852" si="16510">R852/R870</f>
        <v>6.8557919621749411E-2</v>
      </c>
      <c r="CA852" s="128">
        <f t="shared" ref="CA852" si="16511">S852/S870</f>
        <v>5.4393486639816378E-2</v>
      </c>
      <c r="CB852" s="125">
        <f t="shared" ref="CB852" si="16512">T852/T870</f>
        <v>3.3188551063592829E-2</v>
      </c>
      <c r="CC852" s="126">
        <f t="shared" ref="CC852" si="16513">U852/U870</f>
        <v>8.9007565643079656E-2</v>
      </c>
      <c r="CD852" s="127">
        <f t="shared" ref="CD852" si="16514">V852/V870</f>
        <v>2.4784351840602601E-2</v>
      </c>
      <c r="CE852" s="128">
        <f t="shared" ref="CE852" si="16515">W852/W870</f>
        <v>9.2008105230621293E-2</v>
      </c>
      <c r="CF852" s="125">
        <f t="shared" ref="CF852" si="16516">X852/X870</f>
        <v>4.6684099969991857E-2</v>
      </c>
      <c r="CG852" s="126">
        <f t="shared" ref="CG852" si="16517">Y852/Y870</f>
        <v>9.2134537364219338E-2</v>
      </c>
      <c r="CH852" s="127">
        <f t="shared" ref="CH852" si="16518">Z852/Z870</f>
        <v>7.040562097829399E-2</v>
      </c>
      <c r="CI852" s="125">
        <f t="shared" ref="CI852" si="16519">AA852/AA870</f>
        <v>5.4576535888398794E-2</v>
      </c>
      <c r="CJ852" s="131">
        <f t="shared" ref="CJ852" si="16520">AB852/AB870</f>
        <v>5.9535293512373307E-2</v>
      </c>
      <c r="CK852" s="132">
        <f t="shared" ref="CK852" si="16521">AC852/AC870</f>
        <v>7.0104367595487813E-2</v>
      </c>
    </row>
    <row r="853" spans="1:89" ht="15" thickTop="1" thickBot="1">
      <c r="A853" s="133" t="s">
        <v>28</v>
      </c>
      <c r="B853" s="188">
        <v>3653</v>
      </c>
      <c r="C853" s="189">
        <v>1037</v>
      </c>
      <c r="D853" s="190">
        <v>1350</v>
      </c>
      <c r="E853" s="191">
        <v>871</v>
      </c>
      <c r="F853" s="188">
        <v>626</v>
      </c>
      <c r="G853" s="192">
        <v>468</v>
      </c>
      <c r="H853" s="190">
        <v>1871</v>
      </c>
      <c r="I853" s="191">
        <v>1837</v>
      </c>
      <c r="J853" s="188">
        <v>356</v>
      </c>
      <c r="K853" s="192">
        <v>690</v>
      </c>
      <c r="L853" s="190">
        <v>402</v>
      </c>
      <c r="M853" s="188">
        <v>1739</v>
      </c>
      <c r="N853" s="193">
        <v>1361</v>
      </c>
      <c r="O853" s="194">
        <v>2485</v>
      </c>
      <c r="P853" s="188">
        <v>750</v>
      </c>
      <c r="Q853" s="192">
        <v>1254</v>
      </c>
      <c r="R853" s="190">
        <v>1339</v>
      </c>
      <c r="S853" s="191">
        <v>1275</v>
      </c>
      <c r="T853" s="188">
        <v>362</v>
      </c>
      <c r="U853" s="192">
        <v>851</v>
      </c>
      <c r="V853" s="190">
        <v>765</v>
      </c>
      <c r="W853" s="191">
        <v>2346</v>
      </c>
      <c r="X853" s="188">
        <v>1001</v>
      </c>
      <c r="Y853" s="192">
        <v>1105</v>
      </c>
      <c r="Z853" s="190">
        <v>3175</v>
      </c>
      <c r="AA853" s="188">
        <v>2636</v>
      </c>
      <c r="AB853" s="168">
        <f t="shared" si="16440"/>
        <v>17011</v>
      </c>
      <c r="AC853" s="169">
        <f t="shared" si="16357"/>
        <v>18594</v>
      </c>
      <c r="AE853" s="310"/>
      <c r="AF853" s="242" t="s">
        <v>17</v>
      </c>
      <c r="AG853" s="243" t="s">
        <v>18</v>
      </c>
      <c r="AH853" s="244" t="s">
        <v>17</v>
      </c>
      <c r="AI853" s="245" t="s">
        <v>18</v>
      </c>
      <c r="AJ853" s="242" t="s">
        <v>17</v>
      </c>
      <c r="AK853" s="243" t="s">
        <v>18</v>
      </c>
      <c r="AL853" s="244" t="s">
        <v>17</v>
      </c>
      <c r="AM853" s="245" t="s">
        <v>18</v>
      </c>
      <c r="AN853" s="242" t="s">
        <v>17</v>
      </c>
      <c r="AO853" s="243" t="s">
        <v>18</v>
      </c>
      <c r="AP853" s="244" t="s">
        <v>17</v>
      </c>
      <c r="AQ853" s="242" t="s">
        <v>18</v>
      </c>
      <c r="AR853" s="246" t="s">
        <v>17</v>
      </c>
      <c r="AS853" s="247" t="s">
        <v>18</v>
      </c>
      <c r="AT853" s="242" t="s">
        <v>17</v>
      </c>
      <c r="AU853" s="243" t="s">
        <v>18</v>
      </c>
      <c r="AV853" s="244" t="s">
        <v>17</v>
      </c>
      <c r="AW853" s="245" t="s">
        <v>18</v>
      </c>
      <c r="AX853" s="242" t="s">
        <v>17</v>
      </c>
      <c r="AY853" s="243" t="s">
        <v>18</v>
      </c>
      <c r="AZ853" s="244" t="s">
        <v>17</v>
      </c>
      <c r="BA853" s="245" t="s">
        <v>18</v>
      </c>
      <c r="BB853" s="242" t="s">
        <v>17</v>
      </c>
      <c r="BC853" s="243" t="s">
        <v>18</v>
      </c>
      <c r="BD853" s="248" t="s">
        <v>17</v>
      </c>
      <c r="BE853" s="249" t="s">
        <v>18</v>
      </c>
      <c r="BF853" s="250" t="s">
        <v>17</v>
      </c>
      <c r="BG853" s="251" t="s">
        <v>18</v>
      </c>
      <c r="BH853" s="287"/>
      <c r="BI853" s="133" t="s">
        <v>28</v>
      </c>
      <c r="BJ853" s="125">
        <f>B853/B870</f>
        <v>6.6193125192527222E-2</v>
      </c>
      <c r="BK853" s="126">
        <f t="shared" ref="BK853" si="16522">C853/C870</f>
        <v>3.0972790537917027E-2</v>
      </c>
      <c r="BL853" s="127">
        <f t="shared" ref="BL853" si="16523">D853/D870</f>
        <v>6.1388749943158565E-2</v>
      </c>
      <c r="BM853" s="128">
        <f t="shared" ref="BM853" si="16524">E853/E870</f>
        <v>4.5143567948585053E-2</v>
      </c>
      <c r="BN853" s="125">
        <f t="shared" ref="BN853" si="16525">F853/F870</f>
        <v>6.1001754044045994E-2</v>
      </c>
      <c r="BO853" s="126">
        <f t="shared" ref="BO853" si="16526">G853/G870</f>
        <v>5.9907834101382486E-2</v>
      </c>
      <c r="BP853" s="127">
        <f t="shared" ref="BP853" si="16527">H853/H870</f>
        <v>6.3501221830029861E-2</v>
      </c>
      <c r="BQ853" s="128">
        <f t="shared" ref="BQ853" si="16528">I853/I870</f>
        <v>4.603433153740133E-2</v>
      </c>
      <c r="BR853" s="125">
        <f t="shared" ref="BR853" si="16529">J853/J870</f>
        <v>5.6606773731912863E-2</v>
      </c>
      <c r="BS853" s="126">
        <f t="shared" ref="BS853" si="16530">K853/K870</f>
        <v>8.9622028834913631E-2</v>
      </c>
      <c r="BT853" s="127">
        <f t="shared" ref="BT853" si="16531">L853/L870</f>
        <v>3.4024545069826495E-2</v>
      </c>
      <c r="BU853" s="125">
        <f t="shared" ref="BU853" si="16532">M853/M870</f>
        <v>8.2241664696145661E-2</v>
      </c>
      <c r="BV853" s="129">
        <f t="shared" ref="BV853" si="16533">N853/N870</f>
        <v>5.1627342386768832E-2</v>
      </c>
      <c r="BW853" s="130">
        <f t="shared" ref="BW853" si="16534">O853/O870</f>
        <v>7.0630702327828782E-2</v>
      </c>
      <c r="BX853" s="125">
        <f t="shared" ref="BX853" si="16535">P853/P870</f>
        <v>4.6569388388699159E-2</v>
      </c>
      <c r="BY853" s="126">
        <f t="shared" ref="BY853" si="16536">Q853/Q870</f>
        <v>6.2983425414364635E-2</v>
      </c>
      <c r="BZ853" s="127">
        <f t="shared" ref="BZ853" si="16537">R853/R870</f>
        <v>6.4601727215708976E-2</v>
      </c>
      <c r="CA853" s="128">
        <f t="shared" ref="CA853" si="16538">S853/S870</f>
        <v>5.5216318045991947E-2</v>
      </c>
      <c r="CB853" s="125">
        <f t="shared" ref="CB853" si="16539">T853/T870</f>
        <v>4.0316293573894643E-2</v>
      </c>
      <c r="CC853" s="126">
        <f t="shared" ref="CC853" si="16540">U853/U870</f>
        <v>7.5745438362260789E-2</v>
      </c>
      <c r="CD853" s="127">
        <f t="shared" ref="CD853" si="16541">V853/V870</f>
        <v>3.098043980075325E-2</v>
      </c>
      <c r="CE853" s="128">
        <f t="shared" ref="CE853" si="16542">W853/W870</f>
        <v>8.0571487447195791E-2</v>
      </c>
      <c r="CF853" s="125">
        <f t="shared" ref="CF853" si="16543">X853/X870</f>
        <v>4.2911647447164233E-2</v>
      </c>
      <c r="CG853" s="126">
        <f t="shared" ref="CG853" si="16544">Y853/Y870</f>
        <v>7.2307289621777251E-2</v>
      </c>
      <c r="CH853" s="127">
        <f t="shared" ref="CH853" si="16545">Z853/Z870</f>
        <v>5.6908820419064005E-2</v>
      </c>
      <c r="CI853" s="125">
        <f t="shared" ref="CI853" si="16546">AA853/AA870</f>
        <v>5.5631766667370151E-2</v>
      </c>
      <c r="CJ853" s="131">
        <f t="shared" ref="CJ853" si="16547">AB853/AB870</f>
        <v>5.4699156248392243E-2</v>
      </c>
      <c r="CK853" s="132">
        <f t="shared" ref="CK853" si="16548">AC853/AC870</f>
        <v>5.9876922878755186E-2</v>
      </c>
    </row>
    <row r="854" spans="1:89" ht="14.1" thickTop="1">
      <c r="A854" s="142" t="s">
        <v>29</v>
      </c>
      <c r="B854" s="202">
        <v>3492</v>
      </c>
      <c r="C854" s="196">
        <v>1290</v>
      </c>
      <c r="D854" s="197">
        <v>1357</v>
      </c>
      <c r="E854" s="198">
        <v>778</v>
      </c>
      <c r="F854" s="195">
        <v>602</v>
      </c>
      <c r="G854" s="199">
        <v>422</v>
      </c>
      <c r="H854" s="197">
        <v>1926</v>
      </c>
      <c r="I854" s="198">
        <v>1906</v>
      </c>
      <c r="J854" s="195">
        <v>339</v>
      </c>
      <c r="K854" s="199">
        <v>563</v>
      </c>
      <c r="L854" s="197">
        <v>505</v>
      </c>
      <c r="M854" s="195">
        <v>1416</v>
      </c>
      <c r="N854" s="200">
        <v>1414</v>
      </c>
      <c r="O854" s="203">
        <v>2272</v>
      </c>
      <c r="P854" s="195">
        <v>818</v>
      </c>
      <c r="Q854" s="199">
        <v>930</v>
      </c>
      <c r="R854" s="197">
        <v>1244</v>
      </c>
      <c r="S854" s="198">
        <v>1226</v>
      </c>
      <c r="T854" s="195">
        <v>412</v>
      </c>
      <c r="U854" s="199">
        <v>595</v>
      </c>
      <c r="V854" s="197">
        <v>761</v>
      </c>
      <c r="W854" s="204">
        <v>1965</v>
      </c>
      <c r="X854" s="195">
        <v>977</v>
      </c>
      <c r="Y854" s="199">
        <v>775</v>
      </c>
      <c r="Z854" s="197">
        <v>2899</v>
      </c>
      <c r="AA854" s="195">
        <v>2083</v>
      </c>
      <c r="AB854" s="168">
        <f t="shared" si="16440"/>
        <v>16746</v>
      </c>
      <c r="AC854" s="169">
        <f t="shared" si="16357"/>
        <v>16221</v>
      </c>
      <c r="AE854" s="252" t="str">
        <f>$AE$17</f>
        <v>17:00 - 17:59</v>
      </c>
      <c r="AF854" s="253">
        <f t="shared" ref="AF854:AU856" si="16549">SUMIF($A$9:$A$32,$AE854,B$846:B$869)</f>
        <v>2522</v>
      </c>
      <c r="AG854" s="254">
        <f t="shared" si="16549"/>
        <v>3729</v>
      </c>
      <c r="AH854" s="255">
        <f t="shared" si="16549"/>
        <v>1662</v>
      </c>
      <c r="AI854" s="256">
        <f t="shared" si="16549"/>
        <v>1705</v>
      </c>
      <c r="AJ854" s="253">
        <f t="shared" si="16549"/>
        <v>1012</v>
      </c>
      <c r="AK854" s="257">
        <f t="shared" si="16549"/>
        <v>534</v>
      </c>
      <c r="AL854" s="255">
        <f t="shared" si="16549"/>
        <v>2305</v>
      </c>
      <c r="AM854" s="256">
        <f t="shared" si="16549"/>
        <v>3861</v>
      </c>
      <c r="AN854" s="253">
        <f t="shared" si="16549"/>
        <v>783</v>
      </c>
      <c r="AO854" s="257">
        <f t="shared" si="16549"/>
        <v>329</v>
      </c>
      <c r="AP854" s="255">
        <f t="shared" si="16549"/>
        <v>1671</v>
      </c>
      <c r="AQ854" s="253">
        <f t="shared" si="16549"/>
        <v>1022</v>
      </c>
      <c r="AR854" s="258">
        <f t="shared" si="16549"/>
        <v>2323</v>
      </c>
      <c r="AS854" s="259">
        <f t="shared" si="16549"/>
        <v>1907</v>
      </c>
      <c r="AT854" s="253">
        <f t="shared" si="16549"/>
        <v>1376</v>
      </c>
      <c r="AU854" s="257">
        <f t="shared" si="16549"/>
        <v>1192</v>
      </c>
      <c r="AV854" s="255">
        <f t="shared" ref="AP854:BE856" si="16550">SUMIF($A$9:$A$32,$AE854,R$846:R$869)</f>
        <v>1416</v>
      </c>
      <c r="AW854" s="256">
        <f t="shared" si="16550"/>
        <v>1655</v>
      </c>
      <c r="AX854" s="253">
        <f t="shared" si="16550"/>
        <v>1316</v>
      </c>
      <c r="AY854" s="257">
        <f t="shared" si="16550"/>
        <v>374</v>
      </c>
      <c r="AZ854" s="255">
        <f t="shared" si="16550"/>
        <v>2749</v>
      </c>
      <c r="BA854" s="256">
        <f t="shared" si="16550"/>
        <v>1396</v>
      </c>
      <c r="BB854" s="253">
        <f t="shared" si="16550"/>
        <v>2712</v>
      </c>
      <c r="BC854" s="257">
        <f t="shared" si="16550"/>
        <v>635</v>
      </c>
      <c r="BD854" s="20">
        <f t="shared" si="16550"/>
        <v>4222</v>
      </c>
      <c r="BE854" s="260">
        <f t="shared" si="16550"/>
        <v>4273</v>
      </c>
      <c r="BF854" s="261">
        <f>AF854+AH854+AJ854+AL854+AN854+AP854+AR854+AT854+AV854+AX854+AZ854+BB854+BD854</f>
        <v>26069</v>
      </c>
      <c r="BG854" s="262">
        <f>AG854+AI854+AK854+AM854+AO854+AQ854+AS854+AU854+AW854+AY854+BA854+BC854+BE854</f>
        <v>22612</v>
      </c>
      <c r="BH854" s="283"/>
      <c r="BI854" s="142" t="s">
        <v>29</v>
      </c>
      <c r="BJ854" s="125">
        <f>B854/B870</f>
        <v>6.3275771467918171E-2</v>
      </c>
      <c r="BK854" s="126">
        <f t="shared" ref="BK854" si="16551">C854/C870</f>
        <v>3.852931513395657E-2</v>
      </c>
      <c r="BL854" s="127">
        <f t="shared" ref="BL854" si="16552">D854/D870</f>
        <v>6.1707061979900869E-2</v>
      </c>
      <c r="BM854" s="128">
        <f t="shared" ref="BM854" si="16553">E854/E870</f>
        <v>4.0323416606198821E-2</v>
      </c>
      <c r="BN854" s="125">
        <f t="shared" ref="BN854" si="16554">F854/F870</f>
        <v>5.8663028649386086E-2</v>
      </c>
      <c r="BO854" s="126">
        <f t="shared" ref="BO854" si="16555">G854/G870</f>
        <v>5.4019457245263698E-2</v>
      </c>
      <c r="BP854" s="127">
        <f t="shared" ref="BP854" si="16556">H854/H870</f>
        <v>6.5367906597882164E-2</v>
      </c>
      <c r="BQ854" s="128">
        <f t="shared" ref="BQ854" si="16557">I854/I870</f>
        <v>4.77634381656434E-2</v>
      </c>
      <c r="BR854" s="125">
        <f t="shared" ref="BR854" si="16558">J854/J870</f>
        <v>5.3903641278422641E-2</v>
      </c>
      <c r="BS854" s="126">
        <f t="shared" ref="BS854" si="16559">K854/K870</f>
        <v>7.3126380049357065E-2</v>
      </c>
      <c r="BT854" s="127">
        <f t="shared" ref="BT854" si="16560">L854/L870</f>
        <v>4.2742276766821838E-2</v>
      </c>
      <c r="BU854" s="125">
        <f t="shared" ref="BU854" si="16561">M854/M870</f>
        <v>6.6966185859541269E-2</v>
      </c>
      <c r="BV854" s="129">
        <f t="shared" ref="BV854" si="16562">N854/N870</f>
        <v>5.3637812002124273E-2</v>
      </c>
      <c r="BW854" s="130">
        <f t="shared" ref="BW854" si="16563">O854/O870</f>
        <v>6.4576642128300596E-2</v>
      </c>
      <c r="BX854" s="125">
        <f t="shared" ref="BX854" si="16564">P854/P870</f>
        <v>5.0791679602607887E-2</v>
      </c>
      <c r="BY854" s="126">
        <f t="shared" ref="BY854" si="16565">Q854/Q870</f>
        <v>4.6710195881466597E-2</v>
      </c>
      <c r="BZ854" s="127">
        <f t="shared" ref="BZ854" si="16566">R854/R870</f>
        <v>6.0018333574564577E-2</v>
      </c>
      <c r="CA854" s="128">
        <f t="shared" ref="CA854" si="16567">S854/S870</f>
        <v>5.3094279156381277E-2</v>
      </c>
      <c r="CB854" s="125">
        <f t="shared" ref="CB854" si="16568">T854/T870</f>
        <v>4.5884842410067933E-2</v>
      </c>
      <c r="CC854" s="126">
        <f t="shared" ref="CC854" si="16569">U854/U870</f>
        <v>5.2959501557632398E-2</v>
      </c>
      <c r="CD854" s="127">
        <f t="shared" ref="CD854" si="16570">V854/V870</f>
        <v>3.0818450573036893E-2</v>
      </c>
      <c r="CE854" s="128">
        <f t="shared" ref="CE854" si="16571">W854/W870</f>
        <v>6.748634818147474E-2</v>
      </c>
      <c r="CF854" s="125">
        <f t="shared" ref="CF854" si="16572">X854/X870</f>
        <v>4.1882796759120336E-2</v>
      </c>
      <c r="CG854" s="126">
        <f t="shared" ref="CG854" si="16573">Y854/Y870</f>
        <v>5.0713257427038347E-2</v>
      </c>
      <c r="CH854" s="127">
        <f t="shared" ref="CH854" si="16574">Z854/Z870</f>
        <v>5.1961785951139074E-2</v>
      </c>
      <c r="CI854" s="125">
        <f t="shared" ref="CI854" si="16575">AA854/AA870</f>
        <v>4.3960914251946898E-2</v>
      </c>
      <c r="CJ854" s="131">
        <f t="shared" ref="CJ854" si="16576">AB854/AB870</f>
        <v>5.3847044296959405E-2</v>
      </c>
      <c r="CK854" s="132">
        <f t="shared" ref="CK854" si="16577">AC854/AC870</f>
        <v>5.2235321394874037E-2</v>
      </c>
    </row>
    <row r="855" spans="1:89">
      <c r="A855" s="133" t="s">
        <v>31</v>
      </c>
      <c r="B855" s="205">
        <v>3461</v>
      </c>
      <c r="C855" s="189">
        <v>1362</v>
      </c>
      <c r="D855" s="190">
        <v>1357</v>
      </c>
      <c r="E855" s="191">
        <v>766</v>
      </c>
      <c r="F855" s="188">
        <v>585</v>
      </c>
      <c r="G855" s="192">
        <v>436</v>
      </c>
      <c r="H855" s="190">
        <v>2073</v>
      </c>
      <c r="I855" s="191">
        <v>2124</v>
      </c>
      <c r="J855" s="188">
        <v>328</v>
      </c>
      <c r="K855" s="189">
        <v>446</v>
      </c>
      <c r="L855" s="190">
        <v>578</v>
      </c>
      <c r="M855" s="188">
        <v>1422</v>
      </c>
      <c r="N855" s="193">
        <v>1486</v>
      </c>
      <c r="O855" s="206">
        <v>2138</v>
      </c>
      <c r="P855" s="188">
        <v>813</v>
      </c>
      <c r="Q855" s="189">
        <v>997</v>
      </c>
      <c r="R855" s="190">
        <v>1184</v>
      </c>
      <c r="S855" s="191">
        <v>1259</v>
      </c>
      <c r="T855" s="197">
        <v>407</v>
      </c>
      <c r="U855" s="188">
        <v>627</v>
      </c>
      <c r="V855" s="190">
        <v>902</v>
      </c>
      <c r="W855" s="207">
        <v>2144</v>
      </c>
      <c r="X855" s="188">
        <v>943</v>
      </c>
      <c r="Y855" s="192">
        <v>809</v>
      </c>
      <c r="Z855" s="190">
        <v>3169</v>
      </c>
      <c r="AA855" s="188">
        <v>3064</v>
      </c>
      <c r="AB855" s="168">
        <f t="shared" si="16440"/>
        <v>17286</v>
      </c>
      <c r="AC855" s="169">
        <f t="shared" si="16357"/>
        <v>17594</v>
      </c>
      <c r="AE855" s="263" t="str">
        <f>$AE$18</f>
        <v>18:00 - 18:59</v>
      </c>
      <c r="AF855" s="253">
        <f t="shared" si="16549"/>
        <v>2693</v>
      </c>
      <c r="AG855" s="264">
        <f t="shared" si="16549"/>
        <v>3822</v>
      </c>
      <c r="AH855" s="265">
        <f t="shared" si="16549"/>
        <v>1641</v>
      </c>
      <c r="AI855" s="266">
        <f t="shared" si="16549"/>
        <v>1704</v>
      </c>
      <c r="AJ855" s="267">
        <f t="shared" si="16549"/>
        <v>806</v>
      </c>
      <c r="AK855" s="268">
        <f t="shared" si="16549"/>
        <v>510</v>
      </c>
      <c r="AL855" s="265">
        <f t="shared" si="16549"/>
        <v>2253</v>
      </c>
      <c r="AM855" s="266">
        <f t="shared" si="16549"/>
        <v>3741</v>
      </c>
      <c r="AN855" s="267">
        <f t="shared" si="16549"/>
        <v>630</v>
      </c>
      <c r="AO855" s="268">
        <f t="shared" si="16549"/>
        <v>257</v>
      </c>
      <c r="AP855" s="265">
        <f t="shared" si="16550"/>
        <v>1592</v>
      </c>
      <c r="AQ855" s="267">
        <f t="shared" si="16550"/>
        <v>855</v>
      </c>
      <c r="AR855" s="269">
        <f t="shared" si="16550"/>
        <v>2381</v>
      </c>
      <c r="AS855" s="270">
        <f t="shared" si="16550"/>
        <v>2071</v>
      </c>
      <c r="AT855" s="267">
        <f t="shared" si="16550"/>
        <v>1301</v>
      </c>
      <c r="AU855" s="268">
        <f t="shared" si="16550"/>
        <v>1637</v>
      </c>
      <c r="AV855" s="265">
        <f t="shared" si="16550"/>
        <v>1413</v>
      </c>
      <c r="AW855" s="266">
        <f t="shared" si="16550"/>
        <v>2004</v>
      </c>
      <c r="AX855" s="267">
        <f t="shared" si="16550"/>
        <v>842</v>
      </c>
      <c r="AY855" s="268">
        <f t="shared" si="16550"/>
        <v>395</v>
      </c>
      <c r="AZ855" s="265">
        <f t="shared" si="16550"/>
        <v>2809</v>
      </c>
      <c r="BA855" s="266">
        <f t="shared" si="16550"/>
        <v>1513</v>
      </c>
      <c r="BB855" s="267">
        <f t="shared" si="16550"/>
        <v>2507</v>
      </c>
      <c r="BC855" s="268">
        <f t="shared" si="16550"/>
        <v>904</v>
      </c>
      <c r="BD855" s="265">
        <f t="shared" si="16550"/>
        <v>2949</v>
      </c>
      <c r="BE855" s="267">
        <f t="shared" si="16550"/>
        <v>4496</v>
      </c>
      <c r="BF855" s="271">
        <f>SUM(AF855,AH855,AJ855,AL855,AN855,AP855,AR855,AT855,AV855,AX855,AZ855,BB855,BD855)</f>
        <v>23817</v>
      </c>
      <c r="BG855" s="16">
        <f>SUM(AG855,AI855,AK855,AM855,AO855,AQ855,AS855,AU855,AW855,AY855,BA855,BC855,BE855)</f>
        <v>23909</v>
      </c>
      <c r="BH855" s="284"/>
      <c r="BI855" s="133" t="s">
        <v>31</v>
      </c>
      <c r="BJ855" s="125">
        <f>B855/B870</f>
        <v>6.2714044974359909E-2</v>
      </c>
      <c r="BK855" s="126">
        <f t="shared" ref="BK855" si="16578">C855/C870</f>
        <v>4.0679788536782058E-2</v>
      </c>
      <c r="BL855" s="127">
        <f t="shared" ref="BL855" si="16579">D855/D870</f>
        <v>6.1707061979900869E-2</v>
      </c>
      <c r="BM855" s="128">
        <f t="shared" ref="BM855" si="16580">E855/E870</f>
        <v>3.9701461594278016E-2</v>
      </c>
      <c r="BN855" s="125">
        <f t="shared" ref="BN855" si="16581">F855/F870</f>
        <v>5.7006431494835315E-2</v>
      </c>
      <c r="BO855" s="126">
        <f t="shared" ref="BO855" si="16582">G855/G870</f>
        <v>5.5811571940604196E-2</v>
      </c>
      <c r="BP855" s="127">
        <f t="shared" ref="BP855" si="16583">H855/H870</f>
        <v>7.035704588650557E-2</v>
      </c>
      <c r="BQ855" s="128">
        <f t="shared" ref="BQ855" si="16584">I855/I870</f>
        <v>5.3226412730234304E-2</v>
      </c>
      <c r="BR855" s="125">
        <f t="shared" ref="BR855" si="16585">J855/J870</f>
        <v>5.2154555573223085E-2</v>
      </c>
      <c r="BS855" s="126">
        <f t="shared" ref="BS855" si="16586">K855/K870</f>
        <v>5.7929601246915187E-2</v>
      </c>
      <c r="BT855" s="127">
        <f t="shared" ref="BT855" si="16587">L855/L870</f>
        <v>4.8920863309352518E-2</v>
      </c>
      <c r="BU855" s="125">
        <f t="shared" ref="BU855" si="16588">M855/M870</f>
        <v>6.7249940884369822E-2</v>
      </c>
      <c r="BV855" s="129">
        <f t="shared" ref="BV855" si="16589">N855/N870</f>
        <v>5.6369016007890148E-2</v>
      </c>
      <c r="BW855" s="130">
        <f t="shared" ref="BW855" si="16590">O855/O870</f>
        <v>6.0767984537987096E-2</v>
      </c>
      <c r="BX855" s="125">
        <f t="shared" ref="BX855" si="16591">P855/P870</f>
        <v>5.0481217013349892E-2</v>
      </c>
      <c r="BY855" s="126">
        <f t="shared" ref="BY855" si="16592">Q855/Q870</f>
        <v>5.007533902561527E-2</v>
      </c>
      <c r="BZ855" s="127">
        <f t="shared" ref="BZ855" si="16593">R855/R870</f>
        <v>5.7123558643315482E-2</v>
      </c>
      <c r="CA855" s="128">
        <f t="shared" ref="CA855" si="16594">S855/S870</f>
        <v>5.4523407388159889E-2</v>
      </c>
      <c r="CB855" s="125">
        <f t="shared" ref="CB855" si="16595">T855/T870</f>
        <v>4.5327987526450605E-2</v>
      </c>
      <c r="CC855" s="126">
        <f t="shared" ref="CC855" si="16596">U855/U870</f>
        <v>5.5807743658210951E-2</v>
      </c>
      <c r="CD855" s="127">
        <f t="shared" ref="CD855" si="16597">V855/V870</f>
        <v>3.6528570850038473E-2</v>
      </c>
      <c r="CE855" s="128">
        <f t="shared" ref="CE855" si="16598">W855/W870</f>
        <v>7.3633959542535293E-2</v>
      </c>
      <c r="CF855" s="125">
        <f t="shared" ref="CF855" si="16599">X855/X870</f>
        <v>4.0425258284391474E-2</v>
      </c>
      <c r="CG855" s="126">
        <f t="shared" ref="CG855" si="16600">Y855/Y870</f>
        <v>5.2938097107708415E-2</v>
      </c>
      <c r="CH855" s="127">
        <f t="shared" ref="CH855" si="16601">Z855/Z870</f>
        <v>5.6801276191500424E-2</v>
      </c>
      <c r="CI855" s="125">
        <f t="shared" ref="CI855" si="16602">AA855/AA870</f>
        <v>6.4664542135365002E-2</v>
      </c>
      <c r="CJ855" s="131">
        <f t="shared" ref="CJ855" si="16603">AB855/AB870</f>
        <v>5.5583423367803676E-2</v>
      </c>
      <c r="CK855" s="132">
        <f t="shared" ref="CK855" si="16604">AC855/AC870</f>
        <v>5.6656694693385974E-2</v>
      </c>
    </row>
    <row r="856" spans="1:89" ht="14.1" thickBot="1">
      <c r="A856" s="142" t="s">
        <v>33</v>
      </c>
      <c r="B856" s="202">
        <v>2878</v>
      </c>
      <c r="C856" s="196">
        <v>1428</v>
      </c>
      <c r="D856" s="197">
        <v>1086</v>
      </c>
      <c r="E856" s="198">
        <v>989</v>
      </c>
      <c r="F856" s="195">
        <v>512</v>
      </c>
      <c r="G856" s="199">
        <v>467</v>
      </c>
      <c r="H856" s="197">
        <v>2063</v>
      </c>
      <c r="I856" s="198">
        <v>1917</v>
      </c>
      <c r="J856" s="195">
        <v>316</v>
      </c>
      <c r="K856" s="196">
        <v>413</v>
      </c>
      <c r="L856" s="197">
        <v>518</v>
      </c>
      <c r="M856" s="195">
        <v>1243</v>
      </c>
      <c r="N856" s="200">
        <v>1452</v>
      </c>
      <c r="O856" s="203">
        <v>1910</v>
      </c>
      <c r="P856" s="195">
        <v>873</v>
      </c>
      <c r="Q856" s="196">
        <v>1085</v>
      </c>
      <c r="R856" s="197">
        <v>1128</v>
      </c>
      <c r="S856" s="198">
        <v>1278</v>
      </c>
      <c r="T856" s="195">
        <v>421</v>
      </c>
      <c r="U856" s="199">
        <v>572</v>
      </c>
      <c r="V856" s="197">
        <v>1051</v>
      </c>
      <c r="W856" s="204">
        <v>1886</v>
      </c>
      <c r="X856" s="195">
        <v>938</v>
      </c>
      <c r="Y856" s="199">
        <v>691</v>
      </c>
      <c r="Z856" s="197">
        <v>2952</v>
      </c>
      <c r="AA856" s="195">
        <v>2480</v>
      </c>
      <c r="AB856" s="168">
        <f t="shared" si="16440"/>
        <v>16188</v>
      </c>
      <c r="AC856" s="169">
        <f t="shared" si="16357"/>
        <v>16359</v>
      </c>
      <c r="AE856" s="252" t="str">
        <f>$AE$19</f>
        <v>19:00 - 19:59</v>
      </c>
      <c r="AF856" s="253">
        <f t="shared" si="16549"/>
        <v>2704</v>
      </c>
      <c r="AG856" s="272">
        <f t="shared" si="16549"/>
        <v>4230</v>
      </c>
      <c r="AH856" s="273">
        <f t="shared" si="16549"/>
        <v>1148</v>
      </c>
      <c r="AI856" s="274">
        <f t="shared" si="16549"/>
        <v>1848</v>
      </c>
      <c r="AJ856" s="275">
        <f t="shared" si="16549"/>
        <v>560</v>
      </c>
      <c r="AK856" s="276">
        <f t="shared" si="16549"/>
        <v>429</v>
      </c>
      <c r="AL856" s="273">
        <f t="shared" si="16549"/>
        <v>1934</v>
      </c>
      <c r="AM856" s="274">
        <f t="shared" si="16549"/>
        <v>3723</v>
      </c>
      <c r="AN856" s="275">
        <f t="shared" si="16549"/>
        <v>392</v>
      </c>
      <c r="AO856" s="276">
        <f t="shared" si="16549"/>
        <v>251</v>
      </c>
      <c r="AP856" s="273">
        <f t="shared" si="16550"/>
        <v>1182</v>
      </c>
      <c r="AQ856" s="275">
        <f t="shared" si="16550"/>
        <v>1013</v>
      </c>
      <c r="AR856" s="277">
        <f t="shared" si="16550"/>
        <v>2008</v>
      </c>
      <c r="AS856" s="278">
        <f t="shared" si="16550"/>
        <v>2376</v>
      </c>
      <c r="AT856" s="275">
        <f t="shared" si="16550"/>
        <v>1015</v>
      </c>
      <c r="AU856" s="276">
        <f t="shared" si="16550"/>
        <v>1791</v>
      </c>
      <c r="AV856" s="273">
        <f t="shared" si="16550"/>
        <v>1245</v>
      </c>
      <c r="AW856" s="274">
        <f t="shared" si="16550"/>
        <v>1940</v>
      </c>
      <c r="AX856" s="275">
        <f t="shared" si="16550"/>
        <v>841</v>
      </c>
      <c r="AY856" s="276">
        <f t="shared" si="16550"/>
        <v>448</v>
      </c>
      <c r="AZ856" s="273">
        <f t="shared" si="16550"/>
        <v>2563</v>
      </c>
      <c r="BA856" s="274">
        <f t="shared" si="16550"/>
        <v>1403</v>
      </c>
      <c r="BB856" s="275">
        <f t="shared" si="16550"/>
        <v>2001</v>
      </c>
      <c r="BC856" s="276">
        <f t="shared" si="16550"/>
        <v>800</v>
      </c>
      <c r="BD856" s="273">
        <f t="shared" si="16550"/>
        <v>3838</v>
      </c>
      <c r="BE856" s="275">
        <f t="shared" si="16550"/>
        <v>4493</v>
      </c>
      <c r="BF856" s="271">
        <f>SUM(AF856,AH856,AJ856,AL856,AN856,AP856,AR856,AT856,AV856,AX856,AZ856,BB856,BD856)</f>
        <v>21431</v>
      </c>
      <c r="BG856" s="16">
        <f>SUM(AG856,AI856,AK856,AM856,AO856,AQ856,AS856,AU856,AW856,AY856,BA856,BC856,BE856)</f>
        <v>24745</v>
      </c>
      <c r="BH856" s="285"/>
      <c r="BI856" s="142" t="s">
        <v>33</v>
      </c>
      <c r="BJ856" s="125">
        <f>B856/B870</f>
        <v>5.214996285357059E-2</v>
      </c>
      <c r="BK856" s="126">
        <f t="shared" ref="BK856" si="16605">C856/C870</f>
        <v>4.2651055822705418E-2</v>
      </c>
      <c r="BL856" s="127">
        <f t="shared" ref="BL856" si="16606">D856/D870</f>
        <v>4.9383838843163115E-2</v>
      </c>
      <c r="BM856" s="128">
        <f t="shared" ref="BM856" si="16607">E856/E870</f>
        <v>5.1259458899139632E-2</v>
      </c>
      <c r="BN856" s="125">
        <f t="shared" ref="BN856" si="16608">F856/F870</f>
        <v>4.9892808419411419E-2</v>
      </c>
      <c r="BO856" s="126">
        <f t="shared" ref="BO856" si="16609">G856/G870</f>
        <v>5.9779825908858164E-2</v>
      </c>
      <c r="BP856" s="127">
        <f t="shared" ref="BP856" si="16610">H856/H870</f>
        <v>7.0017648655986961E-2</v>
      </c>
      <c r="BQ856" s="128">
        <f t="shared" ref="BQ856" si="16611">I856/I870</f>
        <v>4.8039092845508079E-2</v>
      </c>
      <c r="BR856" s="125">
        <f t="shared" ref="BR856" si="16612">J856/J870</f>
        <v>5.0246462076641754E-2</v>
      </c>
      <c r="BS856" s="126">
        <f t="shared" ref="BS856" si="16613">K856/K870</f>
        <v>5.3643330302636703E-2</v>
      </c>
      <c r="BT856" s="127">
        <f t="shared" ref="BT856" si="16614">L856/L870</f>
        <v>4.3842573000423192E-2</v>
      </c>
      <c r="BU856" s="125">
        <f t="shared" ref="BU856" si="16615">M856/M870</f>
        <v>5.8784582643650982E-2</v>
      </c>
      <c r="BV856" s="129">
        <f t="shared" ref="BV856" si="16616">N856/N870</f>
        <v>5.5079280782945148E-2</v>
      </c>
      <c r="BW856" s="130">
        <f t="shared" ref="BW856" si="16617">O856/O870</f>
        <v>5.4287582070886506E-2</v>
      </c>
      <c r="BX856" s="125">
        <f t="shared" ref="BX856" si="16618">P856/P870</f>
        <v>5.4206768084445828E-2</v>
      </c>
      <c r="BY856" s="126">
        <f t="shared" ref="BY856" si="16619">Q856/Q870</f>
        <v>5.4495228528377702E-2</v>
      </c>
      <c r="BZ856" s="127">
        <f t="shared" ref="BZ856" si="16620">R856/R870</f>
        <v>5.4421768707482991E-2</v>
      </c>
      <c r="CA856" s="128">
        <f t="shared" ref="CA856" si="16621">S856/S870</f>
        <v>5.5346238794335458E-2</v>
      </c>
      <c r="CB856" s="125">
        <f t="shared" ref="CB856" si="16622">T856/T870</f>
        <v>4.688718120057913E-2</v>
      </c>
      <c r="CC856" s="126">
        <f t="shared" ref="CC856" si="16623">U856/U870</f>
        <v>5.0912327547841564E-2</v>
      </c>
      <c r="CD856" s="127">
        <f t="shared" ref="CD856" si="16624">V856/V870</f>
        <v>4.2562669582472769E-2</v>
      </c>
      <c r="CE856" s="128">
        <f t="shared" ref="CE856" si="16625">W856/W870</f>
        <v>6.4773156575196625E-2</v>
      </c>
      <c r="CF856" s="125">
        <f t="shared" ref="CF856" si="16626">X856/X870</f>
        <v>4.0210914391048999E-2</v>
      </c>
      <c r="CG856" s="126">
        <f t="shared" ref="CG856" si="16627">Y856/Y870</f>
        <v>4.521659468655935E-2</v>
      </c>
      <c r="CH856" s="127">
        <f t="shared" ref="CH856" si="16628">Z856/Z870</f>
        <v>5.2911759961284076E-2</v>
      </c>
      <c r="CI856" s="125">
        <f t="shared" ref="CI856" si="16629">AA856/AA870</f>
        <v>5.2339446636979509E-2</v>
      </c>
      <c r="CJ856" s="131">
        <f t="shared" ref="CJ856" si="16630">AB856/AB870</f>
        <v>5.2052785923753668E-2</v>
      </c>
      <c r="CK856" s="132">
        <f t="shared" ref="CK856" si="16631">AC856/AC870</f>
        <v>5.2679712884454992E-2</v>
      </c>
    </row>
    <row r="857" spans="1:89" ht="15" thickTop="1" thickBot="1">
      <c r="A857" s="133" t="s">
        <v>35</v>
      </c>
      <c r="B857" s="205">
        <v>2491</v>
      </c>
      <c r="C857" s="189">
        <v>1619</v>
      </c>
      <c r="D857" s="190">
        <v>1047</v>
      </c>
      <c r="E857" s="191">
        <v>906</v>
      </c>
      <c r="F857" s="188">
        <v>532</v>
      </c>
      <c r="G857" s="192">
        <v>493</v>
      </c>
      <c r="H857" s="190">
        <v>1927</v>
      </c>
      <c r="I857" s="191">
        <v>2343</v>
      </c>
      <c r="J857" s="188">
        <v>426</v>
      </c>
      <c r="K857" s="189">
        <v>418</v>
      </c>
      <c r="L857" s="190">
        <v>581</v>
      </c>
      <c r="M857" s="188">
        <v>1080</v>
      </c>
      <c r="N857" s="193">
        <v>1439</v>
      </c>
      <c r="O857" s="206">
        <v>1964</v>
      </c>
      <c r="P857" s="188">
        <v>849</v>
      </c>
      <c r="Q857" s="189">
        <v>1008</v>
      </c>
      <c r="R857" s="190">
        <v>1094</v>
      </c>
      <c r="S857" s="191">
        <v>1336</v>
      </c>
      <c r="T857" s="188">
        <v>522</v>
      </c>
      <c r="U857" s="192">
        <v>520</v>
      </c>
      <c r="V857" s="190">
        <v>1235</v>
      </c>
      <c r="W857" s="207">
        <v>1544</v>
      </c>
      <c r="X857" s="188">
        <v>1162</v>
      </c>
      <c r="Y857" s="192">
        <v>551</v>
      </c>
      <c r="Z857" s="190">
        <v>3210</v>
      </c>
      <c r="AA857" s="188">
        <v>2803</v>
      </c>
      <c r="AB857" s="168">
        <f t="shared" si="16440"/>
        <v>16515</v>
      </c>
      <c r="AC857" s="169">
        <f t="shared" si="16357"/>
        <v>16585</v>
      </c>
      <c r="AE857" s="288" t="s">
        <v>26</v>
      </c>
      <c r="AF857" s="12">
        <f t="shared" ref="AF857:BG857" si="16632">SUM(AF854:AF856)</f>
        <v>7919</v>
      </c>
      <c r="AG857" s="1">
        <f t="shared" si="16632"/>
        <v>11781</v>
      </c>
      <c r="AH857" s="12">
        <f t="shared" si="16632"/>
        <v>4451</v>
      </c>
      <c r="AI857" s="1">
        <f t="shared" si="16632"/>
        <v>5257</v>
      </c>
      <c r="AJ857" s="12">
        <f t="shared" si="16632"/>
        <v>2378</v>
      </c>
      <c r="AK857" s="1">
        <f t="shared" si="16632"/>
        <v>1473</v>
      </c>
      <c r="AL857" s="12">
        <f t="shared" si="16632"/>
        <v>6492</v>
      </c>
      <c r="AM857" s="1">
        <f t="shared" si="16632"/>
        <v>11325</v>
      </c>
      <c r="AN857" s="12">
        <f t="shared" si="16632"/>
        <v>1805</v>
      </c>
      <c r="AO857" s="1">
        <f t="shared" si="16632"/>
        <v>837</v>
      </c>
      <c r="AP857" s="12">
        <f t="shared" si="16632"/>
        <v>4445</v>
      </c>
      <c r="AQ857" s="1">
        <f t="shared" si="16632"/>
        <v>2890</v>
      </c>
      <c r="AR857" s="12">
        <f t="shared" si="16632"/>
        <v>6712</v>
      </c>
      <c r="AS857" s="1">
        <f t="shared" si="16632"/>
        <v>6354</v>
      </c>
      <c r="AT857" s="12">
        <f t="shared" si="16632"/>
        <v>3692</v>
      </c>
      <c r="AU857" s="1">
        <f t="shared" si="16632"/>
        <v>4620</v>
      </c>
      <c r="AV857" s="12">
        <f t="shared" si="16632"/>
        <v>4074</v>
      </c>
      <c r="AW857" s="1">
        <f t="shared" si="16632"/>
        <v>5599</v>
      </c>
      <c r="AX857" s="12">
        <f t="shared" si="16632"/>
        <v>2999</v>
      </c>
      <c r="AY857" s="1">
        <f t="shared" si="16632"/>
        <v>1217</v>
      </c>
      <c r="AZ857" s="12">
        <f t="shared" si="16632"/>
        <v>8121</v>
      </c>
      <c r="BA857" s="1">
        <f t="shared" si="16632"/>
        <v>4312</v>
      </c>
      <c r="BB857" s="12">
        <f t="shared" si="16632"/>
        <v>7220</v>
      </c>
      <c r="BC857" s="1">
        <f t="shared" si="16632"/>
        <v>2339</v>
      </c>
      <c r="BD857" s="12">
        <f t="shared" si="16632"/>
        <v>11009</v>
      </c>
      <c r="BE857" s="1">
        <f t="shared" si="16632"/>
        <v>13262</v>
      </c>
      <c r="BF857" s="51">
        <f t="shared" si="16632"/>
        <v>71317</v>
      </c>
      <c r="BG857" s="47">
        <f t="shared" si="16632"/>
        <v>71266</v>
      </c>
      <c r="BH857" s="284"/>
      <c r="BI857" s="133" t="s">
        <v>35</v>
      </c>
      <c r="BJ857" s="125">
        <f>B857/B870</f>
        <v>4.513744178882708E-2</v>
      </c>
      <c r="BK857" s="126">
        <f t="shared" ref="BK857" si="16633">C857/C870</f>
        <v>4.8355783877423016E-2</v>
      </c>
      <c r="BL857" s="127">
        <f t="shared" ref="BL857" si="16634">D857/D870</f>
        <v>4.7610386067027423E-2</v>
      </c>
      <c r="BM857" s="128">
        <f t="shared" ref="BM857" si="16635">E857/E870</f>
        <v>4.6957603400020732E-2</v>
      </c>
      <c r="BN857" s="125">
        <f t="shared" ref="BN857" si="16636">F857/F870</f>
        <v>5.1841746248294678E-2</v>
      </c>
      <c r="BO857" s="126">
        <f t="shared" ref="BO857" si="16637">G857/G870</f>
        <v>6.310803891449053E-2</v>
      </c>
      <c r="BP857" s="127">
        <f t="shared" ref="BP857" si="16638">H857/H870</f>
        <v>6.5401846320934015E-2</v>
      </c>
      <c r="BQ857" s="128">
        <f t="shared" ref="BQ857" si="16639">I857/I870</f>
        <v>5.8714446811176546E-2</v>
      </c>
      <c r="BR857" s="125">
        <f t="shared" ref="BR857" si="16640">J857/J870</f>
        <v>6.7737319128637299E-2</v>
      </c>
      <c r="BS857" s="126">
        <f t="shared" ref="BS857" si="16641">K857/K870</f>
        <v>5.4292765294194051E-2</v>
      </c>
      <c r="BT857" s="127">
        <f t="shared" ref="BT857" si="16642">L857/L870</f>
        <v>4.9174777824798982E-2</v>
      </c>
      <c r="BU857" s="125">
        <f t="shared" ref="BU857" si="16643">M857/M870</f>
        <v>5.1075904469141641E-2</v>
      </c>
      <c r="BV857" s="129">
        <f t="shared" ref="BV857" si="16644">N857/N870</f>
        <v>5.4586146726348532E-2</v>
      </c>
      <c r="BW857" s="130">
        <f t="shared" ref="BW857" si="16645">O857/O870</f>
        <v>5.5822414234147175E-2</v>
      </c>
      <c r="BX857" s="125">
        <f t="shared" ref="BX857" si="16646">P857/P870</f>
        <v>5.2716547656007452E-2</v>
      </c>
      <c r="BY857" s="126">
        <f t="shared" ref="BY857" si="16647">Q857/Q870</f>
        <v>5.062782521346057E-2</v>
      </c>
      <c r="BZ857" s="127">
        <f t="shared" ref="BZ857" si="16648">R857/R870</f>
        <v>5.278139624644184E-2</v>
      </c>
      <c r="CA857" s="128">
        <f t="shared" ref="CA857" si="16649">S857/S870</f>
        <v>5.7858039928976659E-2</v>
      </c>
      <c r="CB857" s="125">
        <f t="shared" ref="CB857" si="16650">T857/T870</f>
        <v>5.8135649849649182E-2</v>
      </c>
      <c r="CC857" s="126">
        <f t="shared" ref="CC857" si="16651">U857/U870</f>
        <v>4.6283934134401426E-2</v>
      </c>
      <c r="CD857" s="127">
        <f t="shared" ref="CD857" si="16652">V857/V870</f>
        <v>5.0014174057425184E-2</v>
      </c>
      <c r="CE857" s="128">
        <f t="shared" ref="CE857" si="16653">W857/W870</f>
        <v>5.3027441013840715E-2</v>
      </c>
      <c r="CF857" s="125">
        <f t="shared" ref="CF857" si="16654">X857/X870</f>
        <v>4.9813520812792042E-2</v>
      </c>
      <c r="CG857" s="126">
        <f t="shared" ref="CG857" si="16655">Y857/Y870</f>
        <v>3.6055490119094362E-2</v>
      </c>
      <c r="CH857" s="127">
        <f t="shared" ref="CH857" si="16656">Z857/Z870</f>
        <v>5.7536161746518252E-2</v>
      </c>
      <c r="CI857" s="125">
        <f t="shared" ref="CI857" si="16657">AA857/AA870</f>
        <v>5.9156237469134502E-2</v>
      </c>
      <c r="CJ857" s="131">
        <f t="shared" ref="CJ857" si="16658">AB857/AB870</f>
        <v>5.3104259916653802E-2</v>
      </c>
      <c r="CK857" s="132">
        <f t="shared" ref="CK857" si="16659">AC857/AC870</f>
        <v>5.3407484454348432E-2</v>
      </c>
    </row>
    <row r="858" spans="1:89" ht="14.1" thickTop="1">
      <c r="A858" s="142" t="s">
        <v>36</v>
      </c>
      <c r="B858" s="202">
        <v>1980</v>
      </c>
      <c r="C858" s="196">
        <v>1717</v>
      </c>
      <c r="D858" s="197">
        <v>980</v>
      </c>
      <c r="E858" s="198">
        <v>1071</v>
      </c>
      <c r="F858" s="195">
        <v>532</v>
      </c>
      <c r="G858" s="199">
        <v>390</v>
      </c>
      <c r="H858" s="197">
        <v>1969</v>
      </c>
      <c r="I858" s="198">
        <v>2774</v>
      </c>
      <c r="J858" s="195">
        <v>426</v>
      </c>
      <c r="K858" s="196">
        <v>348</v>
      </c>
      <c r="L858" s="197">
        <v>865</v>
      </c>
      <c r="M858" s="195">
        <v>938</v>
      </c>
      <c r="N858" s="200">
        <v>1777</v>
      </c>
      <c r="O858" s="203">
        <v>1646</v>
      </c>
      <c r="P858" s="195">
        <v>1007</v>
      </c>
      <c r="Q858" s="196">
        <v>921</v>
      </c>
      <c r="R858" s="197">
        <v>1152</v>
      </c>
      <c r="S858" s="198">
        <v>1395</v>
      </c>
      <c r="T858" s="195">
        <v>724</v>
      </c>
      <c r="U858" s="199">
        <v>348</v>
      </c>
      <c r="V858" s="197">
        <v>1876</v>
      </c>
      <c r="W858" s="204">
        <v>1318</v>
      </c>
      <c r="X858" s="195">
        <v>1442</v>
      </c>
      <c r="Y858" s="199">
        <v>591</v>
      </c>
      <c r="Z858" s="197">
        <v>3155</v>
      </c>
      <c r="AA858" s="195">
        <v>2982</v>
      </c>
      <c r="AB858" s="168">
        <f t="shared" si="16440"/>
        <v>17885</v>
      </c>
      <c r="AC858" s="169">
        <f t="shared" si="16357"/>
        <v>16439</v>
      </c>
      <c r="BI858" s="142" t="s">
        <v>36</v>
      </c>
      <c r="BJ858" s="125">
        <f>B858/B870</f>
        <v>3.5878014749850508E-2</v>
      </c>
      <c r="BK858" s="126">
        <f t="shared" ref="BK858" si="16660">C858/C870</f>
        <v>5.1282817120157705E-2</v>
      </c>
      <c r="BL858" s="127">
        <f t="shared" ref="BL858" si="16661">D858/D870</f>
        <v>4.4563685143922512E-2</v>
      </c>
      <c r="BM858" s="128">
        <f t="shared" ref="BM858" si="16662">E858/E870</f>
        <v>5.5509484813931795E-2</v>
      </c>
      <c r="BN858" s="125">
        <f t="shared" ref="BN858" si="16663">F858/F870</f>
        <v>5.1841746248294678E-2</v>
      </c>
      <c r="BO858" s="126">
        <f t="shared" ref="BO858" si="16664">G858/G870</f>
        <v>4.9923195084485408E-2</v>
      </c>
      <c r="BP858" s="127">
        <f t="shared" ref="BP858" si="16665">H858/H870</f>
        <v>6.6827314689112141E-2</v>
      </c>
      <c r="BQ858" s="128">
        <f t="shared" ref="BQ858" si="16666">I858/I870</f>
        <v>6.9515098358601674E-2</v>
      </c>
      <c r="BR858" s="125">
        <f t="shared" ref="BR858" si="16667">J858/J870</f>
        <v>6.7737319128637299E-2</v>
      </c>
      <c r="BS858" s="126">
        <f t="shared" ref="BS858" si="16668">K858/K870</f>
        <v>4.5200675412391221E-2</v>
      </c>
      <c r="BT858" s="127">
        <f t="shared" ref="BT858" si="16669">L858/L870</f>
        <v>7.3212018620397806E-2</v>
      </c>
      <c r="BU858" s="125">
        <f t="shared" ref="BU858" si="16670">M858/M870</f>
        <v>4.4360368881532275E-2</v>
      </c>
      <c r="BV858" s="129">
        <f t="shared" ref="BV858" si="16671">N858/N870</f>
        <v>6.7407632197860556E-2</v>
      </c>
      <c r="BW858" s="130">
        <f t="shared" ref="BW858" si="16672">O858/O870</f>
        <v>4.6783958161612141E-2</v>
      </c>
      <c r="BX858" s="125">
        <f t="shared" ref="BX858" si="16673">P858/P870</f>
        <v>6.2527165476560079E-2</v>
      </c>
      <c r="BY858" s="126">
        <f t="shared" ref="BY858" si="16674">Q858/Q870</f>
        <v>4.6258161727774985E-2</v>
      </c>
      <c r="BZ858" s="127">
        <f t="shared" ref="BZ858" si="16675">R858/R870</f>
        <v>5.5579678679982633E-2</v>
      </c>
      <c r="CA858" s="128">
        <f t="shared" ref="CA858" si="16676">S858/S870</f>
        <v>6.0413147979732365E-2</v>
      </c>
      <c r="CB858" s="125">
        <f t="shared" ref="CB858" si="16677">T858/T870</f>
        <v>8.0632587147789286E-2</v>
      </c>
      <c r="CC858" s="126">
        <f t="shared" ref="CC858" si="16678">U858/U870</f>
        <v>3.0974632843791722E-2</v>
      </c>
      <c r="CD858" s="127">
        <f t="shared" ref="CD858" si="16679">V858/V870</f>
        <v>7.5972947798971374E-2</v>
      </c>
      <c r="CE858" s="128">
        <f t="shared" ref="CE858" si="16680">W858/W870</f>
        <v>4.526565236803242E-2</v>
      </c>
      <c r="CF858" s="125">
        <f t="shared" ref="CF858" si="16681">X858/X870</f>
        <v>6.1816778839970853E-2</v>
      </c>
      <c r="CG858" s="126">
        <f t="shared" ref="CG858" si="16682">Y858/Y870</f>
        <v>3.8672948566941499E-2</v>
      </c>
      <c r="CH858" s="127">
        <f t="shared" ref="CH858" si="16683">Z858/Z870</f>
        <v>5.6550339660518721E-2</v>
      </c>
      <c r="CI858" s="125">
        <f t="shared" ref="CI858" si="16684">AA858/AA870</f>
        <v>6.2933963657851977E-2</v>
      </c>
      <c r="CJ858" s="131">
        <f t="shared" ref="CJ858" si="16685">AB858/AB870</f>
        <v>5.7509517929721664E-2</v>
      </c>
      <c r="CK858" s="132">
        <f t="shared" ref="CK858" si="16686">AC858/AC870</f>
        <v>5.2937331139284532E-2</v>
      </c>
    </row>
    <row r="859" spans="1:89">
      <c r="A859" s="133" t="s">
        <v>37</v>
      </c>
      <c r="B859" s="205">
        <v>2231</v>
      </c>
      <c r="C859" s="189">
        <v>2948</v>
      </c>
      <c r="D859" s="190">
        <v>1263</v>
      </c>
      <c r="E859" s="191">
        <v>1225</v>
      </c>
      <c r="F859" s="188">
        <v>842</v>
      </c>
      <c r="G859" s="192">
        <v>413</v>
      </c>
      <c r="H859" s="190">
        <v>2056</v>
      </c>
      <c r="I859" s="191">
        <v>2907</v>
      </c>
      <c r="J859" s="188">
        <v>537</v>
      </c>
      <c r="K859" s="189">
        <v>338</v>
      </c>
      <c r="L859" s="190">
        <v>1114</v>
      </c>
      <c r="M859" s="188">
        <v>940</v>
      </c>
      <c r="N859" s="193">
        <v>2040</v>
      </c>
      <c r="O859" s="206">
        <v>1774</v>
      </c>
      <c r="P859" s="188">
        <v>1046</v>
      </c>
      <c r="Q859" s="189">
        <v>1093</v>
      </c>
      <c r="R859" s="190">
        <v>1410</v>
      </c>
      <c r="S859" s="191">
        <v>1579</v>
      </c>
      <c r="T859" s="188">
        <v>859</v>
      </c>
      <c r="U859" s="192">
        <v>331</v>
      </c>
      <c r="V859" s="190">
        <v>2439</v>
      </c>
      <c r="W859" s="207">
        <v>1367</v>
      </c>
      <c r="X859" s="188">
        <v>2026</v>
      </c>
      <c r="Y859" s="192">
        <v>575</v>
      </c>
      <c r="Z859" s="190">
        <v>3789</v>
      </c>
      <c r="AA859" s="188">
        <v>3288</v>
      </c>
      <c r="AB859" s="168">
        <f t="shared" si="16440"/>
        <v>21652</v>
      </c>
      <c r="AC859" s="169">
        <f t="shared" si="16357"/>
        <v>18778</v>
      </c>
      <c r="BI859" s="133" t="s">
        <v>37</v>
      </c>
      <c r="BJ859" s="125">
        <f>B859/B870</f>
        <v>4.0426187326725496E-2</v>
      </c>
      <c r="BK859" s="126">
        <f t="shared" ref="BK859" si="16687">C859/C870</f>
        <v>8.8049938771243397E-2</v>
      </c>
      <c r="BL859" s="127">
        <f t="shared" ref="BL859" si="16688">D859/D870</f>
        <v>5.7432586057932791E-2</v>
      </c>
      <c r="BM859" s="128">
        <f t="shared" ref="BM859" si="16689">E859/E870</f>
        <v>6.3491240800248788E-2</v>
      </c>
      <c r="BN859" s="125">
        <f t="shared" ref="BN859" si="16690">F859/F870</f>
        <v>8.2050282595985194E-2</v>
      </c>
      <c r="BO859" s="126">
        <f t="shared" ref="BO859" si="16691">G859/G870</f>
        <v>5.2867383512544802E-2</v>
      </c>
      <c r="BP859" s="127">
        <f t="shared" ref="BP859" si="16692">H859/H870</f>
        <v>6.9780070594623947E-2</v>
      </c>
      <c r="BQ859" s="128">
        <f t="shared" ref="BQ859" si="16693">I859/I870</f>
        <v>7.2848014033329161E-2</v>
      </c>
      <c r="BR859" s="125">
        <f t="shared" ref="BR859" si="16694">J859/J870</f>
        <v>8.5387183972014627E-2</v>
      </c>
      <c r="BS859" s="126">
        <f t="shared" ref="BS859" si="16695">K859/K870</f>
        <v>4.3901805429276526E-2</v>
      </c>
      <c r="BT859" s="127">
        <f t="shared" ref="BT859" si="16696">L859/L870</f>
        <v>9.4286923402454509E-2</v>
      </c>
      <c r="BU859" s="125">
        <f t="shared" ref="BU859" si="16697">M859/M870</f>
        <v>4.4454953889808468E-2</v>
      </c>
      <c r="BV859" s="129">
        <f t="shared" ref="BV859" si="16698">N859/N870</f>
        <v>7.7384113496699797E-2</v>
      </c>
      <c r="BW859" s="130">
        <f t="shared" ref="BW859" si="16699">O859/O870</f>
        <v>5.0422078844896683E-2</v>
      </c>
      <c r="BX859" s="125">
        <f t="shared" ref="BX859" si="16700">P859/P870</f>
        <v>6.4948773672772436E-2</v>
      </c>
      <c r="BY859" s="126">
        <f t="shared" ref="BY859" si="16701">Q859/Q870</f>
        <v>5.4897036664992467E-2</v>
      </c>
      <c r="BZ859" s="127">
        <f t="shared" ref="BZ859" si="16702">R859/R870</f>
        <v>6.8027210884353748E-2</v>
      </c>
      <c r="CA859" s="128">
        <f t="shared" ref="CA859" si="16703">S859/S870</f>
        <v>6.8381620544801E-2</v>
      </c>
      <c r="CB859" s="125">
        <f t="shared" ref="CB859" si="16704">T859/T870</f>
        <v>9.5667669005457173E-2</v>
      </c>
      <c r="CC859" s="126">
        <f t="shared" ref="CC859" si="16705">U859/U870</f>
        <v>2.946150422785937E-2</v>
      </c>
      <c r="CD859" s="127">
        <f t="shared" ref="CD859" si="16706">V859/V870</f>
        <v>9.8772931600048602E-2</v>
      </c>
      <c r="CE859" s="128">
        <f t="shared" ref="CE859" si="16707">W859/W870</f>
        <v>4.6948518047875809E-2</v>
      </c>
      <c r="CF859" s="125">
        <f t="shared" ref="CF859" si="16708">X859/X870</f>
        <v>8.6852145582372364E-2</v>
      </c>
      <c r="CG859" s="126">
        <f t="shared" ref="CG859" si="16709">Y859/Y870</f>
        <v>3.7625965187802646E-2</v>
      </c>
      <c r="CH859" s="127">
        <f t="shared" ref="CH859" si="16710">Z859/Z870</f>
        <v>6.791417970640426E-2</v>
      </c>
      <c r="CI859" s="125">
        <f t="shared" ref="CI859" si="16711">AA859/AA870</f>
        <v>6.9391976025156704E-2</v>
      </c>
      <c r="CJ859" s="131">
        <f t="shared" ref="CJ859" si="16712">AB859/AB870</f>
        <v>6.9622369707259352E-2</v>
      </c>
      <c r="CK859" s="132">
        <f t="shared" ref="CK859" si="16713">AC859/AC870</f>
        <v>6.0469444864863123E-2</v>
      </c>
    </row>
    <row r="860" spans="1:89">
      <c r="A860" s="142" t="s">
        <v>30</v>
      </c>
      <c r="B860" s="202">
        <v>2522</v>
      </c>
      <c r="C860" s="196">
        <v>3729</v>
      </c>
      <c r="D860" s="197">
        <v>1662</v>
      </c>
      <c r="E860" s="198">
        <v>1705</v>
      </c>
      <c r="F860" s="195">
        <v>1012</v>
      </c>
      <c r="G860" s="199">
        <v>534</v>
      </c>
      <c r="H860" s="197">
        <v>2305</v>
      </c>
      <c r="I860" s="198">
        <v>3861</v>
      </c>
      <c r="J860" s="195">
        <v>783</v>
      </c>
      <c r="K860" s="196">
        <v>329</v>
      </c>
      <c r="L860" s="197">
        <v>1671</v>
      </c>
      <c r="M860" s="195">
        <v>1022</v>
      </c>
      <c r="N860" s="200">
        <v>2323</v>
      </c>
      <c r="O860" s="203">
        <v>1907</v>
      </c>
      <c r="P860" s="195">
        <v>1376</v>
      </c>
      <c r="Q860" s="196">
        <v>1192</v>
      </c>
      <c r="R860" s="197">
        <v>1416</v>
      </c>
      <c r="S860" s="198">
        <v>1655</v>
      </c>
      <c r="T860" s="195">
        <v>1316</v>
      </c>
      <c r="U860" s="199">
        <v>374</v>
      </c>
      <c r="V860" s="197">
        <v>2749</v>
      </c>
      <c r="W860" s="204">
        <v>1396</v>
      </c>
      <c r="X860" s="195">
        <v>2712</v>
      </c>
      <c r="Y860" s="199">
        <v>635</v>
      </c>
      <c r="Z860" s="197">
        <v>4222</v>
      </c>
      <c r="AA860" s="195">
        <v>4273</v>
      </c>
      <c r="AB860" s="168">
        <f t="shared" si="16440"/>
        <v>26069</v>
      </c>
      <c r="AC860" s="169">
        <f t="shared" si="16357"/>
        <v>22612</v>
      </c>
      <c r="BI860" s="142" t="s">
        <v>30</v>
      </c>
      <c r="BJ860" s="125">
        <f>B860/B870</f>
        <v>4.5699168282385343E-2</v>
      </c>
      <c r="BK860" s="126">
        <f t="shared" ref="BK860" si="16714">C860/C870</f>
        <v>0.11137660165466981</v>
      </c>
      <c r="BL860" s="127">
        <f t="shared" ref="BL860" si="16715">D860/D870</f>
        <v>7.5576372152244095E-2</v>
      </c>
      <c r="BM860" s="128">
        <f t="shared" ref="BM860" si="16716">E860/E870</f>
        <v>8.8369441277080962E-2</v>
      </c>
      <c r="BN860" s="125">
        <f t="shared" ref="BN860" si="16717">F860/F870</f>
        <v>9.8616254141492887E-2</v>
      </c>
      <c r="BO860" s="126">
        <f t="shared" ref="BO860" si="16718">G860/G870</f>
        <v>6.8356374807987716E-2</v>
      </c>
      <c r="BP860" s="127">
        <f t="shared" ref="BP860" si="16719">H860/H870</f>
        <v>7.8231061634537066E-2</v>
      </c>
      <c r="BQ860" s="128">
        <f t="shared" ref="BQ860" si="16720">I860/I870</f>
        <v>9.6754792632502196E-2</v>
      </c>
      <c r="BR860" s="125">
        <f t="shared" ref="BR860" si="16721">J860/J870</f>
        <v>0.12450310065193194</v>
      </c>
      <c r="BS860" s="126">
        <f t="shared" ref="BS860" si="16722">K860/K870</f>
        <v>4.2732822444473309E-2</v>
      </c>
      <c r="BT860" s="127">
        <f t="shared" ref="BT860" si="16723">L860/L870</f>
        <v>0.14143038510368175</v>
      </c>
      <c r="BU860" s="125">
        <f t="shared" ref="BU860" si="16724">M860/M870</f>
        <v>4.8332939229132184E-2</v>
      </c>
      <c r="BV860" s="129">
        <f t="shared" ref="BV860" si="16725">N860/N870</f>
        <v>8.811926257491845E-2</v>
      </c>
      <c r="BW860" s="130">
        <f t="shared" ref="BW860" si="16726">O860/O870</f>
        <v>5.4202313617372024E-2</v>
      </c>
      <c r="BX860" s="125">
        <f t="shared" ref="BX860" si="16727">P860/P870</f>
        <v>8.5439304563800056E-2</v>
      </c>
      <c r="BY860" s="126">
        <f t="shared" ref="BY860" si="16728">Q860/Q870</f>
        <v>5.9869412355600199E-2</v>
      </c>
      <c r="BZ860" s="127">
        <f t="shared" ref="BZ860" si="16729">R860/R870</f>
        <v>6.8316688377478646E-2</v>
      </c>
      <c r="CA860" s="128">
        <f t="shared" ref="CA860" si="16730">S860/S870</f>
        <v>7.1672946169503274E-2</v>
      </c>
      <c r="CB860" s="125">
        <f t="shared" ref="CB860" si="16731">T860/T870</f>
        <v>0.14656420536808107</v>
      </c>
      <c r="CC860" s="126">
        <f t="shared" ref="CC860" si="16732">U860/U870</f>
        <v>3.3288829550511795E-2</v>
      </c>
      <c r="CD860" s="127">
        <f t="shared" ref="CD860" si="16733">V860/V870</f>
        <v>0.11132709674806625</v>
      </c>
      <c r="CE860" s="128">
        <f t="shared" ref="CE860" si="16734">W860/W870</f>
        <v>4.7944499776762718E-2</v>
      </c>
      <c r="CF860" s="125">
        <f t="shared" ref="CF860" si="16735">X860/X870</f>
        <v>0.11626012774896043</v>
      </c>
      <c r="CG860" s="126">
        <f t="shared" ref="CG860" si="16736">Y860/Y870</f>
        <v>4.1552152859573352E-2</v>
      </c>
      <c r="CH860" s="127">
        <f t="shared" ref="CH860" si="16737">Z860/Z870</f>
        <v>7.5675288128909682E-2</v>
      </c>
      <c r="CI860" s="125">
        <f t="shared" ref="CI860" si="16738">AA860/AA870</f>
        <v>9.018002237089251E-2</v>
      </c>
      <c r="CJ860" s="131">
        <f t="shared" ref="CJ860" si="16739">AB860/AB870</f>
        <v>8.382530740340588E-2</v>
      </c>
      <c r="CK860" s="132">
        <f t="shared" ref="CK860" si="16740">AC860/AC870</f>
        <v>7.28157997275687E-2</v>
      </c>
    </row>
    <row r="861" spans="1:89">
      <c r="A861" s="133" t="s">
        <v>32</v>
      </c>
      <c r="B861" s="205">
        <v>2693</v>
      </c>
      <c r="C861" s="189">
        <v>3822</v>
      </c>
      <c r="D861" s="190">
        <v>1641</v>
      </c>
      <c r="E861" s="191">
        <v>1704</v>
      </c>
      <c r="F861" s="188">
        <v>806</v>
      </c>
      <c r="G861" s="192">
        <v>510</v>
      </c>
      <c r="H861" s="190">
        <v>2253</v>
      </c>
      <c r="I861" s="191">
        <v>3741</v>
      </c>
      <c r="J861" s="188">
        <v>630</v>
      </c>
      <c r="K861" s="189">
        <v>257</v>
      </c>
      <c r="L861" s="190">
        <v>1592</v>
      </c>
      <c r="M861" s="188">
        <v>855</v>
      </c>
      <c r="N861" s="193">
        <v>2381</v>
      </c>
      <c r="O861" s="206">
        <v>2071</v>
      </c>
      <c r="P861" s="188">
        <v>1301</v>
      </c>
      <c r="Q861" s="189">
        <v>1637</v>
      </c>
      <c r="R861" s="190">
        <v>1413</v>
      </c>
      <c r="S861" s="191">
        <v>2004</v>
      </c>
      <c r="T861" s="188">
        <v>842</v>
      </c>
      <c r="U861" s="192">
        <v>395</v>
      </c>
      <c r="V861" s="190">
        <v>2809</v>
      </c>
      <c r="W861" s="207">
        <v>1513</v>
      </c>
      <c r="X861" s="188">
        <v>2507</v>
      </c>
      <c r="Y861" s="192">
        <v>904</v>
      </c>
      <c r="Z861" s="190">
        <v>2949</v>
      </c>
      <c r="AA861" s="188">
        <v>4496</v>
      </c>
      <c r="AB861" s="168">
        <f t="shared" si="16440"/>
        <v>23817</v>
      </c>
      <c r="AC861" s="169">
        <f t="shared" si="16357"/>
        <v>23909</v>
      </c>
      <c r="BI861" s="133" t="s">
        <v>32</v>
      </c>
      <c r="BJ861" s="125">
        <f>B861/B870</f>
        <v>4.8797724101690615E-2</v>
      </c>
      <c r="BK861" s="126">
        <f t="shared" ref="BK861" si="16741">C861/C870</f>
        <v>0.11415429646665273</v>
      </c>
      <c r="BL861" s="127">
        <f t="shared" ref="BL861" si="16742">D861/D870</f>
        <v>7.4621436042017195E-2</v>
      </c>
      <c r="BM861" s="128">
        <f t="shared" ref="BM861" si="16743">E861/E870</f>
        <v>8.8317611692754219E-2</v>
      </c>
      <c r="BN861" s="125">
        <f t="shared" ref="BN861" si="16744">F861/F870</f>
        <v>7.8542194503995327E-2</v>
      </c>
      <c r="BO861" s="126">
        <f t="shared" ref="BO861" si="16745">G861/G870</f>
        <v>6.5284178187403993E-2</v>
      </c>
      <c r="BP861" s="127">
        <f t="shared" ref="BP861" si="16746">H861/H870</f>
        <v>7.6466196035840345E-2</v>
      </c>
      <c r="BQ861" s="128">
        <f t="shared" ref="BQ861" si="16747">I861/I870</f>
        <v>9.3747650670342061E-2</v>
      </c>
      <c r="BR861" s="125">
        <f t="shared" ref="BR861" si="16748">J861/J870</f>
        <v>0.10017490857051996</v>
      </c>
      <c r="BS861" s="126">
        <f t="shared" ref="BS861" si="16749">K861/K870</f>
        <v>3.3380958566047537E-2</v>
      </c>
      <c r="BT861" s="127">
        <f t="shared" ref="BT861" si="16750">L861/L870</f>
        <v>0.13474396953025813</v>
      </c>
      <c r="BU861" s="125">
        <f t="shared" ref="BU861" si="16751">M861/M870</f>
        <v>4.0435091038070463E-2</v>
      </c>
      <c r="BV861" s="129">
        <f t="shared" ref="BV861" si="16752">N861/N870</f>
        <v>9.031939913511873E-2</v>
      </c>
      <c r="BW861" s="130">
        <f t="shared" ref="BW861" si="16753">O861/O870</f>
        <v>5.8863655742830347E-2</v>
      </c>
      <c r="BX861" s="125">
        <f t="shared" ref="BX861" si="16754">P861/P870</f>
        <v>8.0782365724930152E-2</v>
      </c>
      <c r="BY861" s="126">
        <f t="shared" ref="BY861" si="16755">Q861/Q870</f>
        <v>8.2219989954796582E-2</v>
      </c>
      <c r="BZ861" s="127">
        <f t="shared" ref="BZ861" si="16756">R861/R870</f>
        <v>6.817194963091619E-2</v>
      </c>
      <c r="CA861" s="128">
        <f t="shared" ref="CA861" si="16757">S861/S870</f>
        <v>8.6787059893464982E-2</v>
      </c>
      <c r="CB861" s="125">
        <f t="shared" ref="CB861" si="16758">T861/T870</f>
        <v>9.3774362401158259E-2</v>
      </c>
      <c r="CC861" s="126">
        <f t="shared" ref="CC861" si="16759">U861/U870</f>
        <v>3.5157988429016469E-2</v>
      </c>
      <c r="CD861" s="127">
        <f t="shared" ref="CD861" si="16760">V861/V870</f>
        <v>0.11375693516381161</v>
      </c>
      <c r="CE861" s="128">
        <f t="shared" ref="CE861" si="16761">W861/W870</f>
        <v>5.1962770889858158E-2</v>
      </c>
      <c r="CF861" s="125">
        <f t="shared" ref="CF861" si="16762">X861/X870</f>
        <v>0.10747202812191881</v>
      </c>
      <c r="CG861" s="126">
        <f t="shared" ref="CG861" si="16763">Y861/Y870</f>
        <v>5.9154560921345377E-2</v>
      </c>
      <c r="CH861" s="127">
        <f t="shared" ref="CH861" si="16764">Z861/Z870</f>
        <v>5.2857987847502286E-2</v>
      </c>
      <c r="CI861" s="125">
        <f t="shared" ref="CI861" si="16765">AA861/AA870</f>
        <v>9.4886351645104783E-2</v>
      </c>
      <c r="CJ861" s="131">
        <f t="shared" ref="CJ861" si="16766">AB861/AB870</f>
        <v>7.6583963574625713E-2</v>
      </c>
      <c r="CK861" s="132">
        <f t="shared" ref="CK861" si="16767">AC861/AC870</f>
        <v>7.6992435683992569E-2</v>
      </c>
    </row>
    <row r="862" spans="1:89">
      <c r="A862" s="142" t="s">
        <v>34</v>
      </c>
      <c r="B862" s="202">
        <v>2704</v>
      </c>
      <c r="C862" s="196">
        <v>4230</v>
      </c>
      <c r="D862" s="197">
        <v>1148</v>
      </c>
      <c r="E862" s="198">
        <v>1848</v>
      </c>
      <c r="F862" s="195">
        <v>560</v>
      </c>
      <c r="G862" s="199">
        <v>429</v>
      </c>
      <c r="H862" s="197">
        <v>1934</v>
      </c>
      <c r="I862" s="198">
        <v>3723</v>
      </c>
      <c r="J862" s="195">
        <v>392</v>
      </c>
      <c r="K862" s="196">
        <v>251</v>
      </c>
      <c r="L862" s="197">
        <v>1182</v>
      </c>
      <c r="M862" s="195">
        <v>1013</v>
      </c>
      <c r="N862" s="200">
        <v>2008</v>
      </c>
      <c r="O862" s="203">
        <v>2376</v>
      </c>
      <c r="P862" s="195">
        <v>1015</v>
      </c>
      <c r="Q862" s="196">
        <v>1791</v>
      </c>
      <c r="R862" s="197">
        <v>1245</v>
      </c>
      <c r="S862" s="198">
        <v>1940</v>
      </c>
      <c r="T862" s="195">
        <v>841</v>
      </c>
      <c r="U862" s="199">
        <v>448</v>
      </c>
      <c r="V862" s="197">
        <v>2563</v>
      </c>
      <c r="W862" s="204">
        <v>1403</v>
      </c>
      <c r="X862" s="195">
        <v>2001</v>
      </c>
      <c r="Y862" s="199">
        <v>800</v>
      </c>
      <c r="Z862" s="197">
        <v>3838</v>
      </c>
      <c r="AA862" s="195">
        <v>4493</v>
      </c>
      <c r="AB862" s="168">
        <f t="shared" si="16440"/>
        <v>21431</v>
      </c>
      <c r="AC862" s="169">
        <f t="shared" si="16357"/>
        <v>24745</v>
      </c>
      <c r="BI862" s="142" t="s">
        <v>34</v>
      </c>
      <c r="BJ862" s="125">
        <f>B862/B870</f>
        <v>4.8997046405856455E-2</v>
      </c>
      <c r="BK862" s="126">
        <f t="shared" ref="BK862" si="16768">C862/C870</f>
        <v>0.12634031241599714</v>
      </c>
      <c r="BL862" s="127">
        <f t="shared" ref="BL862" si="16769">D862/D870</f>
        <v>5.2203174025737799E-2</v>
      </c>
      <c r="BM862" s="128">
        <f t="shared" ref="BM862" si="16770">E862/E870</f>
        <v>9.578107183580388E-2</v>
      </c>
      <c r="BN862" s="125">
        <f t="shared" ref="BN862" si="16771">F862/F870</f>
        <v>5.4570259208731244E-2</v>
      </c>
      <c r="BO862" s="126">
        <f t="shared" ref="BO862" si="16772">G862/G870</f>
        <v>5.4915514592933951E-2</v>
      </c>
      <c r="BP862" s="127">
        <f t="shared" ref="BP862" si="16773">H862/H870</f>
        <v>6.5639424382297043E-2</v>
      </c>
      <c r="BQ862" s="128">
        <f t="shared" ref="BQ862" si="16774">I862/I870</f>
        <v>9.3296579376018041E-2</v>
      </c>
      <c r="BR862" s="125">
        <f t="shared" ref="BR862" si="16775">J862/J870</f>
        <v>6.2331054221656863E-2</v>
      </c>
      <c r="BS862" s="126">
        <f t="shared" ref="BS862" si="16776">K862/K870</f>
        <v>3.2601636576178726E-2</v>
      </c>
      <c r="BT862" s="127">
        <f t="shared" ref="BT862" si="16777">L862/L870</f>
        <v>0.10004231908590774</v>
      </c>
      <c r="BU862" s="125">
        <f t="shared" ref="BU862" si="16778">M862/M870</f>
        <v>4.7907306691889334E-2</v>
      </c>
      <c r="BV862" s="129">
        <f t="shared" ref="BV862" si="16779">N862/N870</f>
        <v>7.6170245049692734E-2</v>
      </c>
      <c r="BW862" s="130">
        <f t="shared" ref="BW862" si="16780">O862/O870</f>
        <v>6.7532615183469286E-2</v>
      </c>
      <c r="BX862" s="125">
        <f t="shared" ref="BX862" si="16781">P862/P870</f>
        <v>6.3023905619372864E-2</v>
      </c>
      <c r="BY862" s="126">
        <f t="shared" ref="BY862" si="16782">Q862/Q870</f>
        <v>8.9954796584630833E-2</v>
      </c>
      <c r="BZ862" s="127">
        <f t="shared" ref="BZ862" si="16783">R862/R870</f>
        <v>6.0066579823418731E-2</v>
      </c>
      <c r="CA862" s="128">
        <f t="shared" ref="CA862" si="16784">S862/S870</f>
        <v>8.4015417262136766E-2</v>
      </c>
      <c r="CB862" s="125">
        <f t="shared" ref="CB862" si="16785">T862/T870</f>
        <v>9.3662991424434794E-2</v>
      </c>
      <c r="CC862" s="126">
        <f t="shared" ref="CC862" si="16786">U862/U870</f>
        <v>3.987538940809969E-2</v>
      </c>
      <c r="CD862" s="127">
        <f t="shared" ref="CD862" si="16787">V862/V870</f>
        <v>0.10379459765925567</v>
      </c>
      <c r="CE862" s="128">
        <f t="shared" ref="CE862" si="16788">W862/W870</f>
        <v>4.8184909159597486E-2</v>
      </c>
      <c r="CF862" s="125">
        <f t="shared" ref="CF862" si="16789">X862/X870</f>
        <v>8.5780426115659961E-2</v>
      </c>
      <c r="CG862" s="126">
        <f t="shared" ref="CG862" si="16790">Y862/Y870</f>
        <v>5.2349168956942811E-2</v>
      </c>
      <c r="CH862" s="127">
        <f t="shared" ref="CH862" si="16791">Z862/Z870</f>
        <v>6.8792457564840204E-2</v>
      </c>
      <c r="CI862" s="125">
        <f t="shared" ref="CI862" si="16792">AA862/AA870</f>
        <v>9.4823037798366497E-2</v>
      </c>
      <c r="CJ862" s="131">
        <f t="shared" ref="CJ862" si="16793">AB862/AB870</f>
        <v>6.8911740494932344E-2</v>
      </c>
      <c r="CK862" s="132">
        <f t="shared" ref="CK862" si="16794">AC862/AC870</f>
        <v>7.9684546446961227E-2</v>
      </c>
    </row>
    <row r="863" spans="1:89">
      <c r="A863" s="133" t="s">
        <v>38</v>
      </c>
      <c r="B863" s="205">
        <v>2201</v>
      </c>
      <c r="C863" s="189">
        <v>3440</v>
      </c>
      <c r="D863" s="190">
        <v>788</v>
      </c>
      <c r="E863" s="191">
        <v>1717</v>
      </c>
      <c r="F863" s="188">
        <v>320</v>
      </c>
      <c r="G863" s="192">
        <v>607</v>
      </c>
      <c r="H863" s="190">
        <v>1415</v>
      </c>
      <c r="I863" s="191">
        <v>3317</v>
      </c>
      <c r="J863" s="188">
        <v>248</v>
      </c>
      <c r="K863" s="189">
        <v>223</v>
      </c>
      <c r="L863" s="190">
        <v>809</v>
      </c>
      <c r="M863" s="188">
        <v>807</v>
      </c>
      <c r="N863" s="193">
        <v>1541</v>
      </c>
      <c r="O863" s="206">
        <v>1910</v>
      </c>
      <c r="P863" s="188">
        <v>828</v>
      </c>
      <c r="Q863" s="189">
        <v>1442</v>
      </c>
      <c r="R863" s="190">
        <v>856</v>
      </c>
      <c r="S863" s="191">
        <v>1533</v>
      </c>
      <c r="T863" s="188">
        <v>611</v>
      </c>
      <c r="U863" s="192">
        <v>473</v>
      </c>
      <c r="V863" s="190">
        <v>2537</v>
      </c>
      <c r="W863" s="207">
        <v>1347</v>
      </c>
      <c r="X863" s="188">
        <v>1480</v>
      </c>
      <c r="Y863" s="192">
        <v>798</v>
      </c>
      <c r="Z863" s="190">
        <v>2557</v>
      </c>
      <c r="AA863" s="188">
        <v>3560</v>
      </c>
      <c r="AB863" s="168">
        <f t="shared" si="16440"/>
        <v>16191</v>
      </c>
      <c r="AC863" s="169">
        <f t="shared" si="16357"/>
        <v>21174</v>
      </c>
      <c r="BI863" s="133" t="s">
        <v>38</v>
      </c>
      <c r="BJ863" s="125">
        <f>B863/B870</f>
        <v>3.9882581042636853E-2</v>
      </c>
      <c r="BK863" s="126">
        <f t="shared" ref="BK863" si="16795">C863/C870</f>
        <v>0.10274484035721752</v>
      </c>
      <c r="BL863" s="127">
        <f t="shared" ref="BL863" si="16796">D863/D870</f>
        <v>3.5832840707562187E-2</v>
      </c>
      <c r="BM863" s="128">
        <f t="shared" ref="BM863" si="16797">E863/E870</f>
        <v>8.8991396289001767E-2</v>
      </c>
      <c r="BN863" s="125">
        <f t="shared" ref="BN863" si="16798">F863/F870</f>
        <v>3.1183005262132139E-2</v>
      </c>
      <c r="BO863" s="126">
        <f t="shared" ref="BO863" si="16799">G863/G870</f>
        <v>7.7700972862263185E-2</v>
      </c>
      <c r="BP863" s="127">
        <f t="shared" ref="BP863" si="16800">H863/H870</f>
        <v>4.8024708118381755E-2</v>
      </c>
      <c r="BQ863" s="128">
        <f t="shared" ref="BQ863" si="16801">I863/I870</f>
        <v>8.3122415737376262E-2</v>
      </c>
      <c r="BR863" s="125">
        <f t="shared" ref="BR863" si="16802">J863/J870</f>
        <v>3.9433932262680868E-2</v>
      </c>
      <c r="BS863" s="126">
        <f t="shared" ref="BS863" si="16803">K863/K870</f>
        <v>2.8964800623457593E-2</v>
      </c>
      <c r="BT863" s="127">
        <f t="shared" ref="BT863" si="16804">L863/L870</f>
        <v>6.8472280998730428E-2</v>
      </c>
      <c r="BU863" s="125">
        <f t="shared" ref="BU863" si="16805">M863/M870</f>
        <v>3.8165050839441945E-2</v>
      </c>
      <c r="BV863" s="129">
        <f t="shared" ref="BV863" si="16806">N863/N870</f>
        <v>5.8455352401183519E-2</v>
      </c>
      <c r="BW863" s="130">
        <f t="shared" ref="BW863" si="16807">O863/O870</f>
        <v>5.4287582070886506E-2</v>
      </c>
      <c r="BX863" s="125">
        <f t="shared" ref="BX863" si="16808">P863/P870</f>
        <v>5.1412604781123875E-2</v>
      </c>
      <c r="BY863" s="126">
        <f t="shared" ref="BY863" si="16809">Q863/Q870</f>
        <v>7.2425916624811654E-2</v>
      </c>
      <c r="BZ863" s="127">
        <f t="shared" ref="BZ863" si="16810">R863/R870</f>
        <v>4.1298789019153757E-2</v>
      </c>
      <c r="CA863" s="128">
        <f t="shared" ref="CA863" si="16811">S863/S870</f>
        <v>6.6389502403533848E-2</v>
      </c>
      <c r="CB863" s="125">
        <f t="shared" ref="CB863" si="16812">T863/T870</f>
        <v>6.8047666778037641E-2</v>
      </c>
      <c r="CC863" s="126">
        <f t="shared" ref="CC863" si="16813">U863/U870</f>
        <v>4.2100578549176683E-2</v>
      </c>
      <c r="CD863" s="127">
        <f t="shared" ref="CD863" si="16814">V863/V870</f>
        <v>0.10274166767909934</v>
      </c>
      <c r="CE863" s="128">
        <f t="shared" ref="CE863" si="16815">W863/W870</f>
        <v>4.6261634096919323E-2</v>
      </c>
      <c r="CF863" s="125">
        <f t="shared" ref="CF863" si="16816">X863/X870</f>
        <v>6.344579242937369E-2</v>
      </c>
      <c r="CG863" s="126">
        <f t="shared" ref="CG863" si="16817">Y863/Y870</f>
        <v>5.221829603455045E-2</v>
      </c>
      <c r="CH863" s="127">
        <f t="shared" ref="CH863" si="16818">Z863/Z870</f>
        <v>4.5831764980014698E-2</v>
      </c>
      <c r="CI863" s="125">
        <f t="shared" ref="CI863" si="16819">AA863/AA870</f>
        <v>7.5132431462760912E-2</v>
      </c>
      <c r="CJ863" s="131">
        <f t="shared" ref="CJ863" si="16820">AB863/AB870</f>
        <v>5.2062432474147248E-2</v>
      </c>
      <c r="CK863" s="132">
        <f t="shared" ref="CK863" si="16821">AC863/AC870</f>
        <v>6.8185111597007769E-2</v>
      </c>
    </row>
    <row r="864" spans="1:89">
      <c r="A864" s="142" t="s">
        <v>39</v>
      </c>
      <c r="B864" s="202">
        <v>339</v>
      </c>
      <c r="C864" s="196">
        <v>2130</v>
      </c>
      <c r="D864" s="197">
        <v>171</v>
      </c>
      <c r="E864" s="198">
        <v>1071</v>
      </c>
      <c r="F864" s="195">
        <v>101</v>
      </c>
      <c r="G864" s="199">
        <v>380</v>
      </c>
      <c r="H864" s="197">
        <v>459</v>
      </c>
      <c r="I864" s="198">
        <v>2009</v>
      </c>
      <c r="J864" s="195">
        <v>140</v>
      </c>
      <c r="K864" s="196">
        <v>131</v>
      </c>
      <c r="L864" s="197">
        <v>342</v>
      </c>
      <c r="M864" s="195">
        <v>423</v>
      </c>
      <c r="N864" s="200">
        <v>851</v>
      </c>
      <c r="O864" s="203">
        <v>1140</v>
      </c>
      <c r="P864" s="195">
        <v>511</v>
      </c>
      <c r="Q864" s="196">
        <v>1003</v>
      </c>
      <c r="R864" s="197">
        <v>681</v>
      </c>
      <c r="S864" s="198">
        <v>925</v>
      </c>
      <c r="T864" s="195">
        <v>452</v>
      </c>
      <c r="U864" s="199">
        <v>233</v>
      </c>
      <c r="V864" s="197">
        <v>2072</v>
      </c>
      <c r="W864" s="204">
        <v>798</v>
      </c>
      <c r="X864" s="195">
        <v>928</v>
      </c>
      <c r="Y864" s="199">
        <v>690</v>
      </c>
      <c r="Z864" s="197">
        <v>1592</v>
      </c>
      <c r="AA864" s="195">
        <v>2166</v>
      </c>
      <c r="AB864" s="168">
        <f t="shared" si="16440"/>
        <v>8639</v>
      </c>
      <c r="AC864" s="169">
        <f t="shared" si="16357"/>
        <v>13099</v>
      </c>
      <c r="BI864" s="142" t="s">
        <v>39</v>
      </c>
      <c r="BJ864" s="125">
        <f>B864/B870</f>
        <v>6.1427510102016782E-3</v>
      </c>
      <c r="BK864" s="126">
        <f t="shared" ref="BK864" si="16822">C864/C870</f>
        <v>6.3618171500253881E-2</v>
      </c>
      <c r="BL864" s="127">
        <f t="shared" ref="BL864" si="16823">D864/D870</f>
        <v>7.7759083261334178E-3</v>
      </c>
      <c r="BM864" s="128">
        <f t="shared" ref="BM864" si="16824">E864/E870</f>
        <v>5.5509484813931795E-2</v>
      </c>
      <c r="BN864" s="125">
        <f t="shared" ref="BN864" si="16825">F864/F870</f>
        <v>9.8421360358604566E-3</v>
      </c>
      <c r="BO864" s="126">
        <f t="shared" ref="BO864" si="16826">G864/G870</f>
        <v>4.8643113159242191E-2</v>
      </c>
      <c r="BP864" s="127">
        <f t="shared" ref="BP864" si="16827">H864/H870</f>
        <v>1.5578332880803692E-2</v>
      </c>
      <c r="BQ864" s="128">
        <f t="shared" ref="BQ864" si="16828">I864/I870</f>
        <v>5.0344568349830851E-2</v>
      </c>
      <c r="BR864" s="125">
        <f t="shared" ref="BR864" si="16829">J864/J870</f>
        <v>2.226109079344888E-2</v>
      </c>
      <c r="BS864" s="126">
        <f t="shared" ref="BS864" si="16830">K864/K870</f>
        <v>1.7015196778802442E-2</v>
      </c>
      <c r="BT864" s="127">
        <f t="shared" ref="BT864" si="16831">L864/L870</f>
        <v>2.8946254760897166E-2</v>
      </c>
      <c r="BU864" s="125">
        <f t="shared" ref="BU864" si="16832">M864/M870</f>
        <v>2.000472925041381E-2</v>
      </c>
      <c r="BV864" s="129">
        <f t="shared" ref="BV864" si="16833">N864/N870</f>
        <v>3.2281314012593883E-2</v>
      </c>
      <c r="BW864" s="130">
        <f t="shared" ref="BW864" si="16834">O864/O870</f>
        <v>3.2402012335502939E-2</v>
      </c>
      <c r="BX864" s="125">
        <f t="shared" ref="BX864" si="16835">P864/P870</f>
        <v>3.1729276622167027E-2</v>
      </c>
      <c r="BY864" s="126">
        <f t="shared" ref="BY864" si="16836">Q864/Q870</f>
        <v>5.037669512807634E-2</v>
      </c>
      <c r="BZ864" s="127">
        <f t="shared" ref="BZ864" si="16837">R864/R870</f>
        <v>3.2855695469677232E-2</v>
      </c>
      <c r="CA864" s="128">
        <f t="shared" ref="CA864" si="16838">S864/S870</f>
        <v>4.0058897405915728E-2</v>
      </c>
      <c r="CB864" s="125">
        <f t="shared" ref="CB864" si="16839">T864/T870</f>
        <v>5.0339681479006568E-2</v>
      </c>
      <c r="CC864" s="126">
        <f t="shared" ref="CC864" si="16840">U864/U870</f>
        <v>2.0738762794837561E-2</v>
      </c>
      <c r="CD864" s="127">
        <f t="shared" ref="CD864" si="16841">V864/V870</f>
        <v>8.3910419957072852E-2</v>
      </c>
      <c r="CE864" s="128">
        <f t="shared" ref="CE864" si="16842">W864/W870</f>
        <v>2.7406669643163788E-2</v>
      </c>
      <c r="CF864" s="125">
        <f t="shared" ref="CF864" si="16843">X864/X870</f>
        <v>3.9782226604364042E-2</v>
      </c>
      <c r="CG864" s="126">
        <f t="shared" ref="CG864" si="16844">Y864/Y870</f>
        <v>4.5151158225363169E-2</v>
      </c>
      <c r="CH864" s="127">
        <f t="shared" ref="CH864" si="16845">Z864/Z870</f>
        <v>2.8535068380204691E-2</v>
      </c>
      <c r="CI864" s="125">
        <f t="shared" ref="CI864" si="16846">AA864/AA870</f>
        <v>4.5712597345039359E-2</v>
      </c>
      <c r="CJ864" s="131">
        <f t="shared" ref="CJ864" si="16847">AB864/AB870</f>
        <v>2.7778849616710399E-2</v>
      </c>
      <c r="CK864" s="132">
        <f t="shared" ref="CK864" si="16848">AC864/AC870</f>
        <v>4.2181769000151352E-2</v>
      </c>
    </row>
    <row r="865" spans="1:89">
      <c r="A865" s="133" t="s">
        <v>40</v>
      </c>
      <c r="B865" s="205">
        <v>0</v>
      </c>
      <c r="C865" s="189">
        <v>1110</v>
      </c>
      <c r="D865" s="190">
        <v>0</v>
      </c>
      <c r="E865" s="191">
        <v>477</v>
      </c>
      <c r="F865" s="188">
        <v>8</v>
      </c>
      <c r="G865" s="192">
        <v>136</v>
      </c>
      <c r="H865" s="190">
        <v>21</v>
      </c>
      <c r="I865" s="191">
        <v>897</v>
      </c>
      <c r="J865" s="188">
        <v>13</v>
      </c>
      <c r="K865" s="189">
        <v>55</v>
      </c>
      <c r="L865" s="190">
        <v>54</v>
      </c>
      <c r="M865" s="188">
        <v>76</v>
      </c>
      <c r="N865" s="193">
        <v>101</v>
      </c>
      <c r="O865" s="206">
        <v>218</v>
      </c>
      <c r="P865" s="188">
        <v>113</v>
      </c>
      <c r="Q865" s="189">
        <v>104</v>
      </c>
      <c r="R865" s="190">
        <v>98</v>
      </c>
      <c r="S865" s="191">
        <v>77</v>
      </c>
      <c r="T865" s="188">
        <v>52</v>
      </c>
      <c r="U865" s="192">
        <v>9</v>
      </c>
      <c r="V865" s="190">
        <v>69</v>
      </c>
      <c r="W865" s="207">
        <v>16</v>
      </c>
      <c r="X865" s="188">
        <v>60</v>
      </c>
      <c r="Y865" s="192">
        <v>7</v>
      </c>
      <c r="Z865" s="190">
        <v>0</v>
      </c>
      <c r="AA865" s="188">
        <v>0</v>
      </c>
      <c r="AB865" s="168">
        <f t="shared" si="16440"/>
        <v>589</v>
      </c>
      <c r="AC865" s="169">
        <f t="shared" si="16357"/>
        <v>3182</v>
      </c>
      <c r="BI865" s="133" t="s">
        <v>40</v>
      </c>
      <c r="BJ865" s="125">
        <f>B865/B870</f>
        <v>0</v>
      </c>
      <c r="BK865" s="126">
        <f t="shared" ref="BK865" si="16849">C865/C870</f>
        <v>3.3153131626892866E-2</v>
      </c>
      <c r="BL865" s="127">
        <f t="shared" ref="BL865" si="16850">D865/D870</f>
        <v>0</v>
      </c>
      <c r="BM865" s="128">
        <f t="shared" ref="BM865" si="16851">E865/E870</f>
        <v>2.4722711723851976E-2</v>
      </c>
      <c r="BN865" s="125">
        <f t="shared" ref="BN865" si="16852">F865/F870</f>
        <v>7.7957513155330342E-4</v>
      </c>
      <c r="BO865" s="126">
        <f t="shared" ref="BO865" si="16853">G865/G870</f>
        <v>1.7409114183307733E-2</v>
      </c>
      <c r="BP865" s="127">
        <f t="shared" ref="BP865" si="16854">H865/H870</f>
        <v>7.1273418408905782E-4</v>
      </c>
      <c r="BQ865" s="128">
        <f t="shared" ref="BQ865" si="16855">I865/I870</f>
        <v>2.2478386167146973E-2</v>
      </c>
      <c r="BR865" s="125">
        <f t="shared" ref="BR865" si="16856">J865/J870</f>
        <v>2.0671012879631104E-3</v>
      </c>
      <c r="BS865" s="126">
        <f t="shared" ref="BS865" si="16857">K865/K870</f>
        <v>7.1437849071307961E-3</v>
      </c>
      <c r="BT865" s="127">
        <f t="shared" ref="BT865" si="16858">L865/L870</f>
        <v>4.5704612780363947E-3</v>
      </c>
      <c r="BU865" s="125">
        <f t="shared" ref="BU865" si="16859">M865/M870</f>
        <v>3.5942303144951525E-3</v>
      </c>
      <c r="BV865" s="129">
        <f t="shared" ref="BV865" si="16860">N865/N870</f>
        <v>3.8312722858660194E-3</v>
      </c>
      <c r="BW865" s="130">
        <f t="shared" ref="BW865" si="16861">O865/O870</f>
        <v>6.1961742887189832E-3</v>
      </c>
      <c r="BX865" s="125">
        <f t="shared" ref="BX865" si="16862">P865/P870</f>
        <v>7.0164545172306733E-3</v>
      </c>
      <c r="BY865" s="126">
        <f t="shared" ref="BY865" si="16863">Q865/Q870</f>
        <v>5.2235057759919641E-3</v>
      </c>
      <c r="BZ865" s="127">
        <f t="shared" ref="BZ865" si="16864">R865/R870</f>
        <v>4.7281323877068557E-3</v>
      </c>
      <c r="CA865" s="128">
        <f t="shared" ref="CA865" si="16865">S865/S870</f>
        <v>3.3346325408167682E-3</v>
      </c>
      <c r="CB865" s="125">
        <f t="shared" ref="CB865" si="16866">T865/T870</f>
        <v>5.7912907896202253E-3</v>
      </c>
      <c r="CC865" s="126">
        <f t="shared" ref="CC865" si="16867">U865/U870</f>
        <v>8.0106809078771691E-4</v>
      </c>
      <c r="CD865" s="127">
        <f t="shared" ref="CD865" si="16868">V865/V870</f>
        <v>2.7943141781071558E-3</v>
      </c>
      <c r="CE865" s="128">
        <f t="shared" ref="CE865" si="16869">W865/W870</f>
        <v>5.4950716076518867E-4</v>
      </c>
      <c r="CF865" s="125">
        <f t="shared" ref="CF865" si="16870">X865/X870</f>
        <v>2.5721267201097441E-3</v>
      </c>
      <c r="CG865" s="126">
        <f t="shared" ref="CG865" si="16871">Y865/Y870</f>
        <v>4.5805522837324958E-4</v>
      </c>
      <c r="CH865" s="127">
        <f t="shared" ref="CH865" si="16872">Z865/Z870</f>
        <v>0</v>
      </c>
      <c r="CI865" s="125">
        <f t="shared" ref="CI865" si="16873">AA865/AA870</f>
        <v>0</v>
      </c>
      <c r="CJ865" s="131">
        <f t="shared" ref="CJ865" si="16874">AB865/AB870</f>
        <v>1.893939393939394E-3</v>
      </c>
      <c r="CK865" s="132">
        <f t="shared" ref="CK865" si="16875">AC865/AC870</f>
        <v>1.0246766085844843E-2</v>
      </c>
    </row>
    <row r="866" spans="1:89">
      <c r="A866" s="142" t="s">
        <v>41</v>
      </c>
      <c r="B866" s="202">
        <v>0</v>
      </c>
      <c r="C866" s="196">
        <v>0</v>
      </c>
      <c r="D866" s="197">
        <v>0</v>
      </c>
      <c r="E866" s="198">
        <v>0</v>
      </c>
      <c r="F866" s="195">
        <v>0</v>
      </c>
      <c r="G866" s="199">
        <v>0</v>
      </c>
      <c r="H866" s="197">
        <v>0</v>
      </c>
      <c r="I866" s="198">
        <v>0</v>
      </c>
      <c r="J866" s="195">
        <v>0</v>
      </c>
      <c r="K866" s="199">
        <v>0</v>
      </c>
      <c r="L866" s="197">
        <v>0</v>
      </c>
      <c r="M866" s="195">
        <v>0</v>
      </c>
      <c r="N866" s="200">
        <v>0</v>
      </c>
      <c r="O866" s="203">
        <v>0</v>
      </c>
      <c r="P866" s="195">
        <v>0</v>
      </c>
      <c r="Q866" s="199">
        <v>0</v>
      </c>
      <c r="R866" s="197">
        <v>0</v>
      </c>
      <c r="S866" s="198">
        <v>0</v>
      </c>
      <c r="T866" s="195">
        <v>0</v>
      </c>
      <c r="U866" s="199">
        <v>0</v>
      </c>
      <c r="V866" s="197">
        <v>0</v>
      </c>
      <c r="W866" s="198">
        <v>0</v>
      </c>
      <c r="X866" s="195">
        <v>0</v>
      </c>
      <c r="Y866" s="199">
        <v>0</v>
      </c>
      <c r="Z866" s="197">
        <v>0</v>
      </c>
      <c r="AA866" s="195">
        <v>0</v>
      </c>
      <c r="AB866" s="168">
        <f t="shared" si="16440"/>
        <v>0</v>
      </c>
      <c r="AC866" s="169">
        <f t="shared" si="16357"/>
        <v>0</v>
      </c>
      <c r="BI866" s="142" t="s">
        <v>41</v>
      </c>
      <c r="BJ866" s="125">
        <f>B866/B870</f>
        <v>0</v>
      </c>
      <c r="BK866" s="126">
        <f t="shared" ref="BK866" si="16876">C866/C870</f>
        <v>0</v>
      </c>
      <c r="BL866" s="127">
        <f t="shared" ref="BL866" si="16877">D866/D870</f>
        <v>0</v>
      </c>
      <c r="BM866" s="128">
        <f t="shared" ref="BM866" si="16878">E866/E870</f>
        <v>0</v>
      </c>
      <c r="BN866" s="125">
        <f t="shared" ref="BN866" si="16879">F866/F870</f>
        <v>0</v>
      </c>
      <c r="BO866" s="126">
        <f t="shared" ref="BO866" si="16880">G866/G870</f>
        <v>0</v>
      </c>
      <c r="BP866" s="127">
        <f t="shared" ref="BP866" si="16881">H866/H870</f>
        <v>0</v>
      </c>
      <c r="BQ866" s="128">
        <f t="shared" ref="BQ866" si="16882">I866/I870</f>
        <v>0</v>
      </c>
      <c r="BR866" s="125">
        <f t="shared" ref="BR866" si="16883">J866/J870</f>
        <v>0</v>
      </c>
      <c r="BS866" s="126">
        <f t="shared" ref="BS866" si="16884">K866/K870</f>
        <v>0</v>
      </c>
      <c r="BT866" s="127">
        <f t="shared" ref="BT866" si="16885">L866/L870</f>
        <v>0</v>
      </c>
      <c r="BU866" s="125">
        <f t="shared" ref="BU866" si="16886">M866/M870</f>
        <v>0</v>
      </c>
      <c r="BV866" s="129">
        <f t="shared" ref="BV866" si="16887">N866/N870</f>
        <v>0</v>
      </c>
      <c r="BW866" s="130">
        <f t="shared" ref="BW866" si="16888">O866/O870</f>
        <v>0</v>
      </c>
      <c r="BX866" s="125">
        <f t="shared" ref="BX866" si="16889">P866/P870</f>
        <v>0</v>
      </c>
      <c r="BY866" s="126">
        <f t="shared" ref="BY866" si="16890">Q866/Q870</f>
        <v>0</v>
      </c>
      <c r="BZ866" s="127">
        <f t="shared" ref="BZ866" si="16891">R866/R870</f>
        <v>0</v>
      </c>
      <c r="CA866" s="128">
        <f t="shared" ref="CA866" si="16892">S866/S870</f>
        <v>0</v>
      </c>
      <c r="CB866" s="125">
        <f t="shared" ref="CB866" si="16893">T866/T870</f>
        <v>0</v>
      </c>
      <c r="CC866" s="126">
        <f t="shared" ref="CC866" si="16894">U866/U870</f>
        <v>0</v>
      </c>
      <c r="CD866" s="127">
        <f t="shared" ref="CD866" si="16895">V866/V870</f>
        <v>0</v>
      </c>
      <c r="CE866" s="128">
        <f t="shared" ref="CE866" si="16896">W866/W870</f>
        <v>0</v>
      </c>
      <c r="CF866" s="125">
        <f t="shared" ref="CF866" si="16897">X866/X870</f>
        <v>0</v>
      </c>
      <c r="CG866" s="126">
        <f t="shared" ref="CG866" si="16898">Y866/Y870</f>
        <v>0</v>
      </c>
      <c r="CH866" s="127">
        <f t="shared" ref="CH866" si="16899">Z866/Z870</f>
        <v>0</v>
      </c>
      <c r="CI866" s="125">
        <f t="shared" ref="CI866" si="16900">AA866/AA870</f>
        <v>0</v>
      </c>
      <c r="CJ866" s="131">
        <f t="shared" ref="CJ866" si="16901">AB866/AB870</f>
        <v>0</v>
      </c>
      <c r="CK866" s="132">
        <f t="shared" ref="CK866" si="16902">AC866/AC870</f>
        <v>0</v>
      </c>
    </row>
    <row r="867" spans="1:89">
      <c r="A867" s="133" t="s">
        <v>42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>
        <f t="shared" ref="AB867" si="16903">B867+D867+F867+H867+J867+L867+N867+P867+R867+T867+V867+X867+Z867</f>
        <v>0</v>
      </c>
      <c r="AC867" s="169">
        <f t="shared" ref="AC867" si="16904">C867+E867+G867+I867+K867+M867+O867+Q867+S867+U867+W867+Y867+AA867</f>
        <v>0</v>
      </c>
      <c r="BI867" s="133" t="s">
        <v>42</v>
      </c>
      <c r="BJ867" s="125">
        <f>B867/B870</f>
        <v>0</v>
      </c>
      <c r="BK867" s="126">
        <f t="shared" ref="BK867" si="16905">C867/C870</f>
        <v>0</v>
      </c>
      <c r="BL867" s="127">
        <f t="shared" ref="BL867" si="16906">D867/D870</f>
        <v>0</v>
      </c>
      <c r="BM867" s="128">
        <f t="shared" ref="BM867" si="16907">E867/E870</f>
        <v>0</v>
      </c>
      <c r="BN867" s="125">
        <f t="shared" ref="BN867" si="16908">F867/F870</f>
        <v>0</v>
      </c>
      <c r="BO867" s="126">
        <f t="shared" ref="BO867" si="16909">G867/G870</f>
        <v>0</v>
      </c>
      <c r="BP867" s="127">
        <f t="shared" ref="BP867" si="16910">H867/H870</f>
        <v>0</v>
      </c>
      <c r="BQ867" s="128">
        <f t="shared" ref="BQ867" si="16911">I867/I870</f>
        <v>0</v>
      </c>
      <c r="BR867" s="125">
        <f t="shared" ref="BR867" si="16912">J867/J870</f>
        <v>0</v>
      </c>
      <c r="BS867" s="126">
        <f t="shared" ref="BS867" si="16913">K867/K870</f>
        <v>0</v>
      </c>
      <c r="BT867" s="127">
        <f t="shared" ref="BT867" si="16914">L867/L870</f>
        <v>0</v>
      </c>
      <c r="BU867" s="125">
        <f t="shared" ref="BU867" si="16915">M867/M870</f>
        <v>0</v>
      </c>
      <c r="BV867" s="129">
        <f t="shared" ref="BV867" si="16916">N867/N870</f>
        <v>0</v>
      </c>
      <c r="BW867" s="130">
        <f t="shared" ref="BW867" si="16917">O867/O870</f>
        <v>0</v>
      </c>
      <c r="BX867" s="125">
        <f t="shared" ref="BX867" si="16918">P867/P870</f>
        <v>0</v>
      </c>
      <c r="BY867" s="126">
        <f t="shared" ref="BY867" si="16919">Q867/Q870</f>
        <v>0</v>
      </c>
      <c r="BZ867" s="127">
        <f t="shared" ref="BZ867" si="16920">R867/R870</f>
        <v>0</v>
      </c>
      <c r="CA867" s="128">
        <f t="shared" ref="CA867" si="16921">S867/S870</f>
        <v>0</v>
      </c>
      <c r="CB867" s="125">
        <f t="shared" ref="CB867" si="16922">T867/T870</f>
        <v>0</v>
      </c>
      <c r="CC867" s="126">
        <f t="shared" ref="CC867" si="16923">U867/U870</f>
        <v>0</v>
      </c>
      <c r="CD867" s="127">
        <f t="shared" ref="CD867" si="16924">V867/V870</f>
        <v>0</v>
      </c>
      <c r="CE867" s="128">
        <f t="shared" ref="CE867" si="16925">W867/W870</f>
        <v>0</v>
      </c>
      <c r="CF867" s="125">
        <f t="shared" ref="CF867" si="16926">X867/X870</f>
        <v>0</v>
      </c>
      <c r="CG867" s="126">
        <f t="shared" ref="CG867" si="16927">Y867/Y870</f>
        <v>0</v>
      </c>
      <c r="CH867" s="127">
        <f t="shared" ref="CH867" si="16928">Z867/Z870</f>
        <v>0</v>
      </c>
      <c r="CI867" s="125">
        <f t="shared" ref="CI867" si="16929">AA867/AA870</f>
        <v>0</v>
      </c>
      <c r="CJ867" s="131">
        <f t="shared" ref="CJ867" si="16930">AB867/AB870</f>
        <v>0</v>
      </c>
      <c r="CK867" s="132">
        <f t="shared" ref="CK867" si="16931">AC867/AC870</f>
        <v>0</v>
      </c>
    </row>
    <row r="868" spans="1:89">
      <c r="A868" s="142" t="s">
        <v>43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>
        <v>1</v>
      </c>
      <c r="U868" s="147"/>
      <c r="V868" s="148"/>
      <c r="W868" s="145"/>
      <c r="X868" s="146"/>
      <c r="Y868" s="147"/>
      <c r="Z868" s="144"/>
      <c r="AA868" s="143"/>
      <c r="AB868" s="168">
        <f t="shared" ref="AB868" si="16932">B868+D868+F868+H868+J868+L868+N868+P868+R868+T868+V868+X868+Z868</f>
        <v>1</v>
      </c>
      <c r="AC868" s="169">
        <f t="shared" ref="AC868" si="16933">C868+E868+G868+I868+K868+M868+O868+Q868+S868+U868+W868+Y868+AA868</f>
        <v>0</v>
      </c>
      <c r="BI868" s="142" t="s">
        <v>43</v>
      </c>
      <c r="BJ868" s="125">
        <f>B868/B870</f>
        <v>0</v>
      </c>
      <c r="BK868" s="126">
        <f t="shared" ref="BK868" si="16934">C868/C870</f>
        <v>0</v>
      </c>
      <c r="BL868" s="127">
        <f t="shared" ref="BL868" si="16935">D868/D870</f>
        <v>0</v>
      </c>
      <c r="BM868" s="128">
        <f t="shared" ref="BM868" si="16936">E868/E870</f>
        <v>0</v>
      </c>
      <c r="BN868" s="125">
        <f t="shared" ref="BN868" si="16937">F868/F870</f>
        <v>0</v>
      </c>
      <c r="BO868" s="126">
        <f t="shared" ref="BO868" si="16938">G868/G870</f>
        <v>0</v>
      </c>
      <c r="BP868" s="127">
        <f t="shared" ref="BP868" si="16939">H868/H870</f>
        <v>0</v>
      </c>
      <c r="BQ868" s="128">
        <f t="shared" ref="BQ868" si="16940">I868/I870</f>
        <v>0</v>
      </c>
      <c r="BR868" s="125">
        <f t="shared" ref="BR868" si="16941">J868/J870</f>
        <v>0</v>
      </c>
      <c r="BS868" s="126">
        <f t="shared" ref="BS868" si="16942">K868/K870</f>
        <v>0</v>
      </c>
      <c r="BT868" s="127">
        <f t="shared" ref="BT868" si="16943">L868/L870</f>
        <v>0</v>
      </c>
      <c r="BU868" s="125">
        <f t="shared" ref="BU868" si="16944">M868/M870</f>
        <v>0</v>
      </c>
      <c r="BV868" s="129">
        <f t="shared" ref="BV868" si="16945">N868/N870</f>
        <v>0</v>
      </c>
      <c r="BW868" s="130">
        <f t="shared" ref="BW868" si="16946">O868/O870</f>
        <v>0</v>
      </c>
      <c r="BX868" s="125">
        <f t="shared" ref="BX868" si="16947">P868/P870</f>
        <v>0</v>
      </c>
      <c r="BY868" s="126">
        <f t="shared" ref="BY868" si="16948">Q868/Q870</f>
        <v>0</v>
      </c>
      <c r="BZ868" s="127">
        <f t="shared" ref="BZ868" si="16949">R868/R870</f>
        <v>0</v>
      </c>
      <c r="CA868" s="128">
        <f t="shared" ref="CA868" si="16950">S868/S870</f>
        <v>0</v>
      </c>
      <c r="CB868" s="125">
        <f t="shared" ref="CB868" si="16951">T868/T870</f>
        <v>1.1137097672346586E-4</v>
      </c>
      <c r="CC868" s="126">
        <f t="shared" ref="CC868" si="16952">U868/U870</f>
        <v>0</v>
      </c>
      <c r="CD868" s="127">
        <f t="shared" ref="CD868" si="16953">V868/V870</f>
        <v>0</v>
      </c>
      <c r="CE868" s="128">
        <f t="shared" ref="CE868" si="16954">W868/W870</f>
        <v>0</v>
      </c>
      <c r="CF868" s="125">
        <f t="shared" ref="CF868" si="16955">X868/X870</f>
        <v>0</v>
      </c>
      <c r="CG868" s="126">
        <f t="shared" ref="CG868" si="16956">Y868/Y870</f>
        <v>0</v>
      </c>
      <c r="CH868" s="127">
        <f t="shared" ref="CH868" si="16957">Z868/Z870</f>
        <v>0</v>
      </c>
      <c r="CI868" s="125">
        <f t="shared" ref="CI868" si="16958">AA868/AA870</f>
        <v>0</v>
      </c>
      <c r="CJ868" s="131">
        <f t="shared" ref="CJ868" si="16959">AB868/AB870</f>
        <v>3.2155167978597522E-6</v>
      </c>
      <c r="CK868" s="132">
        <f t="shared" ref="CK868" si="16960">AC868/AC870</f>
        <v>0</v>
      </c>
    </row>
    <row r="869" spans="1:89" ht="14.1" thickBot="1">
      <c r="A869" s="133" t="s">
        <v>44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/>
      <c r="AC869" s="169"/>
      <c r="BI869" s="133" t="s">
        <v>44</v>
      </c>
      <c r="BJ869" s="125">
        <f>B869/B870</f>
        <v>0</v>
      </c>
      <c r="BK869" s="126">
        <f t="shared" ref="BK869" si="16961">C869/C870</f>
        <v>0</v>
      </c>
      <c r="BL869" s="127">
        <f t="shared" ref="BL869" si="16962">D869/D870</f>
        <v>0</v>
      </c>
      <c r="BM869" s="128">
        <f t="shared" ref="BM869" si="16963">E869/E870</f>
        <v>0</v>
      </c>
      <c r="BN869" s="125">
        <f t="shared" ref="BN869" si="16964">F869/F870</f>
        <v>0</v>
      </c>
      <c r="BO869" s="126">
        <f t="shared" ref="BO869" si="16965">G869/G870</f>
        <v>0</v>
      </c>
      <c r="BP869" s="127">
        <f t="shared" ref="BP869" si="16966">H869/H870</f>
        <v>0</v>
      </c>
      <c r="BQ869" s="128">
        <f t="shared" ref="BQ869" si="16967">I869/I870</f>
        <v>0</v>
      </c>
      <c r="BR869" s="125">
        <f t="shared" ref="BR869" si="16968">J869/J870</f>
        <v>0</v>
      </c>
      <c r="BS869" s="126">
        <f t="shared" ref="BS869" si="16969">K869/K870</f>
        <v>0</v>
      </c>
      <c r="BT869" s="127">
        <f t="shared" ref="BT869" si="16970">L869/L870</f>
        <v>0</v>
      </c>
      <c r="BU869" s="125">
        <f t="shared" ref="BU869" si="16971">M869/M870</f>
        <v>0</v>
      </c>
      <c r="BV869" s="129">
        <f t="shared" ref="BV869" si="16972">N869/N870</f>
        <v>0</v>
      </c>
      <c r="BW869" s="130">
        <f t="shared" ref="BW869" si="16973">O869/O870</f>
        <v>0</v>
      </c>
      <c r="BX869" s="125">
        <f t="shared" ref="BX869" si="16974">P869/P870</f>
        <v>0</v>
      </c>
      <c r="BY869" s="126">
        <f t="shared" ref="BY869" si="16975">Q869/Q870</f>
        <v>0</v>
      </c>
      <c r="BZ869" s="127">
        <f t="shared" ref="BZ869" si="16976">R869/R870</f>
        <v>0</v>
      </c>
      <c r="CA869" s="128">
        <f t="shared" ref="CA869" si="16977">S869/S870</f>
        <v>0</v>
      </c>
      <c r="CB869" s="125">
        <f t="shared" ref="CB869" si="16978">T869/T870</f>
        <v>0</v>
      </c>
      <c r="CC869" s="126">
        <f t="shared" ref="CC869" si="16979">U869/U870</f>
        <v>0</v>
      </c>
      <c r="CD869" s="127">
        <f t="shared" ref="CD869" si="16980">V869/V870</f>
        <v>0</v>
      </c>
      <c r="CE869" s="128">
        <f t="shared" ref="CE869" si="16981">W869/W870</f>
        <v>0</v>
      </c>
      <c r="CF869" s="125">
        <f t="shared" ref="CF869" si="16982">X869/X870</f>
        <v>0</v>
      </c>
      <c r="CG869" s="126">
        <f t="shared" ref="CG869" si="16983">Y869/Y870</f>
        <v>0</v>
      </c>
      <c r="CH869" s="127">
        <f t="shared" ref="CH869" si="16984">Z869/Z870</f>
        <v>0</v>
      </c>
      <c r="CI869" s="125">
        <f t="shared" ref="CI869" si="16985">AA869/AA870</f>
        <v>0</v>
      </c>
      <c r="CJ869" s="131">
        <f t="shared" ref="CJ869" si="16986">AB869/AB870</f>
        <v>0</v>
      </c>
      <c r="CK869" s="132">
        <f t="shared" ref="CK869" si="16987">AC869/AC870</f>
        <v>0</v>
      </c>
    </row>
    <row r="870" spans="1:89" ht="15" thickTop="1" thickBot="1">
      <c r="A870" s="290" t="s">
        <v>26</v>
      </c>
      <c r="B870" s="17">
        <f t="shared" ref="B870:AA870" si="16988">SUM(B847:B869)</f>
        <v>55187</v>
      </c>
      <c r="C870" s="18">
        <f t="shared" si="16988"/>
        <v>33481</v>
      </c>
      <c r="D870" s="17">
        <f t="shared" si="16988"/>
        <v>21991</v>
      </c>
      <c r="E870" s="18">
        <f t="shared" si="16988"/>
        <v>19294</v>
      </c>
      <c r="F870" s="17">
        <f t="shared" si="16988"/>
        <v>10262</v>
      </c>
      <c r="G870" s="18">
        <f t="shared" si="16988"/>
        <v>7812</v>
      </c>
      <c r="H870" s="17">
        <f t="shared" si="16988"/>
        <v>29464</v>
      </c>
      <c r="I870" s="18">
        <f t="shared" si="16988"/>
        <v>39905</v>
      </c>
      <c r="J870" s="17">
        <f t="shared" si="16988"/>
        <v>6289</v>
      </c>
      <c r="K870" s="18">
        <f t="shared" si="16988"/>
        <v>7699</v>
      </c>
      <c r="L870" s="17">
        <f t="shared" si="16988"/>
        <v>11815</v>
      </c>
      <c r="M870" s="18">
        <f t="shared" si="16988"/>
        <v>21145</v>
      </c>
      <c r="N870" s="17">
        <f t="shared" si="16988"/>
        <v>26362</v>
      </c>
      <c r="O870" s="18">
        <f t="shared" si="16988"/>
        <v>35183</v>
      </c>
      <c r="P870" s="17">
        <f t="shared" si="16988"/>
        <v>16105</v>
      </c>
      <c r="Q870" s="18">
        <f t="shared" si="16988"/>
        <v>19910</v>
      </c>
      <c r="R870" s="17">
        <f t="shared" si="16988"/>
        <v>20727</v>
      </c>
      <c r="S870" s="18">
        <f t="shared" si="16988"/>
        <v>23091</v>
      </c>
      <c r="T870" s="17">
        <f t="shared" si="16988"/>
        <v>8979</v>
      </c>
      <c r="U870" s="18">
        <f t="shared" si="16988"/>
        <v>11235</v>
      </c>
      <c r="V870" s="17">
        <f t="shared" si="16988"/>
        <v>24693</v>
      </c>
      <c r="W870" s="18">
        <f t="shared" si="16988"/>
        <v>29117</v>
      </c>
      <c r="X870" s="17">
        <f t="shared" si="16988"/>
        <v>23327</v>
      </c>
      <c r="Y870" s="18">
        <f t="shared" si="16988"/>
        <v>15282</v>
      </c>
      <c r="Z870" s="17">
        <f t="shared" si="16988"/>
        <v>55791</v>
      </c>
      <c r="AA870" s="18">
        <f t="shared" si="16988"/>
        <v>47383</v>
      </c>
      <c r="AB870" s="170">
        <f t="shared" ref="AB870:AC870" si="16989">SUM(AB846:AB869)</f>
        <v>310992</v>
      </c>
      <c r="AC870" s="171">
        <f t="shared" si="16989"/>
        <v>310537</v>
      </c>
      <c r="BI870" s="290" t="s">
        <v>26</v>
      </c>
      <c r="BJ870" s="151">
        <f>SUM(BJ846:BJ869)</f>
        <v>0.99999999999999989</v>
      </c>
      <c r="BK870" s="152">
        <f t="shared" ref="BK870:CK870" si="16990">SUM(BK846:BK869)</f>
        <v>1</v>
      </c>
      <c r="BL870" s="151">
        <f t="shared" si="16990"/>
        <v>1</v>
      </c>
      <c r="BM870" s="152">
        <f t="shared" si="16990"/>
        <v>1</v>
      </c>
      <c r="BN870" s="151">
        <f t="shared" si="16990"/>
        <v>1</v>
      </c>
      <c r="BO870" s="152">
        <f t="shared" si="16990"/>
        <v>1.0000000000000002</v>
      </c>
      <c r="BP870" s="151">
        <f t="shared" si="16990"/>
        <v>1.0000000000000002</v>
      </c>
      <c r="BQ870" s="152">
        <f t="shared" si="16990"/>
        <v>0.99999999999999989</v>
      </c>
      <c r="BR870" s="151">
        <f t="shared" si="16990"/>
        <v>0.99999999999999978</v>
      </c>
      <c r="BS870" s="152">
        <f t="shared" si="16990"/>
        <v>1.0000000000000002</v>
      </c>
      <c r="BT870" s="151">
        <f t="shared" si="16990"/>
        <v>1</v>
      </c>
      <c r="BU870" s="152">
        <f t="shared" si="16990"/>
        <v>1.0000000000000002</v>
      </c>
      <c r="BV870" s="151">
        <f t="shared" si="16990"/>
        <v>0.99999999999999989</v>
      </c>
      <c r="BW870" s="152">
        <f t="shared" si="16990"/>
        <v>1</v>
      </c>
      <c r="BX870" s="151">
        <f t="shared" si="16990"/>
        <v>1.0000000000000002</v>
      </c>
      <c r="BY870" s="152">
        <f t="shared" si="16990"/>
        <v>0.99999999999999989</v>
      </c>
      <c r="BZ870" s="151">
        <f t="shared" si="16990"/>
        <v>0.99999999999999989</v>
      </c>
      <c r="CA870" s="152">
        <f t="shared" si="16990"/>
        <v>1</v>
      </c>
      <c r="CB870" s="151">
        <f t="shared" si="16990"/>
        <v>0.99999999999999989</v>
      </c>
      <c r="CC870" s="152">
        <f t="shared" si="16990"/>
        <v>1.0000000000000002</v>
      </c>
      <c r="CD870" s="151">
        <f t="shared" si="16990"/>
        <v>1</v>
      </c>
      <c r="CE870" s="152">
        <f t="shared" si="16990"/>
        <v>0.99999999999999989</v>
      </c>
      <c r="CF870" s="151">
        <f t="shared" si="16990"/>
        <v>1</v>
      </c>
      <c r="CG870" s="152">
        <f t="shared" si="16990"/>
        <v>1</v>
      </c>
      <c r="CH870" s="151">
        <f t="shared" si="16990"/>
        <v>1</v>
      </c>
      <c r="CI870" s="152">
        <f t="shared" si="16990"/>
        <v>1</v>
      </c>
      <c r="CJ870" s="151">
        <f t="shared" si="16990"/>
        <v>1</v>
      </c>
      <c r="CK870" s="152">
        <f t="shared" si="16990"/>
        <v>1</v>
      </c>
    </row>
    <row r="871" spans="1:89" ht="14.1" thickTop="1">
      <c r="A871" s="186"/>
    </row>
    <row r="873" spans="1:89">
      <c r="A873" s="301">
        <f>+A842+1</f>
        <v>43614</v>
      </c>
      <c r="B873" s="301"/>
      <c r="C873" s="301"/>
      <c r="D873" s="301"/>
      <c r="BI873" s="298">
        <f>+BI811+2</f>
        <v>43614</v>
      </c>
      <c r="BJ873" s="298"/>
      <c r="BK873" s="298"/>
      <c r="BL873" s="298"/>
    </row>
    <row r="874" spans="1:89" ht="14.1" thickBot="1">
      <c r="AE874" t="s">
        <v>1</v>
      </c>
    </row>
    <row r="875" spans="1:89" ht="15" thickTop="1" thickBot="1">
      <c r="A875" s="296" t="s">
        <v>2</v>
      </c>
      <c r="B875" s="292" t="s">
        <v>3</v>
      </c>
      <c r="C875" s="293"/>
      <c r="D875" s="292" t="s">
        <v>4</v>
      </c>
      <c r="E875" s="293"/>
      <c r="F875" s="292" t="s">
        <v>5</v>
      </c>
      <c r="G875" s="293"/>
      <c r="H875" s="292" t="s">
        <v>6</v>
      </c>
      <c r="I875" s="293"/>
      <c r="J875" s="292" t="s">
        <v>7</v>
      </c>
      <c r="K875" s="293"/>
      <c r="L875" s="292" t="s">
        <v>8</v>
      </c>
      <c r="M875" s="293"/>
      <c r="N875" s="292" t="s">
        <v>9</v>
      </c>
      <c r="O875" s="293"/>
      <c r="P875" s="292" t="s">
        <v>10</v>
      </c>
      <c r="Q875" s="293"/>
      <c r="R875" s="292" t="s">
        <v>11</v>
      </c>
      <c r="S875" s="293"/>
      <c r="T875" s="292" t="s">
        <v>12</v>
      </c>
      <c r="U875" s="293"/>
      <c r="V875" s="292" t="s">
        <v>13</v>
      </c>
      <c r="W875" s="293"/>
      <c r="X875" s="292" t="s">
        <v>14</v>
      </c>
      <c r="Y875" s="293"/>
      <c r="Z875" s="294" t="s">
        <v>15</v>
      </c>
      <c r="AA875" s="295"/>
      <c r="AB875" s="299" t="s">
        <v>16</v>
      </c>
      <c r="AC875" s="300"/>
      <c r="AE875" s="309" t="s">
        <v>2</v>
      </c>
      <c r="AF875" s="303" t="s">
        <v>3</v>
      </c>
      <c r="AG875" s="304"/>
      <c r="AH875" s="303" t="s">
        <v>4</v>
      </c>
      <c r="AI875" s="304"/>
      <c r="AJ875" s="303" t="s">
        <v>5</v>
      </c>
      <c r="AK875" s="304"/>
      <c r="AL875" s="303" t="s">
        <v>6</v>
      </c>
      <c r="AM875" s="304"/>
      <c r="AN875" s="303" t="s">
        <v>7</v>
      </c>
      <c r="AO875" s="304"/>
      <c r="AP875" s="303" t="s">
        <v>8</v>
      </c>
      <c r="AQ875" s="304"/>
      <c r="AR875" s="303" t="s">
        <v>9</v>
      </c>
      <c r="AS875" s="304"/>
      <c r="AT875" s="303" t="s">
        <v>10</v>
      </c>
      <c r="AU875" s="304"/>
      <c r="AV875" s="303" t="s">
        <v>11</v>
      </c>
      <c r="AW875" s="304"/>
      <c r="AX875" s="303" t="s">
        <v>12</v>
      </c>
      <c r="AY875" s="304"/>
      <c r="AZ875" s="303" t="s">
        <v>13</v>
      </c>
      <c r="BA875" s="304"/>
      <c r="BB875" s="303" t="s">
        <v>14</v>
      </c>
      <c r="BC875" s="304"/>
      <c r="BD875" s="305" t="s">
        <v>15</v>
      </c>
      <c r="BE875" s="306"/>
      <c r="BF875" s="307" t="s">
        <v>16</v>
      </c>
      <c r="BG875" s="308"/>
      <c r="BH875" s="281"/>
      <c r="BI875" s="296" t="s">
        <v>2</v>
      </c>
      <c r="BJ875" s="292" t="s">
        <v>3</v>
      </c>
      <c r="BK875" s="293"/>
      <c r="BL875" s="292" t="s">
        <v>4</v>
      </c>
      <c r="BM875" s="293"/>
      <c r="BN875" s="292" t="s">
        <v>5</v>
      </c>
      <c r="BO875" s="293"/>
      <c r="BP875" s="292" t="s">
        <v>6</v>
      </c>
      <c r="BQ875" s="293"/>
      <c r="BR875" s="292" t="s">
        <v>7</v>
      </c>
      <c r="BS875" s="293"/>
      <c r="BT875" s="292" t="s">
        <v>8</v>
      </c>
      <c r="BU875" s="293"/>
      <c r="BV875" s="292" t="s">
        <v>9</v>
      </c>
      <c r="BW875" s="293"/>
      <c r="BX875" s="292" t="s">
        <v>10</v>
      </c>
      <c r="BY875" s="293"/>
      <c r="BZ875" s="292" t="s">
        <v>11</v>
      </c>
      <c r="CA875" s="293"/>
      <c r="CB875" s="292" t="s">
        <v>12</v>
      </c>
      <c r="CC875" s="293"/>
      <c r="CD875" s="292" t="s">
        <v>13</v>
      </c>
      <c r="CE875" s="293"/>
      <c r="CF875" s="292" t="s">
        <v>14</v>
      </c>
      <c r="CG875" s="293"/>
      <c r="CH875" s="294" t="s">
        <v>15</v>
      </c>
      <c r="CI875" s="295"/>
      <c r="CJ875" s="292" t="s">
        <v>16</v>
      </c>
      <c r="CK875" s="293"/>
    </row>
    <row r="876" spans="1:89" ht="15" thickTop="1" thickBot="1">
      <c r="A876" s="297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5" t="s">
        <v>17</v>
      </c>
      <c r="AA876" s="118" t="s">
        <v>18</v>
      </c>
      <c r="AB876" s="172" t="s">
        <v>17</v>
      </c>
      <c r="AC876" s="173" t="s">
        <v>18</v>
      </c>
      <c r="AE876" s="310"/>
      <c r="AF876" s="242" t="s">
        <v>17</v>
      </c>
      <c r="AG876" s="243" t="s">
        <v>18</v>
      </c>
      <c r="AH876" s="244" t="s">
        <v>17</v>
      </c>
      <c r="AI876" s="245" t="s">
        <v>18</v>
      </c>
      <c r="AJ876" s="242" t="s">
        <v>17</v>
      </c>
      <c r="AK876" s="243" t="s">
        <v>18</v>
      </c>
      <c r="AL876" s="244" t="s">
        <v>17</v>
      </c>
      <c r="AM876" s="245" t="s">
        <v>18</v>
      </c>
      <c r="AN876" s="242" t="s">
        <v>17</v>
      </c>
      <c r="AO876" s="243" t="s">
        <v>18</v>
      </c>
      <c r="AP876" s="244" t="s">
        <v>17</v>
      </c>
      <c r="AQ876" s="242" t="s">
        <v>18</v>
      </c>
      <c r="AR876" s="246" t="s">
        <v>17</v>
      </c>
      <c r="AS876" s="247" t="s">
        <v>18</v>
      </c>
      <c r="AT876" s="242" t="s">
        <v>17</v>
      </c>
      <c r="AU876" s="243" t="s">
        <v>18</v>
      </c>
      <c r="AV876" s="244" t="s">
        <v>17</v>
      </c>
      <c r="AW876" s="245" t="s">
        <v>18</v>
      </c>
      <c r="AX876" s="242" t="s">
        <v>17</v>
      </c>
      <c r="AY876" s="243" t="s">
        <v>18</v>
      </c>
      <c r="AZ876" s="244" t="s">
        <v>17</v>
      </c>
      <c r="BA876" s="245" t="s">
        <v>18</v>
      </c>
      <c r="BB876" s="242" t="s">
        <v>17</v>
      </c>
      <c r="BC876" s="243" t="s">
        <v>18</v>
      </c>
      <c r="BD876" s="248" t="s">
        <v>17</v>
      </c>
      <c r="BE876" s="249" t="s">
        <v>18</v>
      </c>
      <c r="BF876" s="250" t="s">
        <v>17</v>
      </c>
      <c r="BG876" s="251" t="s">
        <v>18</v>
      </c>
      <c r="BH876" s="282"/>
      <c r="BI876" s="297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5" t="s">
        <v>17</v>
      </c>
      <c r="CI876" s="118" t="s">
        <v>18</v>
      </c>
      <c r="CJ876" s="116" t="s">
        <v>17</v>
      </c>
      <c r="CK876" s="117" t="s">
        <v>18</v>
      </c>
    </row>
    <row r="877" spans="1:89" ht="14.1" thickTop="1">
      <c r="A877" s="121" t="s">
        <v>19</v>
      </c>
      <c r="B877" s="122"/>
      <c r="C877" s="185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2"/>
      <c r="AA877" s="183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52" t="str">
        <f>$AE$9</f>
        <v>07:00 - 07:59</v>
      </c>
      <c r="AF877" s="253">
        <f>SUMIF($A$9:$A$32,$AE877,B$877:B$900)</f>
        <v>5183</v>
      </c>
      <c r="AG877" s="254">
        <f t="shared" ref="AG877:AV879" si="16991">SUMIF($A$9:$A$32,$AE877,C$877:C$900)</f>
        <v>1188</v>
      </c>
      <c r="AH877" s="255">
        <f t="shared" si="16991"/>
        <v>1699</v>
      </c>
      <c r="AI877" s="256">
        <f t="shared" si="16991"/>
        <v>1233</v>
      </c>
      <c r="AJ877" s="253">
        <f t="shared" si="16991"/>
        <v>729</v>
      </c>
      <c r="AK877" s="257">
        <f t="shared" si="16991"/>
        <v>554</v>
      </c>
      <c r="AL877" s="255">
        <f t="shared" si="16991"/>
        <v>1361</v>
      </c>
      <c r="AM877" s="256">
        <f t="shared" si="16991"/>
        <v>1416</v>
      </c>
      <c r="AN877" s="253">
        <f t="shared" si="16991"/>
        <v>373</v>
      </c>
      <c r="AO877" s="257">
        <f t="shared" si="16991"/>
        <v>855</v>
      </c>
      <c r="AP877" s="255">
        <f t="shared" si="16991"/>
        <v>477</v>
      </c>
      <c r="AQ877" s="253">
        <f t="shared" si="16991"/>
        <v>1775</v>
      </c>
      <c r="AR877" s="258">
        <f t="shared" si="16991"/>
        <v>1717</v>
      </c>
      <c r="AS877" s="259">
        <f t="shared" si="16991"/>
        <v>2402</v>
      </c>
      <c r="AT877" s="253">
        <f t="shared" si="16991"/>
        <v>1310</v>
      </c>
      <c r="AU877" s="257">
        <f t="shared" si="16991"/>
        <v>1331</v>
      </c>
      <c r="AV877" s="255">
        <f t="shared" si="16991"/>
        <v>1620</v>
      </c>
      <c r="AW877" s="256">
        <f t="shared" ref="AW877:BE879" si="16992">SUMIF($A$9:$A$32,$AE877,S$877:S$900)</f>
        <v>1540</v>
      </c>
      <c r="AX877" s="253">
        <f t="shared" si="16992"/>
        <v>340</v>
      </c>
      <c r="AY877" s="257">
        <f t="shared" si="16992"/>
        <v>1489</v>
      </c>
      <c r="AZ877" s="255">
        <f t="shared" si="16992"/>
        <v>944</v>
      </c>
      <c r="BA877" s="256">
        <f t="shared" si="16992"/>
        <v>2278</v>
      </c>
      <c r="BB877" s="253">
        <f t="shared" si="16992"/>
        <v>1425</v>
      </c>
      <c r="BC877" s="257">
        <f t="shared" si="16992"/>
        <v>1636</v>
      </c>
      <c r="BD877" s="20">
        <f t="shared" si="16992"/>
        <v>4374</v>
      </c>
      <c r="BE877" s="260">
        <f t="shared" si="16992"/>
        <v>2488</v>
      </c>
      <c r="BF877" s="261">
        <f>AF877+AH877+AJ877+AL877+AN877+AP877+AR877+AT877+AV877+AX877+AZ877+BB877+BD877</f>
        <v>21552</v>
      </c>
      <c r="BG877" s="262">
        <f>AG877+AI877+AK877+AM877+AO877+AQ877+AS877+AU877+AW877+AY877+BA877+BC877+BE877</f>
        <v>20185</v>
      </c>
      <c r="BH877" s="283"/>
      <c r="BI877" s="121" t="s">
        <v>19</v>
      </c>
      <c r="BJ877" s="125">
        <f>B877/B901</f>
        <v>0</v>
      </c>
      <c r="BK877" s="126">
        <f t="shared" ref="BK877" si="16993">C877/C901</f>
        <v>0</v>
      </c>
      <c r="BL877" s="127">
        <f t="shared" ref="BL877" si="16994">D877/D901</f>
        <v>0</v>
      </c>
      <c r="BM877" s="128">
        <f t="shared" ref="BM877" si="16995">E877/E901</f>
        <v>0</v>
      </c>
      <c r="BN877" s="125">
        <f t="shared" ref="BN877" si="16996">F877/F901</f>
        <v>0</v>
      </c>
      <c r="BO877" s="126">
        <f t="shared" ref="BO877" si="16997">G877/G901</f>
        <v>0</v>
      </c>
      <c r="BP877" s="127">
        <f t="shared" ref="BP877" si="16998">H877/H901</f>
        <v>0</v>
      </c>
      <c r="BQ877" s="128">
        <f t="shared" ref="BQ877" si="16999">I877/I901</f>
        <v>0</v>
      </c>
      <c r="BR877" s="125">
        <f t="shared" ref="BR877" si="17000">J877/J901</f>
        <v>0</v>
      </c>
      <c r="BS877" s="126">
        <f t="shared" ref="BS877" si="17001">K877/K901</f>
        <v>0</v>
      </c>
      <c r="BT877" s="127">
        <f t="shared" ref="BT877" si="17002">L877/L901</f>
        <v>0</v>
      </c>
      <c r="BU877" s="125">
        <f t="shared" ref="BU877" si="17003">M877/M901</f>
        <v>0</v>
      </c>
      <c r="BV877" s="129">
        <f t="shared" ref="BV877" si="17004">N877/N901</f>
        <v>0</v>
      </c>
      <c r="BW877" s="130">
        <f t="shared" ref="BW877" si="17005">O877/O901</f>
        <v>0</v>
      </c>
      <c r="BX877" s="125">
        <f t="shared" ref="BX877" si="17006">P877/P901</f>
        <v>0</v>
      </c>
      <c r="BY877" s="126">
        <f t="shared" ref="BY877" si="17007">Q877/Q901</f>
        <v>0</v>
      </c>
      <c r="BZ877" s="127">
        <f t="shared" ref="BZ877" si="17008">R877/R901</f>
        <v>0</v>
      </c>
      <c r="CA877" s="128">
        <f t="shared" ref="CA877" si="17009">S877/S901</f>
        <v>0</v>
      </c>
      <c r="CB877" s="125">
        <f t="shared" ref="CB877" si="17010">T877/T901</f>
        <v>0</v>
      </c>
      <c r="CC877" s="126">
        <f t="shared" ref="CC877" si="17011">U877/U901</f>
        <v>0</v>
      </c>
      <c r="CD877" s="127">
        <f t="shared" ref="CD877" si="17012">V877/V901</f>
        <v>0</v>
      </c>
      <c r="CE877" s="128">
        <f t="shared" ref="CE877" si="17013">W877/W901</f>
        <v>0</v>
      </c>
      <c r="CF877" s="125">
        <f t="shared" ref="CF877" si="17014">X877/X901</f>
        <v>0</v>
      </c>
      <c r="CG877" s="126">
        <f t="shared" ref="CG877" si="17015">Y877/Y901</f>
        <v>0</v>
      </c>
      <c r="CH877" s="127">
        <f t="shared" ref="CH877" si="17016">Z877/Z901</f>
        <v>0</v>
      </c>
      <c r="CI877" s="125">
        <f t="shared" ref="CI877" si="17017">AA877/AA901</f>
        <v>0</v>
      </c>
      <c r="CJ877" s="131">
        <f t="shared" ref="CJ877" si="17018">AB877/AB901</f>
        <v>0</v>
      </c>
      <c r="CK877" s="132">
        <f t="shared" ref="CK877" si="17019">AC877/AC901</f>
        <v>0</v>
      </c>
    </row>
    <row r="878" spans="1:89">
      <c r="A878" s="133" t="s">
        <v>21</v>
      </c>
      <c r="B878" s="188">
        <v>602</v>
      </c>
      <c r="C878" s="189">
        <v>0</v>
      </c>
      <c r="D878" s="190">
        <v>204</v>
      </c>
      <c r="E878" s="191">
        <v>0</v>
      </c>
      <c r="F878" s="188">
        <v>50</v>
      </c>
      <c r="G878" s="192">
        <v>3</v>
      </c>
      <c r="H878" s="190">
        <v>287</v>
      </c>
      <c r="I878" s="191">
        <v>13</v>
      </c>
      <c r="J878" s="188">
        <v>8</v>
      </c>
      <c r="K878" s="192">
        <v>4</v>
      </c>
      <c r="L878" s="190">
        <v>5</v>
      </c>
      <c r="M878" s="188">
        <v>15</v>
      </c>
      <c r="N878" s="193">
        <v>51</v>
      </c>
      <c r="O878" s="194">
        <v>23</v>
      </c>
      <c r="P878" s="188">
        <v>13</v>
      </c>
      <c r="Q878" s="192">
        <v>10</v>
      </c>
      <c r="R878" s="190">
        <v>11</v>
      </c>
      <c r="S878" s="191">
        <v>0</v>
      </c>
      <c r="T878" s="188">
        <v>0</v>
      </c>
      <c r="U878" s="192">
        <v>0</v>
      </c>
      <c r="V878" s="190">
        <v>0</v>
      </c>
      <c r="W878" s="191">
        <v>0</v>
      </c>
      <c r="X878" s="188">
        <v>0</v>
      </c>
      <c r="Y878" s="192">
        <v>0</v>
      </c>
      <c r="Z878" s="190">
        <v>0</v>
      </c>
      <c r="AA878" s="188">
        <v>0</v>
      </c>
      <c r="AB878" s="168">
        <f t="shared" ref="AB878:AB879" si="17020">B878+D878+F878+H878+J878+L878+N878+P878+R878+T878+V878+X878+Z878</f>
        <v>1231</v>
      </c>
      <c r="AC878" s="169">
        <f t="shared" ref="AC878:AC897" si="17021">C878+E878+G878+I878+K878+M878+O878+Q878+S878+U878+W878+Y878+AA878</f>
        <v>68</v>
      </c>
      <c r="AE878" s="263" t="str">
        <f>$AE$10</f>
        <v>08:00 - 08:59</v>
      </c>
      <c r="AF878" s="253">
        <f>SUMIF($A$9:$A$32,$AE878,B$877:B$900)</f>
        <v>4216</v>
      </c>
      <c r="AG878" s="264">
        <f t="shared" si="16991"/>
        <v>983</v>
      </c>
      <c r="AH878" s="265">
        <f t="shared" si="16991"/>
        <v>1776</v>
      </c>
      <c r="AI878" s="266">
        <f t="shared" si="16991"/>
        <v>1231</v>
      </c>
      <c r="AJ878" s="267">
        <f t="shared" si="16991"/>
        <v>627</v>
      </c>
      <c r="AK878" s="268">
        <f t="shared" si="16991"/>
        <v>586</v>
      </c>
      <c r="AL878" s="265">
        <f t="shared" si="16991"/>
        <v>1075</v>
      </c>
      <c r="AM878" s="266">
        <f t="shared" si="16991"/>
        <v>1939</v>
      </c>
      <c r="AN878" s="267">
        <f t="shared" si="16991"/>
        <v>349</v>
      </c>
      <c r="AO878" s="268">
        <f t="shared" si="16991"/>
        <v>821</v>
      </c>
      <c r="AP878" s="265">
        <f t="shared" si="16991"/>
        <v>419</v>
      </c>
      <c r="AQ878" s="267">
        <f t="shared" si="16991"/>
        <v>2148</v>
      </c>
      <c r="AR878" s="269">
        <f t="shared" si="16991"/>
        <v>1535</v>
      </c>
      <c r="AS878" s="270">
        <f t="shared" si="16991"/>
        <v>2715</v>
      </c>
      <c r="AT878" s="267">
        <f t="shared" si="16991"/>
        <v>1286</v>
      </c>
      <c r="AU878" s="268">
        <f t="shared" si="16991"/>
        <v>1400</v>
      </c>
      <c r="AV878" s="265">
        <f t="shared" si="16991"/>
        <v>1697</v>
      </c>
      <c r="AW878" s="266">
        <f t="shared" si="16992"/>
        <v>1258</v>
      </c>
      <c r="AX878" s="267">
        <f t="shared" si="16992"/>
        <v>293</v>
      </c>
      <c r="AY878" s="268">
        <f t="shared" si="16992"/>
        <v>1415</v>
      </c>
      <c r="AZ878" s="265">
        <f t="shared" si="16992"/>
        <v>817</v>
      </c>
      <c r="BA878" s="266">
        <f t="shared" si="16992"/>
        <v>1944</v>
      </c>
      <c r="BB878" s="267">
        <f t="shared" si="16992"/>
        <v>1271</v>
      </c>
      <c r="BC878" s="268">
        <f t="shared" si="16992"/>
        <v>1322</v>
      </c>
      <c r="BD878" s="265">
        <f t="shared" si="16992"/>
        <v>4792</v>
      </c>
      <c r="BE878" s="267">
        <f t="shared" si="16992"/>
        <v>2111</v>
      </c>
      <c r="BF878" s="271">
        <f>SUM(AF878,AH878,AJ878,AL878,AN878,AP878,AR878,AT878,AV878,AX878,AZ878,BB878,BD878)</f>
        <v>20153</v>
      </c>
      <c r="BG878" s="16">
        <f>SUM(AG878,AI878,AK878,AM878,AO878,AQ878,AS878,AU878,AW878,AY878,BA878,BC878,BE878)</f>
        <v>19873</v>
      </c>
      <c r="BH878" s="284"/>
      <c r="BI878" s="133" t="s">
        <v>21</v>
      </c>
      <c r="BJ878" s="125">
        <f>B878/B901</f>
        <v>1.1221712709242068E-2</v>
      </c>
      <c r="BK878" s="126">
        <f t="shared" ref="BK878" si="17022">C878/C901</f>
        <v>0</v>
      </c>
      <c r="BL878" s="127">
        <f t="shared" ref="BL878" si="17023">D878/D901</f>
        <v>9.2718843741478041E-3</v>
      </c>
      <c r="BM878" s="128">
        <f t="shared" ref="BM878" si="17024">E878/E901</f>
        <v>0</v>
      </c>
      <c r="BN878" s="125">
        <f t="shared" ref="BN878" si="17025">F878/F901</f>
        <v>4.7878961984104181E-3</v>
      </c>
      <c r="BO878" s="126">
        <f t="shared" ref="BO878" si="17026">G878/G901</f>
        <v>3.8915553249448695E-4</v>
      </c>
      <c r="BP878" s="127">
        <f t="shared" ref="BP878" si="17027">H878/H901</f>
        <v>1.0327455919395465E-2</v>
      </c>
      <c r="BQ878" s="128">
        <f t="shared" ref="BQ878" si="17028">I878/I901</f>
        <v>3.1197504199664025E-4</v>
      </c>
      <c r="BR878" s="125">
        <f t="shared" ref="BR878" si="17029">J878/J901</f>
        <v>1.2680297987002695E-3</v>
      </c>
      <c r="BS878" s="126">
        <f t="shared" ref="BS878" si="17030">K878/K901</f>
        <v>5.4318305268875606E-4</v>
      </c>
      <c r="BT878" s="127">
        <f t="shared" ref="BT878" si="17031">L878/L901</f>
        <v>4.0886417532095837E-4</v>
      </c>
      <c r="BU878" s="125">
        <f t="shared" ref="BU878" si="17032">M878/M901</f>
        <v>7.3256495409259616E-4</v>
      </c>
      <c r="BV878" s="129">
        <f t="shared" ref="BV878" si="17033">N878/N901</f>
        <v>1.8842132486053128E-3</v>
      </c>
      <c r="BW878" s="130">
        <f t="shared" ref="BW878" si="17034">O878/O901</f>
        <v>6.583278472679394E-4</v>
      </c>
      <c r="BX878" s="125">
        <f t="shared" ref="BX878" si="17035">P878/P901</f>
        <v>7.7032472149798535E-4</v>
      </c>
      <c r="BY878" s="126">
        <f t="shared" ref="BY878" si="17036">Q878/Q901</f>
        <v>4.9253804856425163E-4</v>
      </c>
      <c r="BZ878" s="127">
        <f t="shared" ref="BZ878" si="17037">R878/R901</f>
        <v>5.2219321148825064E-4</v>
      </c>
      <c r="CA878" s="128">
        <f t="shared" ref="CA878" si="17038">S878/S901</f>
        <v>0</v>
      </c>
      <c r="CB878" s="125">
        <f t="shared" ref="CB878" si="17039">T878/T901</f>
        <v>0</v>
      </c>
      <c r="CC878" s="126">
        <f t="shared" ref="CC878" si="17040">U878/U901</f>
        <v>0</v>
      </c>
      <c r="CD878" s="127">
        <f t="shared" ref="CD878" si="17041">V878/V901</f>
        <v>0</v>
      </c>
      <c r="CE878" s="128">
        <f t="shared" ref="CE878" si="17042">W878/W901</f>
        <v>0</v>
      </c>
      <c r="CF878" s="125">
        <f t="shared" ref="CF878" si="17043">X878/X901</f>
        <v>0</v>
      </c>
      <c r="CG878" s="126">
        <f t="shared" ref="CG878" si="17044">Y878/Y901</f>
        <v>0</v>
      </c>
      <c r="CH878" s="127">
        <f t="shared" ref="CH878" si="17045">Z878/Z901</f>
        <v>0</v>
      </c>
      <c r="CI878" s="125">
        <f t="shared" ref="CI878" si="17046">AA878/AA901</f>
        <v>0</v>
      </c>
      <c r="CJ878" s="131">
        <f t="shared" ref="CJ878" si="17047">AB878/AB901</f>
        <v>3.9165155419808471E-3</v>
      </c>
      <c r="CK878" s="132">
        <f t="shared" ref="CK878" si="17048">AC878/AC901</f>
        <v>2.1668265232312482E-4</v>
      </c>
    </row>
    <row r="879" spans="1:89" ht="14.1" thickBot="1">
      <c r="A879" s="142" t="s">
        <v>23</v>
      </c>
      <c r="B879" s="195">
        <v>3274</v>
      </c>
      <c r="C879" s="196">
        <v>2</v>
      </c>
      <c r="D879" s="197">
        <v>1110</v>
      </c>
      <c r="E879" s="198">
        <v>96</v>
      </c>
      <c r="F879" s="195">
        <v>351</v>
      </c>
      <c r="G879" s="199">
        <v>35</v>
      </c>
      <c r="H879" s="197">
        <v>1295</v>
      </c>
      <c r="I879" s="198">
        <v>209</v>
      </c>
      <c r="J879" s="195">
        <v>95</v>
      </c>
      <c r="K879" s="199">
        <v>79</v>
      </c>
      <c r="L879" s="197">
        <v>81</v>
      </c>
      <c r="M879" s="195">
        <v>418</v>
      </c>
      <c r="N879" s="200">
        <v>543</v>
      </c>
      <c r="O879" s="201">
        <v>701</v>
      </c>
      <c r="P879" s="195">
        <v>356</v>
      </c>
      <c r="Q879" s="199">
        <v>430</v>
      </c>
      <c r="R879" s="197">
        <v>486</v>
      </c>
      <c r="S879" s="198">
        <v>502</v>
      </c>
      <c r="T879" s="195">
        <v>133</v>
      </c>
      <c r="U879" s="199">
        <v>375</v>
      </c>
      <c r="V879" s="197">
        <v>316</v>
      </c>
      <c r="W879" s="198">
        <v>809</v>
      </c>
      <c r="X879" s="195">
        <v>443</v>
      </c>
      <c r="Y879" s="199">
        <v>549</v>
      </c>
      <c r="Z879" s="197">
        <v>1344</v>
      </c>
      <c r="AA879" s="195">
        <v>831</v>
      </c>
      <c r="AB879" s="168">
        <f t="shared" si="17020"/>
        <v>9827</v>
      </c>
      <c r="AC879" s="169">
        <f t="shared" si="17021"/>
        <v>5036</v>
      </c>
      <c r="AE879" s="252" t="str">
        <f>$AE$11</f>
        <v>09:00 - 09:59</v>
      </c>
      <c r="AF879" s="253">
        <f>SUMIF($A$9:$A$32,$AE879,B$877:B$900)</f>
        <v>5032</v>
      </c>
      <c r="AG879" s="272">
        <f t="shared" si="16991"/>
        <v>980</v>
      </c>
      <c r="AH879" s="273">
        <f t="shared" si="16991"/>
        <v>1515</v>
      </c>
      <c r="AI879" s="274">
        <f t="shared" si="16991"/>
        <v>874</v>
      </c>
      <c r="AJ879" s="275">
        <f t="shared" si="16991"/>
        <v>672</v>
      </c>
      <c r="AK879" s="276">
        <f t="shared" si="16991"/>
        <v>420</v>
      </c>
      <c r="AL879" s="273">
        <f t="shared" si="16991"/>
        <v>1004</v>
      </c>
      <c r="AM879" s="274">
        <f t="shared" si="16991"/>
        <v>1668</v>
      </c>
      <c r="AN879" s="275">
        <f t="shared" si="16991"/>
        <v>378</v>
      </c>
      <c r="AO879" s="276">
        <f t="shared" si="16991"/>
        <v>916</v>
      </c>
      <c r="AP879" s="273">
        <f t="shared" si="16991"/>
        <v>456</v>
      </c>
      <c r="AQ879" s="275">
        <f t="shared" si="16991"/>
        <v>2157</v>
      </c>
      <c r="AR879" s="277">
        <f t="shared" si="16991"/>
        <v>1543</v>
      </c>
      <c r="AS879" s="278">
        <f t="shared" si="16991"/>
        <v>3301</v>
      </c>
      <c r="AT879" s="275">
        <f t="shared" si="16991"/>
        <v>925</v>
      </c>
      <c r="AU879" s="276">
        <f t="shared" si="16991"/>
        <v>1439</v>
      </c>
      <c r="AV879" s="273">
        <f t="shared" si="16991"/>
        <v>1481</v>
      </c>
      <c r="AW879" s="274">
        <f t="shared" si="16992"/>
        <v>1290</v>
      </c>
      <c r="AX879" s="275">
        <f t="shared" si="16992"/>
        <v>310</v>
      </c>
      <c r="AY879" s="276">
        <f t="shared" si="16992"/>
        <v>1163</v>
      </c>
      <c r="AZ879" s="273">
        <f t="shared" si="16992"/>
        <v>782</v>
      </c>
      <c r="BA879" s="274">
        <f t="shared" si="16992"/>
        <v>2578</v>
      </c>
      <c r="BB879" s="275">
        <f t="shared" si="16992"/>
        <v>1040</v>
      </c>
      <c r="BC879" s="276">
        <f t="shared" si="16992"/>
        <v>1495</v>
      </c>
      <c r="BD879" s="273">
        <f t="shared" si="16992"/>
        <v>3843</v>
      </c>
      <c r="BE879" s="275">
        <f t="shared" si="16992"/>
        <v>2231</v>
      </c>
      <c r="BF879" s="271">
        <f>SUM(AF879,AH879,AJ879,AL879,AN879,AP879,AR879,AT879,AV879,AX879,AZ879,BB879,BD879)</f>
        <v>18981</v>
      </c>
      <c r="BG879" s="16">
        <f>SUM(AG879,AI879,AK879,AM879,AO879,AQ879,AS879,AU879,AW879,AY879,BA879,BC879,BE879)</f>
        <v>20512</v>
      </c>
      <c r="BH879" s="285"/>
      <c r="BI879" s="142" t="s">
        <v>23</v>
      </c>
      <c r="BJ879" s="125">
        <f>B879/B901</f>
        <v>6.1029713305745067E-2</v>
      </c>
      <c r="BK879" s="126">
        <f t="shared" ref="BK879" si="17049">C879/C901</f>
        <v>5.7625262915262049E-5</v>
      </c>
      <c r="BL879" s="127">
        <f t="shared" ref="BL879" si="17050">D879/D901</f>
        <v>5.044995909462776E-2</v>
      </c>
      <c r="BM879" s="128">
        <f t="shared" ref="BM879" si="17051">E879/E901</f>
        <v>4.8917197452229303E-3</v>
      </c>
      <c r="BN879" s="125">
        <f t="shared" ref="BN879" si="17052">F879/F901</f>
        <v>3.3611031312841134E-2</v>
      </c>
      <c r="BO879" s="126">
        <f t="shared" ref="BO879" si="17053">G879/G901</f>
        <v>4.5401478791023478E-3</v>
      </c>
      <c r="BP879" s="127">
        <f t="shared" ref="BP879" si="17054">H879/H901</f>
        <v>4.659949622166247E-2</v>
      </c>
      <c r="BQ879" s="128">
        <f t="shared" ref="BQ879" si="17055">I879/I901</f>
        <v>5.0155987520998317E-3</v>
      </c>
      <c r="BR879" s="125">
        <f t="shared" ref="BR879" si="17056">J879/J901</f>
        <v>1.5057853859565699E-2</v>
      </c>
      <c r="BS879" s="126">
        <f t="shared" ref="BS879" si="17057">K879/K901</f>
        <v>1.0727865290602934E-2</v>
      </c>
      <c r="BT879" s="127">
        <f t="shared" ref="BT879" si="17058">L879/L901</f>
        <v>6.6235996401995253E-3</v>
      </c>
      <c r="BU879" s="125">
        <f t="shared" ref="BU879" si="17059">M879/M901</f>
        <v>2.0414143387380349E-2</v>
      </c>
      <c r="BV879" s="129">
        <f t="shared" ref="BV879" si="17060">N879/N901</f>
        <v>2.0061329293974212E-2</v>
      </c>
      <c r="BW879" s="130">
        <f t="shared" ref="BW879" si="17061">O879/O901</f>
        <v>2.0064687866731545E-2</v>
      </c>
      <c r="BX879" s="125">
        <f t="shared" ref="BX879" si="17062">P879/P901</f>
        <v>2.1095046219483288E-2</v>
      </c>
      <c r="BY879" s="126">
        <f t="shared" ref="BY879" si="17063">Q879/Q901</f>
        <v>2.1179136088262818E-2</v>
      </c>
      <c r="BZ879" s="127">
        <f t="shared" ref="BZ879" si="17064">R879/R901</f>
        <v>2.3071445525753621E-2</v>
      </c>
      <c r="CA879" s="128">
        <f t="shared" ref="CA879" si="17065">S879/S901</f>
        <v>2.1629540264552546E-2</v>
      </c>
      <c r="CB879" s="125">
        <f t="shared" ref="CB879" si="17066">T879/T901</f>
        <v>1.3848396501457727E-2</v>
      </c>
      <c r="CC879" s="126">
        <f t="shared" ref="CC879" si="17067">U879/U901</f>
        <v>3.3912099837221918E-2</v>
      </c>
      <c r="CD879" s="127">
        <f t="shared" ref="CD879" si="17068">V879/V901</f>
        <v>1.200015190065697E-2</v>
      </c>
      <c r="CE879" s="128">
        <f t="shared" ref="CE879" si="17069">W879/W901</f>
        <v>2.8156759014339412E-2</v>
      </c>
      <c r="CF879" s="125">
        <f t="shared" ref="CF879" si="17070">X879/X901</f>
        <v>1.8284629354465908E-2</v>
      </c>
      <c r="CG879" s="126">
        <f t="shared" ref="CG879" si="17071">Y879/Y901</f>
        <v>3.6415494826213847E-2</v>
      </c>
      <c r="CH879" s="127">
        <f t="shared" ref="CH879" si="17072">Z879/Z901</f>
        <v>2.3696181106527027E-2</v>
      </c>
      <c r="CI879" s="125">
        <f t="shared" ref="CI879" si="17073">AA879/AA901</f>
        <v>1.6974079294074393E-2</v>
      </c>
      <c r="CJ879" s="131">
        <f t="shared" ref="CJ879" si="17074">AB879/AB901</f>
        <v>3.1265311316852791E-2</v>
      </c>
      <c r="CK879" s="132">
        <f t="shared" ref="CK879" si="17075">AC879/AC901</f>
        <v>1.6047262310283184E-2</v>
      </c>
    </row>
    <row r="880" spans="1:89" ht="15" thickTop="1" thickBot="1">
      <c r="A880" s="133" t="s">
        <v>25</v>
      </c>
      <c r="B880" s="188">
        <v>4834</v>
      </c>
      <c r="C880" s="189">
        <v>620</v>
      </c>
      <c r="D880" s="190">
        <v>1783</v>
      </c>
      <c r="E880" s="191">
        <v>710</v>
      </c>
      <c r="F880" s="188">
        <v>701</v>
      </c>
      <c r="G880" s="192">
        <v>388</v>
      </c>
      <c r="H880" s="190">
        <v>1060</v>
      </c>
      <c r="I880" s="191">
        <v>1162</v>
      </c>
      <c r="J880" s="188">
        <v>213</v>
      </c>
      <c r="K880" s="192">
        <v>341</v>
      </c>
      <c r="L880" s="190">
        <v>378</v>
      </c>
      <c r="M880" s="188">
        <v>962</v>
      </c>
      <c r="N880" s="193">
        <v>1402</v>
      </c>
      <c r="O880" s="194">
        <v>1629</v>
      </c>
      <c r="P880" s="188">
        <v>1067</v>
      </c>
      <c r="Q880" s="192">
        <v>871</v>
      </c>
      <c r="R880" s="190">
        <v>1333</v>
      </c>
      <c r="S880" s="191">
        <v>939</v>
      </c>
      <c r="T880" s="188">
        <v>243</v>
      </c>
      <c r="U880" s="192">
        <v>857</v>
      </c>
      <c r="V880" s="190">
        <v>821</v>
      </c>
      <c r="W880" s="191">
        <v>1745</v>
      </c>
      <c r="X880" s="188">
        <v>1155</v>
      </c>
      <c r="Y880" s="192">
        <v>1064</v>
      </c>
      <c r="Z880" s="190">
        <v>3325</v>
      </c>
      <c r="AA880" s="188">
        <v>1452</v>
      </c>
      <c r="AB880" s="168">
        <f>B880+D880+F880+H880+J880+L880+N880+P880+R880+T880+V880+X880+Z880</f>
        <v>18315</v>
      </c>
      <c r="AC880" s="169">
        <f t="shared" si="17021"/>
        <v>12740</v>
      </c>
      <c r="AE880" s="288" t="s">
        <v>26</v>
      </c>
      <c r="AF880" s="12">
        <f t="shared" ref="AF880:BG880" si="17076">SUM(AF877:AF879)</f>
        <v>14431</v>
      </c>
      <c r="AG880" s="1">
        <f t="shared" si="17076"/>
        <v>3151</v>
      </c>
      <c r="AH880" s="12">
        <f t="shared" si="17076"/>
        <v>4990</v>
      </c>
      <c r="AI880" s="1">
        <f t="shared" si="17076"/>
        <v>3338</v>
      </c>
      <c r="AJ880" s="12">
        <f t="shared" si="17076"/>
        <v>2028</v>
      </c>
      <c r="AK880" s="1">
        <f t="shared" si="17076"/>
        <v>1560</v>
      </c>
      <c r="AL880" s="12">
        <f t="shared" si="17076"/>
        <v>3440</v>
      </c>
      <c r="AM880" s="1">
        <f t="shared" si="17076"/>
        <v>5023</v>
      </c>
      <c r="AN880" s="12">
        <f t="shared" si="17076"/>
        <v>1100</v>
      </c>
      <c r="AO880" s="1">
        <f t="shared" si="17076"/>
        <v>2592</v>
      </c>
      <c r="AP880" s="12">
        <f t="shared" si="17076"/>
        <v>1352</v>
      </c>
      <c r="AQ880" s="1">
        <f t="shared" si="17076"/>
        <v>6080</v>
      </c>
      <c r="AR880" s="12">
        <f t="shared" si="17076"/>
        <v>4795</v>
      </c>
      <c r="AS880" s="1">
        <f t="shared" si="17076"/>
        <v>8418</v>
      </c>
      <c r="AT880" s="12">
        <f t="shared" si="17076"/>
        <v>3521</v>
      </c>
      <c r="AU880" s="1">
        <f t="shared" si="17076"/>
        <v>4170</v>
      </c>
      <c r="AV880" s="12">
        <f t="shared" si="17076"/>
        <v>4798</v>
      </c>
      <c r="AW880" s="1">
        <f t="shared" si="17076"/>
        <v>4088</v>
      </c>
      <c r="AX880" s="12">
        <f t="shared" si="17076"/>
        <v>943</v>
      </c>
      <c r="AY880" s="1">
        <f t="shared" si="17076"/>
        <v>4067</v>
      </c>
      <c r="AZ880" s="12">
        <f t="shared" si="17076"/>
        <v>2543</v>
      </c>
      <c r="BA880" s="1">
        <f t="shared" si="17076"/>
        <v>6800</v>
      </c>
      <c r="BB880" s="12">
        <f t="shared" si="17076"/>
        <v>3736</v>
      </c>
      <c r="BC880" s="1">
        <f t="shared" si="17076"/>
        <v>4453</v>
      </c>
      <c r="BD880" s="12">
        <f t="shared" si="17076"/>
        <v>13009</v>
      </c>
      <c r="BE880" s="1">
        <f t="shared" si="17076"/>
        <v>6830</v>
      </c>
      <c r="BF880" s="51">
        <f t="shared" si="17076"/>
        <v>60686</v>
      </c>
      <c r="BG880" s="47">
        <f t="shared" si="17076"/>
        <v>60570</v>
      </c>
      <c r="BH880" s="284"/>
      <c r="BI880" s="133" t="s">
        <v>25</v>
      </c>
      <c r="BJ880" s="125">
        <f>B880/B901</f>
        <v>9.0109234612086642E-2</v>
      </c>
      <c r="BK880" s="126">
        <f t="shared" ref="BK880" si="17077">C880/C901</f>
        <v>1.7863831503731237E-2</v>
      </c>
      <c r="BL880" s="127">
        <f t="shared" ref="BL880" si="17078">D880/D901</f>
        <v>8.1038087446595769E-2</v>
      </c>
      <c r="BM880" s="128">
        <f t="shared" ref="BM880" si="17079">E880/E901</f>
        <v>3.6178343949044588E-2</v>
      </c>
      <c r="BN880" s="125">
        <f t="shared" ref="BN880" si="17080">F880/F901</f>
        <v>6.7126304701714073E-2</v>
      </c>
      <c r="BO880" s="126">
        <f t="shared" ref="BO880" si="17081">G880/G901</f>
        <v>5.0330782202620314E-2</v>
      </c>
      <c r="BP880" s="127">
        <f t="shared" ref="BP880" si="17082">H880/H901</f>
        <v>3.8143216984526808E-2</v>
      </c>
      <c r="BQ880" s="128">
        <f t="shared" ref="BQ880" si="17083">I880/I901</f>
        <v>2.7885769138468922E-2</v>
      </c>
      <c r="BR880" s="125">
        <f t="shared" ref="BR880" si="17084">J880/J901</f>
        <v>3.3761293390394673E-2</v>
      </c>
      <c r="BS880" s="126">
        <f t="shared" ref="BS880" si="17085">K880/K901</f>
        <v>4.630635524171646E-2</v>
      </c>
      <c r="BT880" s="127">
        <f t="shared" ref="BT880" si="17086">L880/L901</f>
        <v>3.0910131654264452E-2</v>
      </c>
      <c r="BU880" s="125">
        <f t="shared" ref="BU880" si="17087">M880/M901</f>
        <v>4.69818323891385E-2</v>
      </c>
      <c r="BV880" s="129">
        <f t="shared" ref="BV880" si="17088">N880/N901</f>
        <v>5.1797391657738202E-2</v>
      </c>
      <c r="BW880" s="130">
        <f t="shared" ref="BW880" si="17089">O880/O901</f>
        <v>4.6626785356498841E-2</v>
      </c>
      <c r="BX880" s="125">
        <f t="shared" ref="BX880" si="17090">P880/P901</f>
        <v>6.3225882910642336E-2</v>
      </c>
      <c r="BY880" s="126">
        <f t="shared" ref="BY880" si="17091">Q880/Q901</f>
        <v>4.2900064029946311E-2</v>
      </c>
      <c r="BZ880" s="127">
        <f t="shared" ref="BZ880" si="17092">R880/R901</f>
        <v>6.3280322810348927E-2</v>
      </c>
      <c r="CA880" s="128">
        <f t="shared" ref="CA880" si="17093">S880/S901</f>
        <v>4.0458442845447889E-2</v>
      </c>
      <c r="CB880" s="125">
        <f t="shared" ref="CB880" si="17094">T880/T901</f>
        <v>2.5301957517700958E-2</v>
      </c>
      <c r="CC880" s="126">
        <f t="shared" ref="CC880" si="17095">U880/U901</f>
        <v>7.7500452161331168E-2</v>
      </c>
      <c r="CD880" s="127">
        <f t="shared" ref="CD880" si="17096">V880/V901</f>
        <v>3.1177609843162573E-2</v>
      </c>
      <c r="CE880" s="128">
        <f t="shared" ref="CE880" si="17097">W880/W901</f>
        <v>6.0733676736739524E-2</v>
      </c>
      <c r="CF880" s="125">
        <f t="shared" ref="CF880" si="17098">X880/X901</f>
        <v>4.7672114908370478E-2</v>
      </c>
      <c r="CG880" s="126">
        <f t="shared" ref="CG880" si="17099">Y880/Y901</f>
        <v>7.0575749535685864E-2</v>
      </c>
      <c r="CH880" s="127">
        <f t="shared" ref="CH880" si="17100">Z880/Z901</f>
        <v>5.862336471666843E-2</v>
      </c>
      <c r="CI880" s="125">
        <f t="shared" ref="CI880" si="17101">AA880/AA901</f>
        <v>2.9658680066180526E-2</v>
      </c>
      <c r="CJ880" s="131">
        <f t="shared" ref="CJ880" si="17102">AB880/AB901</f>
        <v>5.8270497279755654E-2</v>
      </c>
      <c r="CK880" s="132">
        <f t="shared" ref="CK880" si="17103">AC880/AC901</f>
        <v>4.0596132214656029E-2</v>
      </c>
    </row>
    <row r="881" spans="1:89" ht="14.1" thickTop="1">
      <c r="A881" s="142" t="s">
        <v>20</v>
      </c>
      <c r="B881" s="195">
        <v>5183</v>
      </c>
      <c r="C881" s="196">
        <v>1188</v>
      </c>
      <c r="D881" s="197">
        <v>1699</v>
      </c>
      <c r="E881" s="198">
        <v>1233</v>
      </c>
      <c r="F881" s="195">
        <v>729</v>
      </c>
      <c r="G881" s="199">
        <v>554</v>
      </c>
      <c r="H881" s="197">
        <v>1361</v>
      </c>
      <c r="I881" s="198">
        <v>1416</v>
      </c>
      <c r="J881" s="195">
        <v>373</v>
      </c>
      <c r="K881" s="199">
        <v>855</v>
      </c>
      <c r="L881" s="197">
        <v>477</v>
      </c>
      <c r="M881" s="195">
        <v>1775</v>
      </c>
      <c r="N881" s="200">
        <v>1717</v>
      </c>
      <c r="O881" s="201">
        <v>2402</v>
      </c>
      <c r="P881" s="195">
        <v>1310</v>
      </c>
      <c r="Q881" s="199">
        <v>1331</v>
      </c>
      <c r="R881" s="197">
        <v>1620</v>
      </c>
      <c r="S881" s="198">
        <v>1540</v>
      </c>
      <c r="T881" s="195">
        <v>340</v>
      </c>
      <c r="U881" s="199">
        <v>1489</v>
      </c>
      <c r="V881" s="197">
        <v>944</v>
      </c>
      <c r="W881" s="198">
        <v>2278</v>
      </c>
      <c r="X881" s="195">
        <v>1425</v>
      </c>
      <c r="Y881" s="199">
        <v>1636</v>
      </c>
      <c r="Z881" s="197">
        <v>4374</v>
      </c>
      <c r="AA881" s="195">
        <v>2488</v>
      </c>
      <c r="AB881" s="168">
        <f t="shared" ref="AB881:AB897" si="17104">B881+D881+F881+H881+J881+L881+N881+P881+R881+T881+V881+X881+Z881</f>
        <v>21552</v>
      </c>
      <c r="AC881" s="169">
        <f t="shared" si="17021"/>
        <v>20185</v>
      </c>
      <c r="BI881" s="142" t="s">
        <v>20</v>
      </c>
      <c r="BJ881" s="125">
        <f>B881/B901</f>
        <v>9.6614845468441263E-2</v>
      </c>
      <c r="BK881" s="126">
        <f t="shared" ref="BK881" si="17105">C881/C901</f>
        <v>3.4229406171665658E-2</v>
      </c>
      <c r="BL881" s="127">
        <f t="shared" ref="BL881" si="17106">D881/D901</f>
        <v>7.7220252704299608E-2</v>
      </c>
      <c r="BM881" s="128">
        <f t="shared" ref="BM881" si="17107">E881/E901</f>
        <v>6.2828025477707009E-2</v>
      </c>
      <c r="BN881" s="125">
        <f t="shared" ref="BN881" si="17108">F881/F901</f>
        <v>6.9807526572823908E-2</v>
      </c>
      <c r="BO881" s="126">
        <f t="shared" ref="BO881" si="17109">G881/G901</f>
        <v>7.1864055000648588E-2</v>
      </c>
      <c r="BP881" s="127">
        <f t="shared" ref="BP881" si="17110">H881/H901</f>
        <v>4.8974451241453762E-2</v>
      </c>
      <c r="BQ881" s="128">
        <f t="shared" ref="BQ881" si="17111">I881/I901</f>
        <v>3.3981281497480205E-2</v>
      </c>
      <c r="BR881" s="125">
        <f t="shared" ref="BR881" si="17112">J881/J901</f>
        <v>5.9121889364400063E-2</v>
      </c>
      <c r="BS881" s="126">
        <f t="shared" ref="BS881" si="17113">K881/K901</f>
        <v>0.11610537751222162</v>
      </c>
      <c r="BT881" s="127">
        <f t="shared" ref="BT881" si="17114">L881/L901</f>
        <v>3.9005642325619427E-2</v>
      </c>
      <c r="BU881" s="125">
        <f t="shared" ref="BU881" si="17115">M881/M901</f>
        <v>8.668685290095722E-2</v>
      </c>
      <c r="BV881" s="129">
        <f t="shared" ref="BV881" si="17116">N881/N901</f>
        <v>6.34351793697122E-2</v>
      </c>
      <c r="BW881" s="130">
        <f t="shared" ref="BW881" si="17117">O881/O901</f>
        <v>6.8752325614677853E-2</v>
      </c>
      <c r="BX881" s="125">
        <f t="shared" ref="BX881" si="17118">P881/P901</f>
        <v>7.7625029627873904E-2</v>
      </c>
      <c r="BY881" s="126">
        <f t="shared" ref="BY881" si="17119">Q881/Q901</f>
        <v>6.5556814263901891E-2</v>
      </c>
      <c r="BZ881" s="127">
        <f t="shared" ref="BZ881" si="17120">R881/R901</f>
        <v>7.6904818419178733E-2</v>
      </c>
      <c r="CA881" s="128">
        <f t="shared" ref="CA881" si="17121">S881/S901</f>
        <v>6.6353569735878318E-2</v>
      </c>
      <c r="CB881" s="125">
        <f t="shared" ref="CB881" si="17122">T881/T901</f>
        <v>3.5401915868388173E-2</v>
      </c>
      <c r="CC881" s="126">
        <f t="shared" ref="CC881" si="17123">U881/U901</f>
        <v>0.13465364442032918</v>
      </c>
      <c r="CD881" s="127">
        <f t="shared" ref="CD881" si="17124">V881/V901</f>
        <v>3.584855504500057E-2</v>
      </c>
      <c r="CE881" s="128">
        <f t="shared" ref="CE881" si="17125">W881/W901</f>
        <v>7.9284421550884027E-2</v>
      </c>
      <c r="CF881" s="125">
        <f t="shared" ref="CF881" si="17126">X881/X901</f>
        <v>5.8816245666171371E-2</v>
      </c>
      <c r="CG881" s="126">
        <f t="shared" ref="CG881" si="17127">Y881/Y901</f>
        <v>0.10851684797028389</v>
      </c>
      <c r="CH881" s="127">
        <f t="shared" ref="CH881" si="17128">Z881/Z901</f>
        <v>7.7118375119009833E-2</v>
      </c>
      <c r="CI881" s="125">
        <f t="shared" ref="CI881" si="17129">AA881/AA901</f>
        <v>5.0820107441223929E-2</v>
      </c>
      <c r="CJ881" s="131">
        <f t="shared" ref="CJ881" si="17130">AB881/AB901</f>
        <v>6.8569246921828766E-2</v>
      </c>
      <c r="CK881" s="132">
        <f t="shared" ref="CK881" si="17131">AC881/AC901</f>
        <v>6.4319696134445214E-2</v>
      </c>
    </row>
    <row r="882" spans="1:89" ht="14.1" thickBot="1">
      <c r="A882" s="133" t="s">
        <v>22</v>
      </c>
      <c r="B882" s="188">
        <v>4216</v>
      </c>
      <c r="C882" s="189">
        <v>983</v>
      </c>
      <c r="D882" s="190">
        <v>1776</v>
      </c>
      <c r="E882" s="191">
        <v>1231</v>
      </c>
      <c r="F882" s="188">
        <v>627</v>
      </c>
      <c r="G882" s="192">
        <v>586</v>
      </c>
      <c r="H882" s="190">
        <v>1075</v>
      </c>
      <c r="I882" s="191">
        <v>1939</v>
      </c>
      <c r="J882" s="188">
        <v>349</v>
      </c>
      <c r="K882" s="192">
        <v>821</v>
      </c>
      <c r="L882" s="190">
        <v>419</v>
      </c>
      <c r="M882" s="188">
        <v>2148</v>
      </c>
      <c r="N882" s="193">
        <v>1535</v>
      </c>
      <c r="O882" s="194">
        <v>2715</v>
      </c>
      <c r="P882" s="188">
        <v>1286</v>
      </c>
      <c r="Q882" s="192">
        <v>1400</v>
      </c>
      <c r="R882" s="190">
        <v>1697</v>
      </c>
      <c r="S882" s="191">
        <v>1258</v>
      </c>
      <c r="T882" s="188">
        <v>293</v>
      </c>
      <c r="U882" s="192">
        <v>1415</v>
      </c>
      <c r="V882" s="190">
        <v>817</v>
      </c>
      <c r="W882" s="191">
        <v>1944</v>
      </c>
      <c r="X882" s="188">
        <v>1271</v>
      </c>
      <c r="Y882" s="192">
        <v>1322</v>
      </c>
      <c r="Z882" s="190">
        <v>4792</v>
      </c>
      <c r="AA882" s="188">
        <v>2111</v>
      </c>
      <c r="AB882" s="168">
        <f t="shared" si="17104"/>
        <v>20153</v>
      </c>
      <c r="AC882" s="169">
        <f t="shared" si="17021"/>
        <v>19873</v>
      </c>
      <c r="AE882" t="s">
        <v>27</v>
      </c>
      <c r="BI882" s="133" t="s">
        <v>22</v>
      </c>
      <c r="BJ882" s="125">
        <f>B882/B901</f>
        <v>7.8589270402266709E-2</v>
      </c>
      <c r="BK882" s="126">
        <f t="shared" ref="BK882" si="17132">C882/C901</f>
        <v>2.8322816722851297E-2</v>
      </c>
      <c r="BL882" s="127">
        <f t="shared" ref="BL882" si="17133">D882/D901</f>
        <v>8.0719934551404415E-2</v>
      </c>
      <c r="BM882" s="128">
        <f t="shared" ref="BM882" si="17134">E882/E901</f>
        <v>6.272611464968153E-2</v>
      </c>
      <c r="BN882" s="125">
        <f t="shared" ref="BN882" si="17135">F882/F901</f>
        <v>6.004021832806665E-2</v>
      </c>
      <c r="BO882" s="126">
        <f t="shared" ref="BO882" si="17136">G882/G901</f>
        <v>7.6015047347256448E-2</v>
      </c>
      <c r="BP882" s="127">
        <f t="shared" ref="BP882" si="17137">H882/H901</f>
        <v>3.8682979489024827E-2</v>
      </c>
      <c r="BQ882" s="128">
        <f t="shared" ref="BQ882" si="17138">I882/I901</f>
        <v>4.6532277417806578E-2</v>
      </c>
      <c r="BR882" s="125">
        <f t="shared" ref="BR882" si="17139">J882/J901</f>
        <v>5.5317799968299254E-2</v>
      </c>
      <c r="BS882" s="126">
        <f t="shared" ref="BS882" si="17140">K882/K901</f>
        <v>0.11148832156436719</v>
      </c>
      <c r="BT882" s="127">
        <f t="shared" ref="BT882" si="17141">L882/L901</f>
        <v>3.4262817891896315E-2</v>
      </c>
      <c r="BU882" s="125">
        <f t="shared" ref="BU882" si="17142">M882/M901</f>
        <v>0.10490330142605978</v>
      </c>
      <c r="BV882" s="129">
        <f t="shared" ref="BV882" si="17143">N882/N901</f>
        <v>5.6711124247238336E-2</v>
      </c>
      <c r="BW882" s="130">
        <f t="shared" ref="BW882" si="17144">O882/O901</f>
        <v>7.7711308927498071E-2</v>
      </c>
      <c r="BX882" s="125">
        <f t="shared" ref="BX882" si="17145">P882/P901</f>
        <v>7.6202891680493004E-2</v>
      </c>
      <c r="BY882" s="126">
        <f t="shared" ref="BY882" si="17146">Q882/Q901</f>
        <v>6.8955326798995228E-2</v>
      </c>
      <c r="BZ882" s="127">
        <f t="shared" ref="BZ882" si="17147">R882/R901</f>
        <v>8.0560170899596481E-2</v>
      </c>
      <c r="CA882" s="128">
        <f t="shared" ref="CA882" si="17148">S882/S901</f>
        <v>5.4203110862165539E-2</v>
      </c>
      <c r="CB882" s="125">
        <f t="shared" ref="CB882" si="17149">T882/T901</f>
        <v>3.0508121615993335E-2</v>
      </c>
      <c r="CC882" s="126">
        <f t="shared" ref="CC882" si="17150">U882/U901</f>
        <v>0.12796165671911738</v>
      </c>
      <c r="CD882" s="127">
        <f t="shared" ref="CD882" si="17151">V882/V901</f>
        <v>3.102570918619223E-2</v>
      </c>
      <c r="CE882" s="128">
        <f t="shared" ref="CE882" si="17152">W882/W901</f>
        <v>6.7659752192677156E-2</v>
      </c>
      <c r="CF882" s="125">
        <f t="shared" ref="CF882" si="17153">X882/X901</f>
        <v>5.2459963678388642E-2</v>
      </c>
      <c r="CG882" s="126">
        <f t="shared" ref="CG882" si="17154">Y882/Y901</f>
        <v>8.7689042186256297E-2</v>
      </c>
      <c r="CH882" s="127">
        <f t="shared" ref="CH882" si="17155">Z882/Z901</f>
        <v>8.448816954053387E-2</v>
      </c>
      <c r="CI882" s="125">
        <f t="shared" ref="CI882" si="17156">AA882/AA901</f>
        <v>4.3119472189880916E-2</v>
      </c>
      <c r="CJ882" s="131">
        <f t="shared" ref="CJ882" si="17157">AB882/AB901</f>
        <v>6.4118227227896021E-2</v>
      </c>
      <c r="CK882" s="132">
        <f t="shared" ref="CK882" si="17158">AC882/AC901</f>
        <v>6.332550514143323E-2</v>
      </c>
    </row>
    <row r="883" spans="1:89" ht="15" thickTop="1" thickBot="1">
      <c r="A883" s="142" t="s">
        <v>24</v>
      </c>
      <c r="B883" s="195">
        <v>5032</v>
      </c>
      <c r="C883" s="196">
        <v>980</v>
      </c>
      <c r="D883" s="197">
        <v>1515</v>
      </c>
      <c r="E883" s="198">
        <v>874</v>
      </c>
      <c r="F883" s="195">
        <v>672</v>
      </c>
      <c r="G883" s="199">
        <v>420</v>
      </c>
      <c r="H883" s="197">
        <v>1004</v>
      </c>
      <c r="I883" s="198">
        <v>1668</v>
      </c>
      <c r="J883" s="195">
        <v>378</v>
      </c>
      <c r="K883" s="199">
        <v>916</v>
      </c>
      <c r="L883" s="197">
        <v>456</v>
      </c>
      <c r="M883" s="195">
        <v>2157</v>
      </c>
      <c r="N883" s="200">
        <v>1543</v>
      </c>
      <c r="O883" s="201">
        <v>3301</v>
      </c>
      <c r="P883" s="195">
        <v>925</v>
      </c>
      <c r="Q883" s="199">
        <v>1439</v>
      </c>
      <c r="R883" s="197">
        <v>1481</v>
      </c>
      <c r="S883" s="198">
        <v>1290</v>
      </c>
      <c r="T883" s="195">
        <v>310</v>
      </c>
      <c r="U883" s="199">
        <v>1163</v>
      </c>
      <c r="V883" s="197">
        <v>782</v>
      </c>
      <c r="W883" s="198">
        <v>2578</v>
      </c>
      <c r="X883" s="195">
        <v>1040</v>
      </c>
      <c r="Y883" s="199">
        <v>1495</v>
      </c>
      <c r="Z883" s="197">
        <v>3843</v>
      </c>
      <c r="AA883" s="195">
        <v>2231</v>
      </c>
      <c r="AB883" s="168">
        <f t="shared" si="17104"/>
        <v>18981</v>
      </c>
      <c r="AC883" s="169">
        <f t="shared" si="17021"/>
        <v>20512</v>
      </c>
      <c r="AE883" s="309" t="s">
        <v>2</v>
      </c>
      <c r="AF883" s="303" t="s">
        <v>3</v>
      </c>
      <c r="AG883" s="304"/>
      <c r="AH883" s="303" t="s">
        <v>4</v>
      </c>
      <c r="AI883" s="304"/>
      <c r="AJ883" s="303" t="s">
        <v>5</v>
      </c>
      <c r="AK883" s="304"/>
      <c r="AL883" s="303" t="s">
        <v>6</v>
      </c>
      <c r="AM883" s="304"/>
      <c r="AN883" s="303" t="s">
        <v>7</v>
      </c>
      <c r="AO883" s="304"/>
      <c r="AP883" s="303" t="s">
        <v>8</v>
      </c>
      <c r="AQ883" s="304"/>
      <c r="AR883" s="303" t="s">
        <v>9</v>
      </c>
      <c r="AS883" s="304"/>
      <c r="AT883" s="303" t="s">
        <v>10</v>
      </c>
      <c r="AU883" s="304"/>
      <c r="AV883" s="303" t="s">
        <v>11</v>
      </c>
      <c r="AW883" s="304"/>
      <c r="AX883" s="303" t="s">
        <v>12</v>
      </c>
      <c r="AY883" s="304"/>
      <c r="AZ883" s="303" t="s">
        <v>13</v>
      </c>
      <c r="BA883" s="304"/>
      <c r="BB883" s="303" t="s">
        <v>14</v>
      </c>
      <c r="BC883" s="304"/>
      <c r="BD883" s="305" t="s">
        <v>15</v>
      </c>
      <c r="BE883" s="306"/>
      <c r="BF883" s="307" t="s">
        <v>16</v>
      </c>
      <c r="BG883" s="308"/>
      <c r="BH883" s="286"/>
      <c r="BI883" s="142" t="s">
        <v>24</v>
      </c>
      <c r="BJ883" s="125">
        <f>B883/B901</f>
        <v>9.3800096931737686E-2</v>
      </c>
      <c r="BK883" s="126">
        <f t="shared" ref="BK883" si="17159">C883/C901</f>
        <v>2.8236378828478403E-2</v>
      </c>
      <c r="BL883" s="127">
        <f t="shared" ref="BL883" si="17160">D883/D901</f>
        <v>6.8857376602127082E-2</v>
      </c>
      <c r="BM883" s="128">
        <f t="shared" ref="BM883" si="17161">E883/E901</f>
        <v>4.4535031847133755E-2</v>
      </c>
      <c r="BN883" s="125">
        <f t="shared" ref="BN883" si="17162">F883/F901</f>
        <v>6.434932490663603E-2</v>
      </c>
      <c r="BO883" s="126">
        <f t="shared" ref="BO883" si="17163">G883/G901</f>
        <v>5.4481774549228174E-2</v>
      </c>
      <c r="BP883" s="127">
        <f t="shared" ref="BP883" si="17164">H883/H901</f>
        <v>3.6128103634400867E-2</v>
      </c>
      <c r="BQ883" s="128">
        <f t="shared" ref="BQ883" si="17165">I883/I901</f>
        <v>4.0028797696184303E-2</v>
      </c>
      <c r="BR883" s="125">
        <f t="shared" ref="BR883" si="17166">J883/J901</f>
        <v>5.9914407988587728E-2</v>
      </c>
      <c r="BS883" s="126">
        <f t="shared" ref="BS883" si="17167">K883/K901</f>
        <v>0.12438891906572515</v>
      </c>
      <c r="BT883" s="127">
        <f t="shared" ref="BT883" si="17168">L883/L901</f>
        <v>3.7288412789271405E-2</v>
      </c>
      <c r="BU883" s="125">
        <f t="shared" ref="BU883" si="17169">M883/M901</f>
        <v>0.10534284039851534</v>
      </c>
      <c r="BV883" s="129">
        <f t="shared" ref="BV883" si="17170">N883/N901</f>
        <v>5.7006687109764656E-2</v>
      </c>
      <c r="BW883" s="130">
        <f t="shared" ref="BW883" si="17171">O883/O901</f>
        <v>9.448435755788992E-2</v>
      </c>
      <c r="BX883" s="125">
        <f t="shared" ref="BX883" si="17172">P883/P901</f>
        <v>5.481156672197203E-2</v>
      </c>
      <c r="BY883" s="126">
        <f t="shared" ref="BY883" si="17173">Q883/Q901</f>
        <v>7.08762251883958E-2</v>
      </c>
      <c r="BZ883" s="127">
        <f t="shared" ref="BZ883" si="17174">R883/R901</f>
        <v>7.0306195110372657E-2</v>
      </c>
      <c r="CA883" s="128">
        <f t="shared" ref="CA883" si="17175">S883/S901</f>
        <v>5.5581886337196774E-2</v>
      </c>
      <c r="CB883" s="125">
        <f t="shared" ref="CB883" si="17176">T883/T901</f>
        <v>3.2278217409412745E-2</v>
      </c>
      <c r="CC883" s="126">
        <f t="shared" ref="CC883" si="17177">U883/U901</f>
        <v>0.10517272562850426</v>
      </c>
      <c r="CD883" s="127">
        <f t="shared" ref="CD883" si="17178">V883/V901</f>
        <v>2.9696578437701744E-2</v>
      </c>
      <c r="CE883" s="128">
        <f t="shared" ref="CE883" si="17179">W883/W901</f>
        <v>8.9725741333704576E-2</v>
      </c>
      <c r="CF883" s="125">
        <f t="shared" ref="CF883" si="17180">X883/X901</f>
        <v>4.2925540696714545E-2</v>
      </c>
      <c r="CG883" s="126">
        <f t="shared" ref="CG883" si="17181">Y883/Y901</f>
        <v>9.9164234544972141E-2</v>
      </c>
      <c r="CH883" s="127">
        <f t="shared" ref="CH883" si="17182">Z883/Z901</f>
        <v>6.7756267851475718E-2</v>
      </c>
      <c r="CI883" s="125">
        <f t="shared" ref="CI883" si="17183">AA883/AA901</f>
        <v>4.5570602773862774E-2</v>
      </c>
      <c r="CJ883" s="131">
        <f t="shared" ref="CJ883" si="17184">AB883/AB901</f>
        <v>6.0389424453564954E-2</v>
      </c>
      <c r="CK883" s="132">
        <f t="shared" ref="CK883" si="17185">AC883/AC901</f>
        <v>6.5361684771351999E-2</v>
      </c>
    </row>
    <row r="884" spans="1:89" ht="15" thickTop="1" thickBot="1">
      <c r="A884" s="133" t="s">
        <v>28</v>
      </c>
      <c r="B884" s="188">
        <v>3459</v>
      </c>
      <c r="C884" s="189">
        <v>1266</v>
      </c>
      <c r="D884" s="190">
        <v>1351</v>
      </c>
      <c r="E884" s="191">
        <v>1084</v>
      </c>
      <c r="F884" s="188">
        <v>572</v>
      </c>
      <c r="G884" s="192">
        <v>566</v>
      </c>
      <c r="H884" s="190">
        <v>1185</v>
      </c>
      <c r="I884" s="191">
        <v>1938</v>
      </c>
      <c r="J884" s="188">
        <v>361</v>
      </c>
      <c r="K884" s="192">
        <v>716</v>
      </c>
      <c r="L884" s="190">
        <v>454</v>
      </c>
      <c r="M884" s="188">
        <v>1728</v>
      </c>
      <c r="N884" s="193">
        <v>1304</v>
      </c>
      <c r="O884" s="194">
        <v>2384</v>
      </c>
      <c r="P884" s="188">
        <v>871</v>
      </c>
      <c r="Q884" s="192">
        <v>1259</v>
      </c>
      <c r="R884" s="190">
        <v>1363</v>
      </c>
      <c r="S884" s="191">
        <v>1248</v>
      </c>
      <c r="T884" s="188">
        <v>373</v>
      </c>
      <c r="U884" s="192">
        <v>737</v>
      </c>
      <c r="V884" s="190">
        <v>688</v>
      </c>
      <c r="W884" s="191">
        <v>2394</v>
      </c>
      <c r="X884" s="188">
        <v>902</v>
      </c>
      <c r="Y884" s="192">
        <v>1002</v>
      </c>
      <c r="Z884" s="190">
        <v>3110</v>
      </c>
      <c r="AA884" s="188">
        <v>2549</v>
      </c>
      <c r="AB884" s="168">
        <f t="shared" si="17104"/>
        <v>15993</v>
      </c>
      <c r="AC884" s="169">
        <f t="shared" si="17021"/>
        <v>18871</v>
      </c>
      <c r="AE884" s="310"/>
      <c r="AF884" s="242" t="s">
        <v>17</v>
      </c>
      <c r="AG884" s="243" t="s">
        <v>18</v>
      </c>
      <c r="AH884" s="244" t="s">
        <v>17</v>
      </c>
      <c r="AI884" s="245" t="s">
        <v>18</v>
      </c>
      <c r="AJ884" s="242" t="s">
        <v>17</v>
      </c>
      <c r="AK884" s="243" t="s">
        <v>18</v>
      </c>
      <c r="AL884" s="244" t="s">
        <v>17</v>
      </c>
      <c r="AM884" s="245" t="s">
        <v>18</v>
      </c>
      <c r="AN884" s="242" t="s">
        <v>17</v>
      </c>
      <c r="AO884" s="243" t="s">
        <v>18</v>
      </c>
      <c r="AP884" s="244" t="s">
        <v>17</v>
      </c>
      <c r="AQ884" s="242" t="s">
        <v>18</v>
      </c>
      <c r="AR884" s="246" t="s">
        <v>17</v>
      </c>
      <c r="AS884" s="247" t="s">
        <v>18</v>
      </c>
      <c r="AT884" s="242" t="s">
        <v>17</v>
      </c>
      <c r="AU884" s="243" t="s">
        <v>18</v>
      </c>
      <c r="AV884" s="244" t="s">
        <v>17</v>
      </c>
      <c r="AW884" s="245" t="s">
        <v>18</v>
      </c>
      <c r="AX884" s="242" t="s">
        <v>17</v>
      </c>
      <c r="AY884" s="243" t="s">
        <v>18</v>
      </c>
      <c r="AZ884" s="244" t="s">
        <v>17</v>
      </c>
      <c r="BA884" s="245" t="s">
        <v>18</v>
      </c>
      <c r="BB884" s="242" t="s">
        <v>17</v>
      </c>
      <c r="BC884" s="243" t="s">
        <v>18</v>
      </c>
      <c r="BD884" s="248" t="s">
        <v>17</v>
      </c>
      <c r="BE884" s="249" t="s">
        <v>18</v>
      </c>
      <c r="BF884" s="250" t="s">
        <v>17</v>
      </c>
      <c r="BG884" s="251" t="s">
        <v>18</v>
      </c>
      <c r="BH884" s="287"/>
      <c r="BI884" s="133" t="s">
        <v>28</v>
      </c>
      <c r="BJ884" s="125">
        <f>B884/B901</f>
        <v>6.4478246281176599E-2</v>
      </c>
      <c r="BK884" s="126">
        <f t="shared" ref="BK884" si="17186">C884/C901</f>
        <v>3.647679142536088E-2</v>
      </c>
      <c r="BL884" s="127">
        <f t="shared" ref="BL884" si="17187">D884/D901</f>
        <v>6.1403508771929821E-2</v>
      </c>
      <c r="BM884" s="128">
        <f t="shared" ref="BM884" si="17188">E884/E901</f>
        <v>5.5235668789808914E-2</v>
      </c>
      <c r="BN884" s="125">
        <f t="shared" ref="BN884" si="17189">F884/F901</f>
        <v>5.477353250981519E-2</v>
      </c>
      <c r="BO884" s="126">
        <f t="shared" ref="BO884" si="17190">G884/G901</f>
        <v>7.3420677130626541E-2</v>
      </c>
      <c r="BP884" s="127">
        <f t="shared" ref="BP884" si="17191">H884/H901</f>
        <v>4.2641237855343649E-2</v>
      </c>
      <c r="BQ884" s="128">
        <f t="shared" ref="BQ884" si="17192">I884/I901</f>
        <v>4.6508279337652988E-2</v>
      </c>
      <c r="BR884" s="125">
        <f t="shared" ref="BR884" si="17193">J884/J901</f>
        <v>5.7219844666349662E-2</v>
      </c>
      <c r="BS884" s="126">
        <f t="shared" ref="BS884" si="17194">K884/K901</f>
        <v>9.7229766431287348E-2</v>
      </c>
      <c r="BT884" s="127">
        <f t="shared" ref="BT884" si="17195">L884/L901</f>
        <v>3.7124867119143021E-2</v>
      </c>
      <c r="BU884" s="125">
        <f t="shared" ref="BU884" si="17196">M884/M901</f>
        <v>8.4391482711467083E-2</v>
      </c>
      <c r="BV884" s="129">
        <f t="shared" ref="BV884" si="17197">N884/N901</f>
        <v>4.8176746591790741E-2</v>
      </c>
      <c r="BW884" s="130">
        <f t="shared" ref="BW884" si="17198">O884/O901</f>
        <v>6.8237112516815981E-2</v>
      </c>
      <c r="BX884" s="125">
        <f t="shared" ref="BX884" si="17199">P884/P901</f>
        <v>5.1611756340365016E-2</v>
      </c>
      <c r="BY884" s="126">
        <f t="shared" ref="BY884" si="17200">Q884/Q901</f>
        <v>6.2010540314239276E-2</v>
      </c>
      <c r="BZ884" s="127">
        <f t="shared" ref="BZ884" si="17201">R884/R901</f>
        <v>6.470448611440778E-2</v>
      </c>
      <c r="CA884" s="128">
        <f t="shared" ref="CA884" si="17202">S884/S901</f>
        <v>5.3772243526218275E-2</v>
      </c>
      <c r="CB884" s="125">
        <f t="shared" ref="CB884" si="17203">T884/T901</f>
        <v>3.8837984173261141E-2</v>
      </c>
      <c r="CC884" s="126">
        <f t="shared" ref="CC884" si="17204">U884/U901</f>
        <v>6.6648580213420142E-2</v>
      </c>
      <c r="CD884" s="127">
        <f t="shared" ref="CD884" si="17205">V884/V901</f>
        <v>2.6126912998898719E-2</v>
      </c>
      <c r="CE884" s="128">
        <f t="shared" ref="CE884" si="17206">W884/W901</f>
        <v>8.3321731866907972E-2</v>
      </c>
      <c r="CF884" s="125">
        <f t="shared" ref="CF884" si="17207">X884/X901</f>
        <v>3.7229651642727422E-2</v>
      </c>
      <c r="CG884" s="126">
        <f t="shared" ref="CG884" si="17208">Y884/Y901</f>
        <v>6.6463252852215438E-2</v>
      </c>
      <c r="CH884" s="127">
        <f t="shared" ref="CH884" si="17209">Z884/Z901</f>
        <v>5.4832680983109422E-2</v>
      </c>
      <c r="CI884" s="125">
        <f t="shared" ref="CI884" si="17210">AA884/AA901</f>
        <v>5.2066098821414712E-2</v>
      </c>
      <c r="CJ884" s="131">
        <f t="shared" ref="CJ884" si="17211">AB884/AB901</f>
        <v>5.0882886322420537E-2</v>
      </c>
      <c r="CK884" s="132">
        <f t="shared" ref="CK884" si="17212">AC884/AC901</f>
        <v>6.0132622529260125E-2</v>
      </c>
    </row>
    <row r="885" spans="1:89" ht="14.1" thickTop="1">
      <c r="A885" s="142" t="s">
        <v>29</v>
      </c>
      <c r="B885" s="202">
        <v>3404</v>
      </c>
      <c r="C885" s="196">
        <v>1265</v>
      </c>
      <c r="D885" s="197">
        <v>1338</v>
      </c>
      <c r="E885" s="198">
        <v>735</v>
      </c>
      <c r="F885" s="195">
        <v>614</v>
      </c>
      <c r="G885" s="199">
        <v>381</v>
      </c>
      <c r="H885" s="197">
        <v>2105</v>
      </c>
      <c r="I885" s="198">
        <v>1948</v>
      </c>
      <c r="J885" s="195">
        <v>338</v>
      </c>
      <c r="K885" s="199">
        <v>599</v>
      </c>
      <c r="L885" s="197">
        <v>470</v>
      </c>
      <c r="M885" s="195">
        <v>1280</v>
      </c>
      <c r="N885" s="200">
        <v>1402</v>
      </c>
      <c r="O885" s="203">
        <v>2440</v>
      </c>
      <c r="P885" s="195">
        <v>862</v>
      </c>
      <c r="Q885" s="199">
        <v>945</v>
      </c>
      <c r="R885" s="197">
        <v>1230</v>
      </c>
      <c r="S885" s="198">
        <v>1229</v>
      </c>
      <c r="T885" s="195">
        <v>411</v>
      </c>
      <c r="U885" s="199">
        <v>680</v>
      </c>
      <c r="V885" s="197">
        <v>895</v>
      </c>
      <c r="W885" s="204">
        <v>2173</v>
      </c>
      <c r="X885" s="195">
        <v>979</v>
      </c>
      <c r="Y885" s="199">
        <v>865</v>
      </c>
      <c r="Z885" s="197">
        <v>3030</v>
      </c>
      <c r="AA885" s="195">
        <v>2874</v>
      </c>
      <c r="AB885" s="168">
        <f t="shared" si="17104"/>
        <v>17078</v>
      </c>
      <c r="AC885" s="169">
        <f t="shared" si="17021"/>
        <v>17414</v>
      </c>
      <c r="AE885" s="252" t="str">
        <f>$AE$17</f>
        <v>17:00 - 17:59</v>
      </c>
      <c r="AF885" s="253">
        <f t="shared" ref="AF885:AU887" si="17213">SUMIF($A$9:$A$32,$AE885,B$877:B$900)</f>
        <v>2308</v>
      </c>
      <c r="AG885" s="254">
        <f t="shared" si="17213"/>
        <v>4401</v>
      </c>
      <c r="AH885" s="255">
        <f t="shared" si="17213"/>
        <v>1700</v>
      </c>
      <c r="AI885" s="256">
        <f t="shared" si="17213"/>
        <v>2002</v>
      </c>
      <c r="AJ885" s="253">
        <f t="shared" si="17213"/>
        <v>1083</v>
      </c>
      <c r="AK885" s="257">
        <f t="shared" si="17213"/>
        <v>638</v>
      </c>
      <c r="AL885" s="255">
        <f t="shared" si="17213"/>
        <v>2258</v>
      </c>
      <c r="AM885" s="256">
        <f t="shared" si="17213"/>
        <v>4088</v>
      </c>
      <c r="AN885" s="253">
        <f t="shared" si="17213"/>
        <v>803</v>
      </c>
      <c r="AO885" s="257">
        <f t="shared" si="17213"/>
        <v>329</v>
      </c>
      <c r="AP885" s="255">
        <f t="shared" si="17213"/>
        <v>1603</v>
      </c>
      <c r="AQ885" s="253">
        <f t="shared" si="17213"/>
        <v>1114</v>
      </c>
      <c r="AR885" s="258">
        <f t="shared" si="17213"/>
        <v>2394</v>
      </c>
      <c r="AS885" s="259">
        <f t="shared" si="17213"/>
        <v>2045</v>
      </c>
      <c r="AT885" s="253">
        <f t="shared" si="17213"/>
        <v>1474</v>
      </c>
      <c r="AU885" s="257">
        <f t="shared" si="17213"/>
        <v>1362</v>
      </c>
      <c r="AV885" s="255">
        <f t="shared" ref="AP885:BE887" si="17214">SUMIF($A$9:$A$32,$AE885,R$877:R$900)</f>
        <v>1516</v>
      </c>
      <c r="AW885" s="256">
        <f t="shared" si="17214"/>
        <v>1842</v>
      </c>
      <c r="AX885" s="253">
        <f t="shared" si="17214"/>
        <v>1287</v>
      </c>
      <c r="AY885" s="257">
        <f t="shared" si="17214"/>
        <v>371</v>
      </c>
      <c r="AZ885" s="255">
        <f t="shared" si="17214"/>
        <v>2884</v>
      </c>
      <c r="BA885" s="256">
        <f t="shared" si="17214"/>
        <v>1443</v>
      </c>
      <c r="BB885" s="253">
        <f t="shared" si="17214"/>
        <v>2793</v>
      </c>
      <c r="BC885" s="257">
        <f t="shared" si="17214"/>
        <v>649</v>
      </c>
      <c r="BD885" s="20">
        <f t="shared" si="17214"/>
        <v>4284</v>
      </c>
      <c r="BE885" s="260">
        <f t="shared" si="17214"/>
        <v>3862</v>
      </c>
      <c r="BF885" s="261">
        <f>AF885+AH885+AJ885+AL885+AN885+AP885+AR885+AT885+AV885+AX885+AZ885+BB885+BD885</f>
        <v>26387</v>
      </c>
      <c r="BG885" s="262">
        <f>AG885+AI885+AK885+AM885+AO885+AQ885+AS885+AU885+AW885+AY885+BA885+BC885+BE885</f>
        <v>24146</v>
      </c>
      <c r="BH885" s="283"/>
      <c r="BI885" s="142" t="s">
        <v>29</v>
      </c>
      <c r="BJ885" s="125">
        <f>B885/B901</f>
        <v>6.3453006747940202E-2</v>
      </c>
      <c r="BK885" s="126">
        <f t="shared" ref="BK885" si="17215">C885/C901</f>
        <v>3.6447978793903248E-2</v>
      </c>
      <c r="BL885" s="127">
        <f t="shared" ref="BL885" si="17216">D885/D901</f>
        <v>6.0812653395145896E-2</v>
      </c>
      <c r="BM885" s="128">
        <f t="shared" ref="BM885" si="17217">E885/E901</f>
        <v>3.7452229299363059E-2</v>
      </c>
      <c r="BN885" s="125">
        <f t="shared" ref="BN885" si="17218">F885/F901</f>
        <v>5.8795365316479942E-2</v>
      </c>
      <c r="BO885" s="126">
        <f t="shared" ref="BO885" si="17219">G885/G901</f>
        <v>4.9422752626799842E-2</v>
      </c>
      <c r="BP885" s="127">
        <f t="shared" ref="BP885" si="17220">H885/H901</f>
        <v>7.574667146455559E-2</v>
      </c>
      <c r="BQ885" s="128">
        <f t="shared" ref="BQ885" si="17221">I885/I901</f>
        <v>4.6748260139188862E-2</v>
      </c>
      <c r="BR885" s="125">
        <f t="shared" ref="BR885" si="17222">J885/J901</f>
        <v>5.3574258995086388E-2</v>
      </c>
      <c r="BS885" s="126">
        <f t="shared" ref="BS885" si="17223">K885/K901</f>
        <v>8.1341662140141227E-2</v>
      </c>
      <c r="BT885" s="127">
        <f t="shared" ref="BT885" si="17224">L885/L901</f>
        <v>3.8433232480170089E-2</v>
      </c>
      <c r="BU885" s="125">
        <f t="shared" ref="BU885" si="17225">M885/M901</f>
        <v>6.2512209415901548E-2</v>
      </c>
      <c r="BV885" s="129">
        <f t="shared" ref="BV885" si="17226">N885/N901</f>
        <v>5.1797391657738202E-2</v>
      </c>
      <c r="BW885" s="130">
        <f t="shared" ref="BW885" si="17227">O885/O901</f>
        <v>6.9839997710164012E-2</v>
      </c>
      <c r="BX885" s="125">
        <f t="shared" ref="BX885" si="17228">P885/P901</f>
        <v>5.1078454610097176E-2</v>
      </c>
      <c r="BY885" s="126">
        <f t="shared" ref="BY885" si="17229">Q885/Q901</f>
        <v>4.6544845589321773E-2</v>
      </c>
      <c r="BZ885" s="127">
        <f t="shared" ref="BZ885" si="17230">R885/R901</f>
        <v>5.8390695466413484E-2</v>
      </c>
      <c r="CA885" s="128">
        <f t="shared" ref="CA885" si="17231">S885/S901</f>
        <v>5.2953595587918477E-2</v>
      </c>
      <c r="CB885" s="125">
        <f t="shared" ref="CB885" si="17232">T885/T901</f>
        <v>4.279466888796335E-2</v>
      </c>
      <c r="CC885" s="126">
        <f t="shared" ref="CC885" si="17233">U885/U901</f>
        <v>6.1493941038162414E-2</v>
      </c>
      <c r="CD885" s="127">
        <f t="shared" ref="CD885" si="17234">V885/V901</f>
        <v>3.3987771997113884E-2</v>
      </c>
      <c r="CE885" s="128">
        <f t="shared" ref="CE885" si="17235">W885/W901</f>
        <v>7.5629959626896837E-2</v>
      </c>
      <c r="CF885" s="125">
        <f t="shared" ref="CF885" si="17236">X885/X901</f>
        <v>4.040779263661879E-2</v>
      </c>
      <c r="CG885" s="126">
        <f t="shared" ref="CG885" si="17237">Y885/Y901</f>
        <v>5.7375961793579199E-2</v>
      </c>
      <c r="CH885" s="127">
        <f t="shared" ref="CH885" si="17238">Z885/Z901</f>
        <v>5.3422194012482813E-2</v>
      </c>
      <c r="CI885" s="125">
        <f t="shared" ref="CI885" si="17239">AA885/AA901</f>
        <v>5.8704577486365588E-2</v>
      </c>
      <c r="CJ885" s="131">
        <f t="shared" ref="CJ885" si="17240">AB885/AB901</f>
        <v>5.4334892303776527E-2</v>
      </c>
      <c r="CK885" s="132">
        <f t="shared" ref="CK885" si="17241">AC885/AC901</f>
        <v>5.5489878052277876E-2</v>
      </c>
    </row>
    <row r="886" spans="1:89">
      <c r="A886" s="133" t="s">
        <v>31</v>
      </c>
      <c r="B886" s="205">
        <v>3510</v>
      </c>
      <c r="C886" s="189">
        <v>1382</v>
      </c>
      <c r="D886" s="190">
        <v>1244</v>
      </c>
      <c r="E886" s="191">
        <v>877</v>
      </c>
      <c r="F886" s="188">
        <v>568</v>
      </c>
      <c r="G886" s="192">
        <v>380</v>
      </c>
      <c r="H886" s="190">
        <v>1977</v>
      </c>
      <c r="I886" s="191">
        <v>2125</v>
      </c>
      <c r="J886" s="188">
        <v>312</v>
      </c>
      <c r="K886" s="189">
        <v>359</v>
      </c>
      <c r="L886" s="190">
        <v>493</v>
      </c>
      <c r="M886" s="188">
        <v>1440</v>
      </c>
      <c r="N886" s="193">
        <v>1432</v>
      </c>
      <c r="O886" s="206">
        <v>2138</v>
      </c>
      <c r="P886" s="188">
        <v>913</v>
      </c>
      <c r="Q886" s="189">
        <v>1034</v>
      </c>
      <c r="R886" s="190">
        <v>1269</v>
      </c>
      <c r="S886" s="191">
        <v>1268</v>
      </c>
      <c r="T886" s="197">
        <v>423</v>
      </c>
      <c r="U886" s="188">
        <v>625</v>
      </c>
      <c r="V886" s="190">
        <v>940</v>
      </c>
      <c r="W886" s="207">
        <v>1965</v>
      </c>
      <c r="X886" s="188">
        <v>983</v>
      </c>
      <c r="Y886" s="192">
        <v>778</v>
      </c>
      <c r="Z886" s="190">
        <v>3217</v>
      </c>
      <c r="AA886" s="188">
        <v>2949</v>
      </c>
      <c r="AB886" s="168">
        <f t="shared" si="17104"/>
        <v>17281</v>
      </c>
      <c r="AC886" s="169">
        <f t="shared" si="17021"/>
        <v>17320</v>
      </c>
      <c r="AE886" s="263" t="str">
        <f>$AE$18</f>
        <v>18:00 - 18:59</v>
      </c>
      <c r="AF886" s="253">
        <f t="shared" si="17213"/>
        <v>2728</v>
      </c>
      <c r="AG886" s="264">
        <f t="shared" si="17213"/>
        <v>4751</v>
      </c>
      <c r="AH886" s="265">
        <f t="shared" si="17213"/>
        <v>1596</v>
      </c>
      <c r="AI886" s="266">
        <f t="shared" si="17213"/>
        <v>1972</v>
      </c>
      <c r="AJ886" s="267">
        <f t="shared" si="17213"/>
        <v>882</v>
      </c>
      <c r="AK886" s="268">
        <f t="shared" si="17213"/>
        <v>567</v>
      </c>
      <c r="AL886" s="265">
        <f t="shared" si="17213"/>
        <v>2175</v>
      </c>
      <c r="AM886" s="266">
        <f t="shared" si="17213"/>
        <v>4765</v>
      </c>
      <c r="AN886" s="267">
        <f t="shared" si="17213"/>
        <v>626</v>
      </c>
      <c r="AO886" s="268">
        <f t="shared" si="17213"/>
        <v>260</v>
      </c>
      <c r="AP886" s="265">
        <f t="shared" si="17214"/>
        <v>1715</v>
      </c>
      <c r="AQ886" s="267">
        <f t="shared" si="17214"/>
        <v>939</v>
      </c>
      <c r="AR886" s="269">
        <f t="shared" si="17214"/>
        <v>2492</v>
      </c>
      <c r="AS886" s="270">
        <f t="shared" si="17214"/>
        <v>2115</v>
      </c>
      <c r="AT886" s="267">
        <f t="shared" si="17214"/>
        <v>1353</v>
      </c>
      <c r="AU886" s="268">
        <f t="shared" si="17214"/>
        <v>1573</v>
      </c>
      <c r="AV886" s="265">
        <f t="shared" si="17214"/>
        <v>1439</v>
      </c>
      <c r="AW886" s="266">
        <f t="shared" si="17214"/>
        <v>2026</v>
      </c>
      <c r="AX886" s="267">
        <f t="shared" si="17214"/>
        <v>1132</v>
      </c>
      <c r="AY886" s="268">
        <f t="shared" si="17214"/>
        <v>405</v>
      </c>
      <c r="AZ886" s="265">
        <f t="shared" si="17214"/>
        <v>2896</v>
      </c>
      <c r="BA886" s="266">
        <f t="shared" si="17214"/>
        <v>1432</v>
      </c>
      <c r="BB886" s="267">
        <f t="shared" si="17214"/>
        <v>2728</v>
      </c>
      <c r="BC886" s="268">
        <f t="shared" si="17214"/>
        <v>849</v>
      </c>
      <c r="BD886" s="265">
        <f t="shared" si="17214"/>
        <v>3997</v>
      </c>
      <c r="BE886" s="267">
        <f t="shared" si="17214"/>
        <v>5102</v>
      </c>
      <c r="BF886" s="271">
        <f>SUM(AF886,AH886,AJ886,AL886,AN886,AP886,AR886,AT886,AV886,AX886,AZ886,BB886,BD886)</f>
        <v>25759</v>
      </c>
      <c r="BG886" s="16">
        <f>SUM(AG886,AI886,AK886,AM886,AO886,AQ886,AS886,AU886,AW886,AY886,BA886,BC886,BE886)</f>
        <v>26756</v>
      </c>
      <c r="BH886" s="284"/>
      <c r="BI886" s="133" t="s">
        <v>31</v>
      </c>
      <c r="BJ886" s="125">
        <f>B886/B901</f>
        <v>6.5428922939268538E-2</v>
      </c>
      <c r="BK886" s="126">
        <f t="shared" ref="BK886" si="17242">C886/C901</f>
        <v>3.9819056674446074E-2</v>
      </c>
      <c r="BL886" s="127">
        <f t="shared" ref="BL886" si="17243">D886/D901</f>
        <v>5.6540314516862103E-2</v>
      </c>
      <c r="BM886" s="128">
        <f t="shared" ref="BM886" si="17244">E886/E901</f>
        <v>4.4687898089171972E-2</v>
      </c>
      <c r="BN886" s="125">
        <f t="shared" ref="BN886" si="17245">F886/F901</f>
        <v>5.4390500813942352E-2</v>
      </c>
      <c r="BO886" s="126">
        <f t="shared" ref="BO886" si="17246">G886/G901</f>
        <v>4.9293034115968345E-2</v>
      </c>
      <c r="BP886" s="127">
        <f t="shared" ref="BP886" si="17247">H886/H901</f>
        <v>7.1140698092839155E-2</v>
      </c>
      <c r="BQ886" s="128">
        <f t="shared" ref="BQ886" si="17248">I886/I901</f>
        <v>5.0995920326373893E-2</v>
      </c>
      <c r="BR886" s="125">
        <f t="shared" ref="BR886" si="17249">J886/J901</f>
        <v>4.945316214931051E-2</v>
      </c>
      <c r="BS886" s="126">
        <f t="shared" ref="BS886" si="17250">K886/K901</f>
        <v>4.875067897881586E-2</v>
      </c>
      <c r="BT886" s="127">
        <f t="shared" ref="BT886" si="17251">L886/L901</f>
        <v>4.0314007686646496E-2</v>
      </c>
      <c r="BU886" s="125">
        <f t="shared" ref="BU886" si="17252">M886/M901</f>
        <v>7.0326235592889239E-2</v>
      </c>
      <c r="BV886" s="129">
        <f t="shared" ref="BV886" si="17253">N886/N901</f>
        <v>5.2905752392211916E-2</v>
      </c>
      <c r="BW886" s="130">
        <f t="shared" ref="BW886" si="17254">O886/O901</f>
        <v>6.1195866846037152E-2</v>
      </c>
      <c r="BX886" s="125">
        <f t="shared" ref="BX886" si="17255">P886/P901</f>
        <v>5.410049774828158E-2</v>
      </c>
      <c r="BY886" s="126">
        <f t="shared" ref="BY886" si="17256">Q886/Q901</f>
        <v>5.0928434221543611E-2</v>
      </c>
      <c r="BZ886" s="127">
        <f t="shared" ref="BZ886" si="17257">R886/R901</f>
        <v>6.0242107761690006E-2</v>
      </c>
      <c r="CA886" s="128">
        <f t="shared" ref="CA886" si="17258">S886/S901</f>
        <v>5.4633978198112804E-2</v>
      </c>
      <c r="CB886" s="125">
        <f t="shared" ref="CB886" si="17259">T886/T901</f>
        <v>4.4044148271553521E-2</v>
      </c>
      <c r="CC886" s="126">
        <f t="shared" ref="CC886" si="17260">U886/U901</f>
        <v>5.6520166395369865E-2</v>
      </c>
      <c r="CD886" s="127">
        <f t="shared" ref="CD886" si="17261">V886/V901</f>
        <v>3.5696654388030227E-2</v>
      </c>
      <c r="CE886" s="128">
        <f t="shared" ref="CE886" si="17262">W886/W901</f>
        <v>6.8390644577474596E-2</v>
      </c>
      <c r="CF886" s="125">
        <f t="shared" ref="CF886" si="17263">X886/X901</f>
        <v>4.0572890870067692E-2</v>
      </c>
      <c r="CG886" s="126">
        <f t="shared" ref="CG886" si="17264">Y886/Y901</f>
        <v>5.1605200318386842E-2</v>
      </c>
      <c r="CH886" s="127">
        <f t="shared" ref="CH886" si="17265">Z886/Z901</f>
        <v>5.671920730632251E-2</v>
      </c>
      <c r="CI886" s="125">
        <f t="shared" ref="CI886" si="17266">AA886/AA901</f>
        <v>6.0236534101354253E-2</v>
      </c>
      <c r="CJ886" s="131">
        <f t="shared" ref="CJ886" si="17267">AB886/AB901</f>
        <v>5.4980751487385064E-2</v>
      </c>
      <c r="CK886" s="132">
        <f t="shared" ref="CK886" si="17268">AC886/AC901</f>
        <v>5.5190346150537084E-2</v>
      </c>
    </row>
    <row r="887" spans="1:89" ht="14.1" thickBot="1">
      <c r="A887" s="142" t="s">
        <v>33</v>
      </c>
      <c r="B887" s="202">
        <v>2966</v>
      </c>
      <c r="C887" s="196">
        <v>1394</v>
      </c>
      <c r="D887" s="197">
        <v>1119</v>
      </c>
      <c r="E887" s="198">
        <v>819</v>
      </c>
      <c r="F887" s="195">
        <v>529</v>
      </c>
      <c r="G887" s="199">
        <v>452</v>
      </c>
      <c r="H887" s="197">
        <v>2017</v>
      </c>
      <c r="I887" s="198">
        <v>2127</v>
      </c>
      <c r="J887" s="195">
        <v>334</v>
      </c>
      <c r="K887" s="196">
        <v>436</v>
      </c>
      <c r="L887" s="197">
        <v>533</v>
      </c>
      <c r="M887" s="195">
        <v>1365</v>
      </c>
      <c r="N887" s="200">
        <v>1429</v>
      </c>
      <c r="O887" s="203">
        <v>2085</v>
      </c>
      <c r="P887" s="195">
        <v>872</v>
      </c>
      <c r="Q887" s="196">
        <v>1008</v>
      </c>
      <c r="R887" s="197">
        <v>1076</v>
      </c>
      <c r="S887" s="198">
        <v>1336</v>
      </c>
      <c r="T887" s="195">
        <v>403</v>
      </c>
      <c r="U887" s="199">
        <v>578</v>
      </c>
      <c r="V887" s="197">
        <v>998</v>
      </c>
      <c r="W887" s="204">
        <v>1862</v>
      </c>
      <c r="X887" s="195">
        <v>1001</v>
      </c>
      <c r="Y887" s="199">
        <v>737</v>
      </c>
      <c r="Z887" s="197">
        <v>3131</v>
      </c>
      <c r="AA887" s="195">
        <v>2642</v>
      </c>
      <c r="AB887" s="168">
        <f t="shared" si="17104"/>
        <v>16408</v>
      </c>
      <c r="AC887" s="169">
        <f t="shared" si="17021"/>
        <v>16841</v>
      </c>
      <c r="AE887" s="252" t="str">
        <f>$AE$19</f>
        <v>19:00 - 19:59</v>
      </c>
      <c r="AF887" s="253">
        <f t="shared" si="17213"/>
        <v>2866</v>
      </c>
      <c r="AG887" s="272">
        <f t="shared" si="17213"/>
        <v>3746</v>
      </c>
      <c r="AH887" s="273">
        <f t="shared" si="17213"/>
        <v>1271</v>
      </c>
      <c r="AI887" s="274">
        <f t="shared" si="17213"/>
        <v>1632</v>
      </c>
      <c r="AJ887" s="275">
        <f t="shared" si="17213"/>
        <v>562</v>
      </c>
      <c r="AK887" s="276">
        <f t="shared" si="17213"/>
        <v>506</v>
      </c>
      <c r="AL887" s="273">
        <f t="shared" si="17213"/>
        <v>1991</v>
      </c>
      <c r="AM887" s="274">
        <f t="shared" si="17213"/>
        <v>3655</v>
      </c>
      <c r="AN887" s="275">
        <f t="shared" si="17213"/>
        <v>405</v>
      </c>
      <c r="AO887" s="276">
        <f t="shared" si="17213"/>
        <v>224</v>
      </c>
      <c r="AP887" s="273">
        <f t="shared" si="17214"/>
        <v>1195</v>
      </c>
      <c r="AQ887" s="275">
        <f t="shared" si="17214"/>
        <v>933</v>
      </c>
      <c r="AR887" s="277">
        <f t="shared" si="17214"/>
        <v>1970</v>
      </c>
      <c r="AS887" s="278">
        <f t="shared" si="17214"/>
        <v>2112</v>
      </c>
      <c r="AT887" s="275">
        <f t="shared" si="17214"/>
        <v>1097</v>
      </c>
      <c r="AU887" s="276">
        <f t="shared" si="17214"/>
        <v>1861</v>
      </c>
      <c r="AV887" s="273">
        <f t="shared" si="17214"/>
        <v>1172</v>
      </c>
      <c r="AW887" s="274">
        <f t="shared" si="17214"/>
        <v>1836</v>
      </c>
      <c r="AX887" s="275">
        <f t="shared" si="17214"/>
        <v>815</v>
      </c>
      <c r="AY887" s="276">
        <f t="shared" si="17214"/>
        <v>421</v>
      </c>
      <c r="AZ887" s="273">
        <f t="shared" si="17214"/>
        <v>2831</v>
      </c>
      <c r="BA887" s="274">
        <f t="shared" si="17214"/>
        <v>1607</v>
      </c>
      <c r="BB887" s="275">
        <f t="shared" si="17214"/>
        <v>2136</v>
      </c>
      <c r="BC887" s="276">
        <f t="shared" si="17214"/>
        <v>922</v>
      </c>
      <c r="BD887" s="273">
        <f t="shared" si="17214"/>
        <v>3491</v>
      </c>
      <c r="BE887" s="275">
        <f t="shared" si="17214"/>
        <v>4838</v>
      </c>
      <c r="BF887" s="271">
        <f>SUM(AF887,AH887,AJ887,AL887,AN887,AP887,AR887,AT887,AV887,AX887,AZ887,BB887,BD887)</f>
        <v>21802</v>
      </c>
      <c r="BG887" s="16">
        <f>SUM(AG887,AI887,AK887,AM887,AO887,AQ887,AS887,AU887,AW887,AY887,BA887,BC887,BE887)</f>
        <v>24293</v>
      </c>
      <c r="BH887" s="285"/>
      <c r="BI887" s="142" t="s">
        <v>33</v>
      </c>
      <c r="BJ887" s="125">
        <f>B887/B901</f>
        <v>5.5288371919621222E-2</v>
      </c>
      <c r="BK887" s="126">
        <f t="shared" ref="BK887" si="17269">C887/C901</f>
        <v>4.0164808251937648E-2</v>
      </c>
      <c r="BL887" s="127">
        <f t="shared" ref="BL887" si="17270">D887/D901</f>
        <v>5.0859012817016637E-2</v>
      </c>
      <c r="BM887" s="128">
        <f t="shared" ref="BM887" si="17271">E887/E901</f>
        <v>4.1732484076433124E-2</v>
      </c>
      <c r="BN887" s="125">
        <f t="shared" ref="BN887" si="17272">F887/F901</f>
        <v>5.0655941779182229E-2</v>
      </c>
      <c r="BO887" s="126">
        <f t="shared" ref="BO887" si="17273">G887/G901</f>
        <v>5.8632766895836033E-2</v>
      </c>
      <c r="BP887" s="127">
        <f t="shared" ref="BP887" si="17274">H887/H901</f>
        <v>7.2580064771500544E-2</v>
      </c>
      <c r="BQ887" s="128">
        <f t="shared" ref="BQ887" si="17275">I887/I901</f>
        <v>5.1043916486681065E-2</v>
      </c>
      <c r="BR887" s="125">
        <f t="shared" ref="BR887" si="17276">J887/J901</f>
        <v>5.294024409573625E-2</v>
      </c>
      <c r="BS887" s="126">
        <f t="shared" ref="BS887" si="17277">K887/K901</f>
        <v>5.9206952743074415E-2</v>
      </c>
      <c r="BT887" s="127">
        <f t="shared" ref="BT887" si="17278">L887/L901</f>
        <v>4.3584921089214163E-2</v>
      </c>
      <c r="BU887" s="125">
        <f t="shared" ref="BU887" si="17279">M887/M901</f>
        <v>6.6663410822426258E-2</v>
      </c>
      <c r="BV887" s="129">
        <f t="shared" ref="BV887" si="17280">N887/N901</f>
        <v>5.2794916318764547E-2</v>
      </c>
      <c r="BW887" s="130">
        <f t="shared" ref="BW887" si="17281">O887/O901</f>
        <v>5.9678850502332771E-2</v>
      </c>
      <c r="BX887" s="125">
        <f t="shared" ref="BX887" si="17282">P887/P901</f>
        <v>5.1671012088172555E-2</v>
      </c>
      <c r="BY887" s="126">
        <f t="shared" ref="BY887" si="17283">Q887/Q901</f>
        <v>4.9647835295276561E-2</v>
      </c>
      <c r="BZ887" s="127">
        <f t="shared" ref="BZ887" si="17284">R887/R901</f>
        <v>5.1079990505577974E-2</v>
      </c>
      <c r="CA887" s="128">
        <f t="shared" ref="CA887" si="17285">S887/S901</f>
        <v>5.7563876082554179E-2</v>
      </c>
      <c r="CB887" s="125">
        <f t="shared" ref="CB887" si="17286">T887/T901</f>
        <v>4.1961682632236569E-2</v>
      </c>
      <c r="CC887" s="126">
        <f t="shared" ref="CC887" si="17287">U887/U901</f>
        <v>5.2269849882438053E-2</v>
      </c>
      <c r="CD887" s="127">
        <f t="shared" ref="CD887" si="17288">V887/V901</f>
        <v>3.7899213914100179E-2</v>
      </c>
      <c r="CE887" s="128">
        <f t="shared" ref="CE887" si="17289">W887/W901</f>
        <v>6.4805791452039532E-2</v>
      </c>
      <c r="CF887" s="125">
        <f t="shared" ref="CF887" si="17290">X887/X901</f>
        <v>4.1315832920587749E-2</v>
      </c>
      <c r="CG887" s="126">
        <f t="shared" ref="CG887" si="17291">Y887/Y901</f>
        <v>4.8885646059962852E-2</v>
      </c>
      <c r="CH887" s="127">
        <f t="shared" ref="CH887" si="17292">Z887/Z901</f>
        <v>5.5202933812898904E-2</v>
      </c>
      <c r="CI887" s="125">
        <f t="shared" ref="CI887" si="17293">AA887/AA901</f>
        <v>5.3965725024000655E-2</v>
      </c>
      <c r="CJ887" s="131">
        <f t="shared" ref="CJ887" si="17294">AB887/AB901</f>
        <v>5.220323884063504E-2</v>
      </c>
      <c r="CK887" s="132">
        <f t="shared" ref="CK887" si="17295">AC887/AC901</f>
        <v>5.3664008055496253E-2</v>
      </c>
    </row>
    <row r="888" spans="1:89" ht="15" thickTop="1" thickBot="1">
      <c r="A888" s="133" t="s">
        <v>35</v>
      </c>
      <c r="B888" s="205">
        <v>2514</v>
      </c>
      <c r="C888" s="189">
        <v>1366</v>
      </c>
      <c r="D888" s="190">
        <v>965</v>
      </c>
      <c r="E888" s="191">
        <v>847</v>
      </c>
      <c r="F888" s="188">
        <v>504</v>
      </c>
      <c r="G888" s="192">
        <v>323</v>
      </c>
      <c r="H888" s="190">
        <v>2001</v>
      </c>
      <c r="I888" s="191">
        <v>1711</v>
      </c>
      <c r="J888" s="188">
        <v>338</v>
      </c>
      <c r="K888" s="189">
        <v>337</v>
      </c>
      <c r="L888" s="190">
        <v>603</v>
      </c>
      <c r="M888" s="188">
        <v>946</v>
      </c>
      <c r="N888" s="193">
        <v>1511</v>
      </c>
      <c r="O888" s="206">
        <v>1442</v>
      </c>
      <c r="P888" s="188">
        <v>875</v>
      </c>
      <c r="Q888" s="189">
        <v>983</v>
      </c>
      <c r="R888" s="190">
        <v>1160</v>
      </c>
      <c r="S888" s="191">
        <v>1107</v>
      </c>
      <c r="T888" s="188">
        <v>523</v>
      </c>
      <c r="U888" s="192">
        <v>476</v>
      </c>
      <c r="V888" s="190">
        <v>1355</v>
      </c>
      <c r="W888" s="207">
        <v>1480</v>
      </c>
      <c r="X888" s="188">
        <v>1095</v>
      </c>
      <c r="Y888" s="192">
        <v>617</v>
      </c>
      <c r="Z888" s="190">
        <v>3025</v>
      </c>
      <c r="AA888" s="188">
        <v>2554</v>
      </c>
      <c r="AB888" s="168">
        <f t="shared" si="17104"/>
        <v>16469</v>
      </c>
      <c r="AC888" s="169">
        <f t="shared" si="17021"/>
        <v>14189</v>
      </c>
      <c r="AE888" s="288" t="s">
        <v>26</v>
      </c>
      <c r="AF888" s="12">
        <f t="shared" ref="AF888:BG888" si="17296">SUM(AF885:AF887)</f>
        <v>7902</v>
      </c>
      <c r="AG888" s="1">
        <f t="shared" si="17296"/>
        <v>12898</v>
      </c>
      <c r="AH888" s="12">
        <f t="shared" si="17296"/>
        <v>4567</v>
      </c>
      <c r="AI888" s="1">
        <f t="shared" si="17296"/>
        <v>5606</v>
      </c>
      <c r="AJ888" s="12">
        <f t="shared" si="17296"/>
        <v>2527</v>
      </c>
      <c r="AK888" s="1">
        <f t="shared" si="17296"/>
        <v>1711</v>
      </c>
      <c r="AL888" s="12">
        <f t="shared" si="17296"/>
        <v>6424</v>
      </c>
      <c r="AM888" s="1">
        <f t="shared" si="17296"/>
        <v>12508</v>
      </c>
      <c r="AN888" s="12">
        <f t="shared" si="17296"/>
        <v>1834</v>
      </c>
      <c r="AO888" s="1">
        <f t="shared" si="17296"/>
        <v>813</v>
      </c>
      <c r="AP888" s="12">
        <f t="shared" si="17296"/>
        <v>4513</v>
      </c>
      <c r="AQ888" s="1">
        <f t="shared" si="17296"/>
        <v>2986</v>
      </c>
      <c r="AR888" s="12">
        <f t="shared" si="17296"/>
        <v>6856</v>
      </c>
      <c r="AS888" s="1">
        <f t="shared" si="17296"/>
        <v>6272</v>
      </c>
      <c r="AT888" s="12">
        <f t="shared" si="17296"/>
        <v>3924</v>
      </c>
      <c r="AU888" s="1">
        <f t="shared" si="17296"/>
        <v>4796</v>
      </c>
      <c r="AV888" s="12">
        <f t="shared" si="17296"/>
        <v>4127</v>
      </c>
      <c r="AW888" s="1">
        <f t="shared" si="17296"/>
        <v>5704</v>
      </c>
      <c r="AX888" s="12">
        <f t="shared" si="17296"/>
        <v>3234</v>
      </c>
      <c r="AY888" s="1">
        <f t="shared" si="17296"/>
        <v>1197</v>
      </c>
      <c r="AZ888" s="12">
        <f t="shared" si="17296"/>
        <v>8611</v>
      </c>
      <c r="BA888" s="1">
        <f t="shared" si="17296"/>
        <v>4482</v>
      </c>
      <c r="BB888" s="12">
        <f t="shared" si="17296"/>
        <v>7657</v>
      </c>
      <c r="BC888" s="1">
        <f t="shared" si="17296"/>
        <v>2420</v>
      </c>
      <c r="BD888" s="12">
        <f t="shared" si="17296"/>
        <v>11772</v>
      </c>
      <c r="BE888" s="1">
        <f t="shared" si="17296"/>
        <v>13802</v>
      </c>
      <c r="BF888" s="51">
        <f t="shared" si="17296"/>
        <v>73948</v>
      </c>
      <c r="BG888" s="47">
        <f t="shared" si="17296"/>
        <v>75195</v>
      </c>
      <c r="BH888" s="284"/>
      <c r="BI888" s="133" t="s">
        <v>35</v>
      </c>
      <c r="BJ888" s="125">
        <f>B888/B901</f>
        <v>4.6862767028296608E-2</v>
      </c>
      <c r="BK888" s="126">
        <f t="shared" ref="BK888" si="17297">C888/C901</f>
        <v>3.9358054571123978E-2</v>
      </c>
      <c r="BL888" s="127">
        <f t="shared" ref="BL888" si="17298">D888/D901</f>
        <v>4.3859649122807015E-2</v>
      </c>
      <c r="BM888" s="128">
        <f t="shared" ref="BM888" si="17299">E888/E901</f>
        <v>4.3159235668789812E-2</v>
      </c>
      <c r="BN888" s="125">
        <f t="shared" ref="BN888" si="17300">F888/F901</f>
        <v>4.8261993679977015E-2</v>
      </c>
      <c r="BO888" s="126">
        <f t="shared" ref="BO888" si="17301">G888/G901</f>
        <v>4.1899078998573099E-2</v>
      </c>
      <c r="BP888" s="127">
        <f t="shared" ref="BP888" si="17302">H888/H901</f>
        <v>7.2004318100035991E-2</v>
      </c>
      <c r="BQ888" s="128">
        <f t="shared" ref="BQ888" si="17303">I888/I901</f>
        <v>4.1060715142788577E-2</v>
      </c>
      <c r="BR888" s="125">
        <f t="shared" ref="BR888" si="17304">J888/J901</f>
        <v>5.3574258995086388E-2</v>
      </c>
      <c r="BS888" s="126">
        <f t="shared" ref="BS888" si="17305">K888/K901</f>
        <v>4.5763172189027701E-2</v>
      </c>
      <c r="BT888" s="127">
        <f t="shared" ref="BT888" si="17306">L888/L901</f>
        <v>4.9309019543707582E-2</v>
      </c>
      <c r="BU888" s="125">
        <f t="shared" ref="BU888" si="17307">M888/M901</f>
        <v>4.6200429771439733E-2</v>
      </c>
      <c r="BV888" s="129">
        <f t="shared" ref="BV888" si="17308">N888/N901</f>
        <v>5.582443565965936E-2</v>
      </c>
      <c r="BW888" s="130">
        <f t="shared" ref="BW888" si="17309">O888/O901</f>
        <v>4.1274293728711678E-2</v>
      </c>
      <c r="BX888" s="125">
        <f t="shared" ref="BX888" si="17310">P888/P901</f>
        <v>5.1848779331595166E-2</v>
      </c>
      <c r="BY888" s="126">
        <f t="shared" ref="BY888" si="17311">Q888/Q901</f>
        <v>4.8416490173865928E-2</v>
      </c>
      <c r="BZ888" s="127">
        <f t="shared" ref="BZ888" si="17312">R888/R901</f>
        <v>5.5067647756942797E-2</v>
      </c>
      <c r="CA888" s="128">
        <f t="shared" ref="CA888" si="17313">S888/S901</f>
        <v>4.7697014089361889E-2</v>
      </c>
      <c r="CB888" s="125">
        <f t="shared" ref="CB888" si="17314">T888/T901</f>
        <v>5.4456476468138275E-2</v>
      </c>
      <c r="CC888" s="126">
        <f t="shared" ref="CC888" si="17315">U888/U901</f>
        <v>4.3045758726713693E-2</v>
      </c>
      <c r="CD888" s="127">
        <f t="shared" ref="CD888" si="17316">V888/V901</f>
        <v>5.1456347548703145E-2</v>
      </c>
      <c r="CE888" s="128">
        <f t="shared" ref="CE888" si="17317">W888/W901</f>
        <v>5.1510510928581374E-2</v>
      </c>
      <c r="CF888" s="125">
        <f t="shared" ref="CF888" si="17318">X888/X901</f>
        <v>4.5195641406636948E-2</v>
      </c>
      <c r="CG888" s="126">
        <f t="shared" ref="CG888" si="17319">Y888/Y901</f>
        <v>4.0925975059697535E-2</v>
      </c>
      <c r="CH888" s="127">
        <f t="shared" ref="CH888" si="17320">Z888/Z901</f>
        <v>5.3334038576818649E-2</v>
      </c>
      <c r="CI888" s="125">
        <f t="shared" ref="CI888" si="17321">AA888/AA901</f>
        <v>5.2168229262413955E-2</v>
      </c>
      <c r="CJ888" s="131">
        <f t="shared" ref="CJ888" si="17322">AB888/AB901</f>
        <v>5.239731475295091E-2</v>
      </c>
      <c r="CK888" s="132">
        <f t="shared" ref="CK888" si="17323">AC888/AC901</f>
        <v>4.5213384614894381E-2</v>
      </c>
    </row>
    <row r="889" spans="1:89" ht="14.1" thickTop="1">
      <c r="A889" s="142" t="s">
        <v>36</v>
      </c>
      <c r="B889" s="202">
        <v>1866</v>
      </c>
      <c r="C889" s="196">
        <v>1975</v>
      </c>
      <c r="D889" s="197">
        <v>1057</v>
      </c>
      <c r="E889" s="198">
        <v>1217</v>
      </c>
      <c r="F889" s="195">
        <v>618</v>
      </c>
      <c r="G889" s="199">
        <v>496</v>
      </c>
      <c r="H889" s="197">
        <v>2001</v>
      </c>
      <c r="I889" s="198">
        <v>3162</v>
      </c>
      <c r="J889" s="195">
        <v>400</v>
      </c>
      <c r="K889" s="196">
        <v>400</v>
      </c>
      <c r="L889" s="197">
        <v>905</v>
      </c>
      <c r="M889" s="195">
        <v>1088</v>
      </c>
      <c r="N889" s="200">
        <v>1733</v>
      </c>
      <c r="O889" s="203">
        <v>1997</v>
      </c>
      <c r="P889" s="195">
        <v>958</v>
      </c>
      <c r="Q889" s="196">
        <v>1111</v>
      </c>
      <c r="R889" s="197">
        <v>1107</v>
      </c>
      <c r="S889" s="198">
        <v>1545</v>
      </c>
      <c r="T889" s="195">
        <v>732</v>
      </c>
      <c r="U889" s="199">
        <v>449</v>
      </c>
      <c r="V889" s="197">
        <v>1853</v>
      </c>
      <c r="W889" s="204">
        <v>1404</v>
      </c>
      <c r="X889" s="195">
        <v>1553</v>
      </c>
      <c r="Y889" s="199">
        <v>549</v>
      </c>
      <c r="Z889" s="197">
        <v>3226</v>
      </c>
      <c r="AA889" s="195">
        <v>2858</v>
      </c>
      <c r="AB889" s="168">
        <f t="shared" si="17104"/>
        <v>18009</v>
      </c>
      <c r="AC889" s="169">
        <f t="shared" si="17021"/>
        <v>18251</v>
      </c>
      <c r="BI889" s="142" t="s">
        <v>36</v>
      </c>
      <c r="BJ889" s="125">
        <f>B889/B901</f>
        <v>3.4783581254893191E-2</v>
      </c>
      <c r="BK889" s="126">
        <f t="shared" ref="BK889" si="17324">C889/C901</f>
        <v>5.6904947128821277E-2</v>
      </c>
      <c r="BL889" s="127">
        <f t="shared" ref="BL889" si="17325">D889/D901</f>
        <v>4.8041087173893285E-2</v>
      </c>
      <c r="BM889" s="128">
        <f t="shared" ref="BM889" si="17326">E889/E901</f>
        <v>6.2012738853503183E-2</v>
      </c>
      <c r="BN889" s="125">
        <f t="shared" ref="BN889" si="17327">F889/F901</f>
        <v>5.9178397012352772E-2</v>
      </c>
      <c r="BO889" s="126">
        <f t="shared" ref="BO889" si="17328">G889/G901</f>
        <v>6.4340381372421845E-2</v>
      </c>
      <c r="BP889" s="127">
        <f t="shared" ref="BP889" si="17329">H889/H901</f>
        <v>7.2004318100035991E-2</v>
      </c>
      <c r="BQ889" s="128">
        <f t="shared" ref="BQ889" si="17330">I889/I901</f>
        <v>7.5881929445644342E-2</v>
      </c>
      <c r="BR889" s="125">
        <f t="shared" ref="BR889" si="17331">J889/J901</f>
        <v>6.3401489935013475E-2</v>
      </c>
      <c r="BS889" s="126">
        <f t="shared" ref="BS889" si="17332">K889/K901</f>
        <v>5.4318305268875614E-2</v>
      </c>
      <c r="BT889" s="127">
        <f t="shared" ref="BT889" si="17333">L889/L901</f>
        <v>7.4004415733093465E-2</v>
      </c>
      <c r="BU889" s="125">
        <f t="shared" ref="BU889" si="17334">M889/M901</f>
        <v>5.3135378003516309E-2</v>
      </c>
      <c r="BV889" s="129">
        <f t="shared" ref="BV889" si="17335">N889/N901</f>
        <v>6.402630509476484E-2</v>
      </c>
      <c r="BW889" s="130">
        <f t="shared" ref="BW889" si="17336">O889/O901</f>
        <v>5.7160030912785868E-2</v>
      </c>
      <c r="BX889" s="125">
        <f t="shared" ref="BX889" si="17337">P889/P901</f>
        <v>5.6767006399620762E-2</v>
      </c>
      <c r="BY889" s="126">
        <f t="shared" ref="BY889" si="17338">Q889/Q901</f>
        <v>5.4720977195488352E-2</v>
      </c>
      <c r="BZ889" s="127">
        <f t="shared" ref="BZ889" si="17339">R889/R901</f>
        <v>5.2551625919772131E-2</v>
      </c>
      <c r="CA889" s="128">
        <f t="shared" ref="CA889" si="17340">S889/S901</f>
        <v>6.6569003403851953E-2</v>
      </c>
      <c r="CB889" s="125">
        <f t="shared" ref="CB889" si="17341">T889/T901</f>
        <v>7.6218242399000422E-2</v>
      </c>
      <c r="CC889" s="126">
        <f t="shared" ref="CC889" si="17342">U889/U901</f>
        <v>4.0604087538433711E-2</v>
      </c>
      <c r="CD889" s="127">
        <f t="shared" ref="CD889" si="17343">V889/V901</f>
        <v>7.036797934151065E-2</v>
      </c>
      <c r="CE889" s="128">
        <f t="shared" ref="CE889" si="17344">W889/W901</f>
        <v>4.886537658360017E-2</v>
      </c>
      <c r="CF889" s="125">
        <f t="shared" ref="CF889" si="17345">X889/X901</f>
        <v>6.4099389136536233E-2</v>
      </c>
      <c r="CG889" s="126">
        <f t="shared" ref="CG889" si="17346">Y889/Y901</f>
        <v>3.6415494826213847E-2</v>
      </c>
      <c r="CH889" s="127">
        <f t="shared" ref="CH889" si="17347">Z889/Z901</f>
        <v>5.6877887090518005E-2</v>
      </c>
      <c r="CI889" s="125">
        <f t="shared" ref="CI889" si="17348">AA889/AA901</f>
        <v>5.8377760075168005E-2</v>
      </c>
      <c r="CJ889" s="131">
        <f t="shared" ref="CJ889" si="17349">AB889/AB901</f>
        <v>5.7296936145843275E-2</v>
      </c>
      <c r="CK889" s="132">
        <f t="shared" ref="CK889" si="17350">AC889/AC901</f>
        <v>5.8156986581608103E-2</v>
      </c>
    </row>
    <row r="890" spans="1:89">
      <c r="A890" s="133" t="s">
        <v>37</v>
      </c>
      <c r="B890" s="205">
        <v>1674</v>
      </c>
      <c r="C890" s="189">
        <v>2838</v>
      </c>
      <c r="D890" s="190">
        <v>1230</v>
      </c>
      <c r="E890" s="191">
        <v>1050</v>
      </c>
      <c r="F890" s="188">
        <v>909</v>
      </c>
      <c r="G890" s="192">
        <v>342</v>
      </c>
      <c r="H890" s="190">
        <v>2017</v>
      </c>
      <c r="I890" s="191">
        <v>3194</v>
      </c>
      <c r="J890" s="188">
        <v>580</v>
      </c>
      <c r="K890" s="189">
        <v>263</v>
      </c>
      <c r="L890" s="190">
        <v>1189</v>
      </c>
      <c r="M890" s="188">
        <v>765</v>
      </c>
      <c r="N890" s="193">
        <v>2100</v>
      </c>
      <c r="O890" s="206">
        <v>1868</v>
      </c>
      <c r="P890" s="188">
        <v>1144</v>
      </c>
      <c r="Q890" s="189">
        <v>1012</v>
      </c>
      <c r="R890" s="190">
        <v>1356</v>
      </c>
      <c r="S890" s="191">
        <v>1694</v>
      </c>
      <c r="T890" s="188">
        <v>958</v>
      </c>
      <c r="U890" s="192">
        <v>273</v>
      </c>
      <c r="V890" s="190">
        <v>2417</v>
      </c>
      <c r="W890" s="207">
        <v>1338</v>
      </c>
      <c r="X890" s="188">
        <v>2213</v>
      </c>
      <c r="Y890" s="192">
        <v>620</v>
      </c>
      <c r="Z890" s="190">
        <v>4127</v>
      </c>
      <c r="AA890" s="188">
        <v>3992</v>
      </c>
      <c r="AB890" s="168">
        <f t="shared" si="17104"/>
        <v>21914</v>
      </c>
      <c r="AC890" s="169">
        <f t="shared" si="17021"/>
        <v>19249</v>
      </c>
      <c r="BI890" s="133" t="s">
        <v>37</v>
      </c>
      <c r="BJ890" s="125">
        <f>B890/B901</f>
        <v>3.1204563247958842E-2</v>
      </c>
      <c r="BK890" s="126">
        <f t="shared" ref="BK890" si="17351">C890/C901</f>
        <v>8.1770248076756855E-2</v>
      </c>
      <c r="BL890" s="127">
        <f t="shared" ref="BL890" si="17352">D890/D901</f>
        <v>5.5904008726479409E-2</v>
      </c>
      <c r="BM890" s="128">
        <f t="shared" ref="BM890" si="17353">E890/E901</f>
        <v>5.3503184713375798E-2</v>
      </c>
      <c r="BN890" s="125">
        <f t="shared" ref="BN890" si="17354">F890/F901</f>
        <v>8.7043952887101414E-2</v>
      </c>
      <c r="BO890" s="126">
        <f t="shared" ref="BO890" si="17355">G890/G901</f>
        <v>4.4363730704371517E-2</v>
      </c>
      <c r="BP890" s="127">
        <f t="shared" ref="BP890" si="17356">H890/H901</f>
        <v>7.2580064771500544E-2</v>
      </c>
      <c r="BQ890" s="128">
        <f t="shared" ref="BQ890" si="17357">I890/I901</f>
        <v>7.6649868010559161E-2</v>
      </c>
      <c r="BR890" s="125">
        <f t="shared" ref="BR890" si="17358">J890/J901</f>
        <v>9.1932160405769542E-2</v>
      </c>
      <c r="BS890" s="126">
        <f t="shared" ref="BS890" si="17359">K890/K901</f>
        <v>3.5714285714285712E-2</v>
      </c>
      <c r="BT890" s="127">
        <f t="shared" ref="BT890" si="17360">L890/L901</f>
        <v>9.7227900891323896E-2</v>
      </c>
      <c r="BU890" s="125">
        <f t="shared" ref="BU890" si="17361">M890/M901</f>
        <v>3.736081265872241E-2</v>
      </c>
      <c r="BV890" s="129">
        <f t="shared" ref="BV890" si="17362">N890/N901</f>
        <v>7.7585251413159931E-2</v>
      </c>
      <c r="BW890" s="130">
        <f t="shared" ref="BW890" si="17363">O890/O901</f>
        <v>5.3467670378109171E-2</v>
      </c>
      <c r="BX890" s="125">
        <f t="shared" ref="BX890" si="17364">P890/P901</f>
        <v>6.7788575491822711E-2</v>
      </c>
      <c r="BY890" s="126">
        <f t="shared" ref="BY890" si="17365">Q890/Q901</f>
        <v>4.9844850514702263E-2</v>
      </c>
      <c r="BZ890" s="127">
        <f t="shared" ref="BZ890" si="17366">R890/R901</f>
        <v>6.4372181343460719E-2</v>
      </c>
      <c r="CA890" s="128">
        <f t="shared" ref="CA890" si="17367">S890/S901</f>
        <v>7.2988926709466162E-2</v>
      </c>
      <c r="CB890" s="125">
        <f t="shared" ref="CB890" si="17368">T890/T901</f>
        <v>9.975010412328196E-2</v>
      </c>
      <c r="CC890" s="126">
        <f t="shared" ref="CC890" si="17369">U890/U901</f>
        <v>2.4688008681497557E-2</v>
      </c>
      <c r="CD890" s="127">
        <f t="shared" ref="CD890" si="17370">V890/V901</f>
        <v>9.1785971974328792E-2</v>
      </c>
      <c r="CE890" s="128">
        <f t="shared" ref="CE890" si="17371">W890/W901</f>
        <v>4.6568286231379645E-2</v>
      </c>
      <c r="CF890" s="125">
        <f t="shared" ref="CF890" si="17372">X890/X901</f>
        <v>9.134059765560508E-2</v>
      </c>
      <c r="CG890" s="126">
        <f t="shared" ref="CG890" si="17373">Y890/Y901</f>
        <v>4.1124966834704166E-2</v>
      </c>
      <c r="CH890" s="127">
        <f t="shared" ref="CH890" si="17374">Z890/Z901</f>
        <v>7.2763496597200189E-2</v>
      </c>
      <c r="CI890" s="125">
        <f t="shared" ref="CI890" si="17375">AA890/AA901</f>
        <v>8.15409440937966E-2</v>
      </c>
      <c r="CJ890" s="131">
        <f t="shared" ref="CJ890" si="17376">AB890/AB901</f>
        <v>6.9720976106391774E-2</v>
      </c>
      <c r="CK890" s="132">
        <f t="shared" ref="CK890" si="17377">AC890/AC901</f>
        <v>6.1337123155409262E-2</v>
      </c>
    </row>
    <row r="891" spans="1:89">
      <c r="A891" s="142" t="s">
        <v>30</v>
      </c>
      <c r="B891" s="202">
        <v>2308</v>
      </c>
      <c r="C891" s="196">
        <v>4401</v>
      </c>
      <c r="D891" s="197">
        <v>1700</v>
      </c>
      <c r="E891" s="198">
        <v>2002</v>
      </c>
      <c r="F891" s="195">
        <v>1083</v>
      </c>
      <c r="G891" s="199">
        <v>638</v>
      </c>
      <c r="H891" s="197">
        <v>2258</v>
      </c>
      <c r="I891" s="198">
        <v>4088</v>
      </c>
      <c r="J891" s="195">
        <v>803</v>
      </c>
      <c r="K891" s="196">
        <v>329</v>
      </c>
      <c r="L891" s="197">
        <v>1603</v>
      </c>
      <c r="M891" s="195">
        <v>1114</v>
      </c>
      <c r="N891" s="200">
        <v>2394</v>
      </c>
      <c r="O891" s="203">
        <v>2045</v>
      </c>
      <c r="P891" s="195">
        <v>1474</v>
      </c>
      <c r="Q891" s="196">
        <v>1362</v>
      </c>
      <c r="R891" s="197">
        <v>1516</v>
      </c>
      <c r="S891" s="198">
        <v>1842</v>
      </c>
      <c r="T891" s="195">
        <v>1287</v>
      </c>
      <c r="U891" s="199">
        <v>371</v>
      </c>
      <c r="V891" s="197">
        <v>2884</v>
      </c>
      <c r="W891" s="204">
        <v>1443</v>
      </c>
      <c r="X891" s="195">
        <v>2793</v>
      </c>
      <c r="Y891" s="199">
        <v>649</v>
      </c>
      <c r="Z891" s="197">
        <v>4284</v>
      </c>
      <c r="AA891" s="195">
        <v>3862</v>
      </c>
      <c r="AB891" s="168">
        <f t="shared" si="17104"/>
        <v>26387</v>
      </c>
      <c r="AC891" s="169">
        <f t="shared" si="17021"/>
        <v>24146</v>
      </c>
      <c r="BI891" s="142" t="s">
        <v>30</v>
      </c>
      <c r="BJ891" s="125">
        <f>B891/B901</f>
        <v>4.3022778958356635E-2</v>
      </c>
      <c r="BK891" s="126">
        <f t="shared" ref="BK891" si="17378">C891/C901</f>
        <v>0.12680439104503413</v>
      </c>
      <c r="BL891" s="127">
        <f t="shared" ref="BL891" si="17379">D891/D901</f>
        <v>7.7265703117898377E-2</v>
      </c>
      <c r="BM891" s="128">
        <f t="shared" ref="BM891" si="17380">E891/E901</f>
        <v>0.10201273885350319</v>
      </c>
      <c r="BN891" s="125">
        <f t="shared" ref="BN891" si="17381">F891/F901</f>
        <v>0.10370583165756966</v>
      </c>
      <c r="BO891" s="126">
        <f t="shared" ref="BO891" si="17382">G891/G901</f>
        <v>8.2760409910494229E-2</v>
      </c>
      <c r="BP891" s="127">
        <f t="shared" ref="BP891" si="17383">H891/H901</f>
        <v>8.1252249010435415E-2</v>
      </c>
      <c r="BQ891" s="128">
        <f t="shared" ref="BQ891" si="17384">I891/I901</f>
        <v>9.8104151667866568E-2</v>
      </c>
      <c r="BR891" s="125">
        <f t="shared" ref="BR891" si="17385">J891/J901</f>
        <v>0.12727849104453956</v>
      </c>
      <c r="BS891" s="126">
        <f t="shared" ref="BS891" si="17386">K891/K901</f>
        <v>4.467680608365019E-2</v>
      </c>
      <c r="BT891" s="127">
        <f t="shared" ref="BT891" si="17387">L891/L901</f>
        <v>0.13108185460789926</v>
      </c>
      <c r="BU891" s="125">
        <f t="shared" ref="BU891" si="17388">M891/M901</f>
        <v>5.4405157257276814E-2</v>
      </c>
      <c r="BV891" s="129">
        <f t="shared" ref="BV891" si="17389">N891/N901</f>
        <v>8.8447186611002329E-2</v>
      </c>
      <c r="BW891" s="130">
        <f t="shared" ref="BW891" si="17390">O891/O901</f>
        <v>5.8533932507084177E-2</v>
      </c>
      <c r="BX891" s="125">
        <f t="shared" ref="BX891" si="17391">P891/P901</f>
        <v>8.7342972268310032E-2</v>
      </c>
      <c r="BY891" s="126">
        <f t="shared" ref="BY891" si="17392">Q891/Q901</f>
        <v>6.708368221445106E-2</v>
      </c>
      <c r="BZ891" s="127">
        <f t="shared" ref="BZ891" si="17393">R891/R901</f>
        <v>7.1967718965107993E-2</v>
      </c>
      <c r="CA891" s="128">
        <f t="shared" ref="CA891" si="17394">S891/S901</f>
        <v>7.9365763281485632E-2</v>
      </c>
      <c r="CB891" s="125">
        <f t="shared" ref="CB891" si="17395">T891/T901</f>
        <v>0.13400666389004581</v>
      </c>
      <c r="CC891" s="126">
        <f t="shared" ref="CC891" si="17396">U891/U901</f>
        <v>3.3550370772291553E-2</v>
      </c>
      <c r="CD891" s="127">
        <f t="shared" ref="CD891" si="17397">V891/V901</f>
        <v>0.10952037367561615</v>
      </c>
      <c r="CE891" s="128">
        <f t="shared" ref="CE891" si="17398">W891/W901</f>
        <v>5.0222748155366835E-2</v>
      </c>
      <c r="CF891" s="125">
        <f t="shared" ref="CF891" si="17399">X891/X901</f>
        <v>0.1152798415056959</v>
      </c>
      <c r="CG891" s="126">
        <f t="shared" ref="CG891" si="17400">Y891/Y901</f>
        <v>4.3048553993101618E-2</v>
      </c>
      <c r="CH891" s="127">
        <f t="shared" ref="CH891" si="17401">Z891/Z901</f>
        <v>7.5531577277054909E-2</v>
      </c>
      <c r="CI891" s="125">
        <f t="shared" ref="CI891" si="17402">AA891/AA901</f>
        <v>7.8885552627816241E-2</v>
      </c>
      <c r="CJ891" s="131">
        <f t="shared" ref="CJ891" si="17403">AB891/AB901</f>
        <v>8.3952149152110966E-2</v>
      </c>
      <c r="CK891" s="132">
        <f t="shared" ref="CK891" si="17404">AC891/AC901</f>
        <v>7.6941460632267228E-2</v>
      </c>
    </row>
    <row r="892" spans="1:89">
      <c r="A892" s="133" t="s">
        <v>32</v>
      </c>
      <c r="B892" s="205">
        <v>2728</v>
      </c>
      <c r="C892" s="189">
        <v>4751</v>
      </c>
      <c r="D892" s="190">
        <v>1596</v>
      </c>
      <c r="E892" s="191">
        <v>1972</v>
      </c>
      <c r="F892" s="188">
        <v>882</v>
      </c>
      <c r="G892" s="192">
        <v>567</v>
      </c>
      <c r="H892" s="190">
        <v>2175</v>
      </c>
      <c r="I892" s="191">
        <v>4765</v>
      </c>
      <c r="J892" s="188">
        <v>626</v>
      </c>
      <c r="K892" s="189">
        <v>260</v>
      </c>
      <c r="L892" s="190">
        <v>1715</v>
      </c>
      <c r="M892" s="188">
        <v>939</v>
      </c>
      <c r="N892" s="193">
        <v>2492</v>
      </c>
      <c r="O892" s="206">
        <v>2115</v>
      </c>
      <c r="P892" s="188">
        <v>1353</v>
      </c>
      <c r="Q892" s="189">
        <v>1573</v>
      </c>
      <c r="R892" s="190">
        <v>1439</v>
      </c>
      <c r="S892" s="191">
        <v>2026</v>
      </c>
      <c r="T892" s="188">
        <v>1132</v>
      </c>
      <c r="U892" s="192">
        <v>405</v>
      </c>
      <c r="V892" s="190">
        <v>2896</v>
      </c>
      <c r="W892" s="207">
        <v>1432</v>
      </c>
      <c r="X892" s="188">
        <v>2728</v>
      </c>
      <c r="Y892" s="192">
        <v>849</v>
      </c>
      <c r="Z892" s="190">
        <v>3997</v>
      </c>
      <c r="AA892" s="188">
        <v>5102</v>
      </c>
      <c r="AB892" s="168">
        <f t="shared" si="17104"/>
        <v>25759</v>
      </c>
      <c r="AC892" s="169">
        <f t="shared" si="17021"/>
        <v>26756</v>
      </c>
      <c r="BI892" s="133" t="s">
        <v>32</v>
      </c>
      <c r="BJ892" s="125">
        <f>B892/B901</f>
        <v>5.0851880848525516E-2</v>
      </c>
      <c r="BK892" s="126">
        <f t="shared" ref="BK892" si="17405">C892/C901</f>
        <v>0.13688881205520501</v>
      </c>
      <c r="BL892" s="127">
        <f t="shared" ref="BL892" si="17406">D892/D901</f>
        <v>7.2538860103626937E-2</v>
      </c>
      <c r="BM892" s="128">
        <f t="shared" ref="BM892" si="17407">E892/E901</f>
        <v>0.10048407643312102</v>
      </c>
      <c r="BN892" s="125">
        <f t="shared" ref="BN892" si="17408">F892/F901</f>
        <v>8.4458488939959775E-2</v>
      </c>
      <c r="BO892" s="126">
        <f t="shared" ref="BO892" si="17409">G892/G901</f>
        <v>7.355039564145803E-2</v>
      </c>
      <c r="BP892" s="127">
        <f t="shared" ref="BP892" si="17410">H892/H901</f>
        <v>7.826556315221303E-2</v>
      </c>
      <c r="BQ892" s="128">
        <f t="shared" ref="BQ892" si="17411">I892/I901</f>
        <v>0.11435085193184545</v>
      </c>
      <c r="BR892" s="125">
        <f t="shared" ref="BR892" si="17412">J892/J901</f>
        <v>9.922333174829609E-2</v>
      </c>
      <c r="BS892" s="126">
        <f t="shared" ref="BS892" si="17413">K892/K901</f>
        <v>3.5306898424769147E-2</v>
      </c>
      <c r="BT892" s="127">
        <f t="shared" ref="BT892" si="17414">L892/L901</f>
        <v>0.14024041213508873</v>
      </c>
      <c r="BU892" s="125">
        <f t="shared" ref="BU892" si="17415">M892/M901</f>
        <v>4.5858566126196522E-2</v>
      </c>
      <c r="BV892" s="129">
        <f t="shared" ref="BV892" si="17416">N892/N901</f>
        <v>9.2067831676949791E-2</v>
      </c>
      <c r="BW892" s="130">
        <f t="shared" ref="BW892" si="17417">O892/O901</f>
        <v>6.0537538998769215E-2</v>
      </c>
      <c r="BX892" s="125">
        <f t="shared" ref="BX892" si="17418">P892/P901</f>
        <v>8.0173026783598014E-2</v>
      </c>
      <c r="BY892" s="126">
        <f t="shared" ref="BY892" si="17419">Q892/Q901</f>
        <v>7.7476235039156779E-2</v>
      </c>
      <c r="BZ892" s="127">
        <f t="shared" ref="BZ892" si="17420">R892/R901</f>
        <v>6.8312366484690246E-2</v>
      </c>
      <c r="CA892" s="128">
        <f t="shared" ref="CA892" si="17421">S892/S901</f>
        <v>8.7293722262915249E-2</v>
      </c>
      <c r="CB892" s="125">
        <f t="shared" ref="CB892" si="17422">T892/T901</f>
        <v>0.11786755518533944</v>
      </c>
      <c r="CC892" s="126">
        <f t="shared" ref="CC892" si="17423">U892/U901</f>
        <v>3.6625067824199671E-2</v>
      </c>
      <c r="CD892" s="127">
        <f t="shared" ref="CD892" si="17424">V892/V901</f>
        <v>0.10997607564652717</v>
      </c>
      <c r="CE892" s="128">
        <f t="shared" ref="CE892" si="17425">W892/W901</f>
        <v>4.9839899763330087E-2</v>
      </c>
      <c r="CF892" s="125">
        <f t="shared" ref="CF892" si="17426">X892/X901</f>
        <v>0.11259699521215123</v>
      </c>
      <c r="CG892" s="126">
        <f t="shared" ref="CG892" si="17427">Y892/Y901</f>
        <v>5.6314672326877153E-2</v>
      </c>
      <c r="CH892" s="127">
        <f t="shared" ref="CH892" si="17428">Z892/Z901</f>
        <v>7.047145526993194E-2</v>
      </c>
      <c r="CI892" s="125">
        <f t="shared" ref="CI892" si="17429">AA892/AA901</f>
        <v>0.10421390199562881</v>
      </c>
      <c r="CJ892" s="131">
        <f t="shared" ref="CJ892" si="17430">AB892/AB901</f>
        <v>8.1954121726957457E-2</v>
      </c>
      <c r="CK892" s="132">
        <f t="shared" ref="CK892" si="17431">AC892/AC901</f>
        <v>8.5258250669963648E-2</v>
      </c>
    </row>
    <row r="893" spans="1:89">
      <c r="A893" s="142" t="s">
        <v>34</v>
      </c>
      <c r="B893" s="202">
        <v>2866</v>
      </c>
      <c r="C893" s="196">
        <v>3746</v>
      </c>
      <c r="D893" s="197">
        <v>1271</v>
      </c>
      <c r="E893" s="198">
        <v>1632</v>
      </c>
      <c r="F893" s="195">
        <v>562</v>
      </c>
      <c r="G893" s="199">
        <v>506</v>
      </c>
      <c r="H893" s="197">
        <v>1991</v>
      </c>
      <c r="I893" s="198">
        <v>3655</v>
      </c>
      <c r="J893" s="195">
        <v>405</v>
      </c>
      <c r="K893" s="196">
        <v>224</v>
      </c>
      <c r="L893" s="197">
        <v>1195</v>
      </c>
      <c r="M893" s="195">
        <v>933</v>
      </c>
      <c r="N893" s="200">
        <v>1970</v>
      </c>
      <c r="O893" s="203">
        <v>2112</v>
      </c>
      <c r="P893" s="195">
        <v>1097</v>
      </c>
      <c r="Q893" s="196">
        <v>1861</v>
      </c>
      <c r="R893" s="197">
        <v>1172</v>
      </c>
      <c r="S893" s="198">
        <v>1836</v>
      </c>
      <c r="T893" s="195">
        <v>815</v>
      </c>
      <c r="U893" s="199">
        <v>421</v>
      </c>
      <c r="V893" s="197">
        <v>2831</v>
      </c>
      <c r="W893" s="204">
        <v>1607</v>
      </c>
      <c r="X893" s="195">
        <v>2136</v>
      </c>
      <c r="Y893" s="199">
        <v>922</v>
      </c>
      <c r="Z893" s="197">
        <v>3491</v>
      </c>
      <c r="AA893" s="195">
        <v>4838</v>
      </c>
      <c r="AB893" s="168">
        <f t="shared" si="17104"/>
        <v>21802</v>
      </c>
      <c r="AC893" s="169">
        <f t="shared" si="17021"/>
        <v>24293</v>
      </c>
      <c r="BI893" s="142" t="s">
        <v>34</v>
      </c>
      <c r="BJ893" s="125">
        <f>B893/B901</f>
        <v>5.3424300041009579E-2</v>
      </c>
      <c r="BK893" s="126">
        <f t="shared" ref="BK893" si="17432">C893/C901</f>
        <v>0.10793211744028582</v>
      </c>
      <c r="BL893" s="127">
        <f t="shared" ref="BL893" si="17433">D893/D901</f>
        <v>5.7767475684028721E-2</v>
      </c>
      <c r="BM893" s="128">
        <f t="shared" ref="BM893" si="17434">E893/E901</f>
        <v>8.3159235668789813E-2</v>
      </c>
      <c r="BN893" s="125">
        <f t="shared" ref="BN893" si="17435">F893/F901</f>
        <v>5.3815953270133103E-2</v>
      </c>
      <c r="BO893" s="126">
        <f t="shared" ref="BO893" si="17436">G893/G901</f>
        <v>6.5637566480736806E-2</v>
      </c>
      <c r="BP893" s="127">
        <f t="shared" ref="BP893" si="17437">H893/H901</f>
        <v>7.1644476430370641E-2</v>
      </c>
      <c r="BQ893" s="128">
        <f t="shared" ref="BQ893" si="17438">I893/I901</f>
        <v>8.7712982961363095E-2</v>
      </c>
      <c r="BR893" s="125">
        <f t="shared" ref="BR893" si="17439">J893/J901</f>
        <v>6.4194008559201141E-2</v>
      </c>
      <c r="BS893" s="126">
        <f t="shared" ref="BS893" si="17440">K893/K901</f>
        <v>3.0418250950570342E-2</v>
      </c>
      <c r="BT893" s="127">
        <f t="shared" ref="BT893" si="17441">L893/L901</f>
        <v>9.7718537901709049E-2</v>
      </c>
      <c r="BU893" s="125">
        <f t="shared" ref="BU893" si="17442">M893/M901</f>
        <v>4.5565540144559484E-2</v>
      </c>
      <c r="BV893" s="129">
        <f t="shared" ref="BV893" si="17443">N893/N901</f>
        <v>7.2782354897107174E-2</v>
      </c>
      <c r="BW893" s="130">
        <f t="shared" ref="BW893" si="17444">O893/O901</f>
        <v>6.0451670149125572E-2</v>
      </c>
      <c r="BX893" s="125">
        <f t="shared" ref="BX893" si="17445">P893/P901</f>
        <v>6.5003555344868458E-2</v>
      </c>
      <c r="BY893" s="126">
        <f t="shared" ref="BY893" si="17446">Q893/Q901</f>
        <v>9.1661330837807226E-2</v>
      </c>
      <c r="BZ893" s="127">
        <f t="shared" ref="BZ893" si="17447">R893/R901</f>
        <v>5.5637313078566342E-2</v>
      </c>
      <c r="CA893" s="128">
        <f t="shared" ref="CA893" si="17448">S893/S901</f>
        <v>7.9107242879917272E-2</v>
      </c>
      <c r="CB893" s="125">
        <f t="shared" ref="CB893" si="17449">T893/T901</f>
        <v>8.486047480216577E-2</v>
      </c>
      <c r="CC893" s="126">
        <f t="shared" ref="CC893" si="17450">U893/U901</f>
        <v>3.8071984083921144E-2</v>
      </c>
      <c r="CD893" s="127">
        <f t="shared" ref="CD893" si="17451">V893/V901</f>
        <v>0.10750768997075913</v>
      </c>
      <c r="CE893" s="128">
        <f t="shared" ref="CE893" si="17452">W893/W901</f>
        <v>5.5930669636642075E-2</v>
      </c>
      <c r="CF893" s="125">
        <f t="shared" ref="CF893" si="17453">X893/X901</f>
        <v>8.8162456661713726E-2</v>
      </c>
      <c r="CG893" s="126">
        <f t="shared" ref="CG893" si="17454">Y893/Y901</f>
        <v>6.1156805518705226E-2</v>
      </c>
      <c r="CH893" s="127">
        <f t="shared" ref="CH893" si="17455">Z893/Z901</f>
        <v>6.1550125180718646E-2</v>
      </c>
      <c r="CI893" s="125">
        <f t="shared" ref="CI893" si="17456">AA893/AA901</f>
        <v>9.8821414710868721E-2</v>
      </c>
      <c r="CJ893" s="131">
        <f t="shared" ref="CJ893" si="17457">AB893/AB901</f>
        <v>6.9364640005090517E-2</v>
      </c>
      <c r="CK893" s="132">
        <f t="shared" ref="CK893" si="17458">AC893/AC901</f>
        <v>7.7409877542436348E-2</v>
      </c>
    </row>
    <row r="894" spans="1:89">
      <c r="A894" s="133" t="s">
        <v>38</v>
      </c>
      <c r="B894" s="205">
        <v>2744</v>
      </c>
      <c r="C894" s="189">
        <v>3424</v>
      </c>
      <c r="D894" s="190">
        <v>842</v>
      </c>
      <c r="E894" s="191">
        <v>1620</v>
      </c>
      <c r="F894" s="188">
        <v>371</v>
      </c>
      <c r="G894" s="192">
        <v>486</v>
      </c>
      <c r="H894" s="190">
        <v>1503</v>
      </c>
      <c r="I894" s="191">
        <v>3483</v>
      </c>
      <c r="J894" s="188">
        <v>283</v>
      </c>
      <c r="K894" s="189">
        <v>225</v>
      </c>
      <c r="L894" s="190">
        <v>822</v>
      </c>
      <c r="M894" s="188">
        <v>859</v>
      </c>
      <c r="N894" s="193">
        <v>1518</v>
      </c>
      <c r="O894" s="206">
        <v>2024</v>
      </c>
      <c r="P894" s="188">
        <v>801</v>
      </c>
      <c r="Q894" s="189">
        <v>1587</v>
      </c>
      <c r="R894" s="190">
        <v>996</v>
      </c>
      <c r="S894" s="191">
        <v>1574</v>
      </c>
      <c r="T894" s="188">
        <v>722</v>
      </c>
      <c r="U894" s="192">
        <v>474</v>
      </c>
      <c r="V894" s="190">
        <v>2632</v>
      </c>
      <c r="W894" s="207">
        <v>1419</v>
      </c>
      <c r="X894" s="188">
        <v>1503</v>
      </c>
      <c r="Y894" s="192">
        <v>777</v>
      </c>
      <c r="Z894" s="190">
        <v>2723</v>
      </c>
      <c r="AA894" s="188">
        <v>2976</v>
      </c>
      <c r="AB894" s="168">
        <f t="shared" si="17104"/>
        <v>17460</v>
      </c>
      <c r="AC894" s="169">
        <f t="shared" si="17021"/>
        <v>20928</v>
      </c>
      <c r="BI894" s="133" t="s">
        <v>38</v>
      </c>
      <c r="BJ894" s="125">
        <f>B894/B901</f>
        <v>5.1150132349103379E-2</v>
      </c>
      <c r="BK894" s="126">
        <f t="shared" ref="BK894" si="17459">C894/C901</f>
        <v>9.8654450110928632E-2</v>
      </c>
      <c r="BL894" s="127">
        <f t="shared" ref="BL894" si="17460">D894/D901</f>
        <v>3.826924825015908E-2</v>
      </c>
      <c r="BM894" s="128">
        <f t="shared" ref="BM894" si="17461">E894/E901</f>
        <v>8.2547770700636944E-2</v>
      </c>
      <c r="BN894" s="125">
        <f t="shared" ref="BN894" si="17462">F894/F901</f>
        <v>3.5526189792205308E-2</v>
      </c>
      <c r="BO894" s="126">
        <f t="shared" ref="BO894" si="17463">G894/G901</f>
        <v>6.3043196264106885E-2</v>
      </c>
      <c r="BP894" s="127">
        <f t="shared" ref="BP894" si="17464">H894/H901</f>
        <v>5.4084202950701689E-2</v>
      </c>
      <c r="BQ894" s="128">
        <f t="shared" ref="BQ894" si="17465">I894/I901</f>
        <v>8.358531317494601E-2</v>
      </c>
      <c r="BR894" s="125">
        <f t="shared" ref="BR894" si="17466">J894/J901</f>
        <v>4.4856554129022029E-2</v>
      </c>
      <c r="BS894" s="126">
        <f t="shared" ref="BS894" si="17467">K894/K901</f>
        <v>3.0554046713742532E-2</v>
      </c>
      <c r="BT894" s="127">
        <f t="shared" ref="BT894" si="17468">L894/L901</f>
        <v>6.7217270422765554E-2</v>
      </c>
      <c r="BU894" s="125">
        <f t="shared" ref="BU894" si="17469">M894/M901</f>
        <v>4.1951553037702677E-2</v>
      </c>
      <c r="BV894" s="129">
        <f t="shared" ref="BV894" si="17470">N894/N901</f>
        <v>5.6083053164369893E-2</v>
      </c>
      <c r="BW894" s="130">
        <f t="shared" ref="BW894" si="17471">O894/O901</f>
        <v>5.7932850559578669E-2</v>
      </c>
      <c r="BX894" s="125">
        <f t="shared" ref="BX894" si="17472">P894/P901</f>
        <v>4.7463853993837402E-2</v>
      </c>
      <c r="BY894" s="126">
        <f t="shared" ref="BY894" si="17473">Q894/Q901</f>
        <v>7.8165788307146725E-2</v>
      </c>
      <c r="BZ894" s="127">
        <f t="shared" ref="BZ894" si="17474">R894/R901</f>
        <v>4.728222169475433E-2</v>
      </c>
      <c r="CA894" s="128">
        <f t="shared" ref="CA894" si="17475">S894/S901</f>
        <v>6.7818518678099016E-2</v>
      </c>
      <c r="CB894" s="125">
        <f t="shared" ref="CB894" si="17476">T894/T901</f>
        <v>7.5177009579341939E-2</v>
      </c>
      <c r="CC894" s="126">
        <f t="shared" ref="CC894" si="17477">U894/U901</f>
        <v>4.2864894194248507E-2</v>
      </c>
      <c r="CD894" s="127">
        <f t="shared" ref="CD894" si="17478">V894/V901</f>
        <v>9.9950632286484639E-2</v>
      </c>
      <c r="CE894" s="128">
        <f t="shared" ref="CE894" si="17479">W894/W901</f>
        <v>4.9387442572741191E-2</v>
      </c>
      <c r="CF894" s="125">
        <f t="shared" ref="CF894" si="17480">X894/X901</f>
        <v>6.2035661218424965E-2</v>
      </c>
      <c r="CG894" s="126">
        <f t="shared" ref="CG894" si="17481">Y894/Y901</f>
        <v>5.1538869726717965E-2</v>
      </c>
      <c r="CH894" s="127">
        <f t="shared" ref="CH894" si="17482">Z894/Z901</f>
        <v>4.8009450262703202E-2</v>
      </c>
      <c r="CI894" s="125">
        <f t="shared" ref="CI894" si="17483">AA894/AA901</f>
        <v>6.0788038482750169E-2</v>
      </c>
      <c r="CJ894" s="131">
        <f t="shared" ref="CJ894" si="17484">AB894/AB901</f>
        <v>5.5550252935000474E-2</v>
      </c>
      <c r="CK894" s="132">
        <f t="shared" ref="CK894" si="17485">AC894/AC901</f>
        <v>6.6687272762034649E-2</v>
      </c>
    </row>
    <row r="895" spans="1:89">
      <c r="A895" s="142" t="s">
        <v>39</v>
      </c>
      <c r="B895" s="202">
        <v>466</v>
      </c>
      <c r="C895" s="196">
        <v>2094</v>
      </c>
      <c r="D895" s="197">
        <v>198</v>
      </c>
      <c r="E895" s="198">
        <v>1118</v>
      </c>
      <c r="F895" s="195">
        <v>92</v>
      </c>
      <c r="G895" s="199">
        <v>441</v>
      </c>
      <c r="H895" s="197">
        <v>466</v>
      </c>
      <c r="I895" s="198">
        <v>2262</v>
      </c>
      <c r="J895" s="195">
        <v>98</v>
      </c>
      <c r="K895" s="196">
        <v>148</v>
      </c>
      <c r="L895" s="197">
        <v>392</v>
      </c>
      <c r="M895" s="195">
        <v>472</v>
      </c>
      <c r="N895" s="200">
        <v>894</v>
      </c>
      <c r="O895" s="203">
        <v>1286</v>
      </c>
      <c r="P895" s="195">
        <v>574</v>
      </c>
      <c r="Q895" s="196">
        <v>938</v>
      </c>
      <c r="R895" s="197">
        <v>677</v>
      </c>
      <c r="S895" s="198">
        <v>898</v>
      </c>
      <c r="T895" s="195">
        <v>463</v>
      </c>
      <c r="U895" s="199">
        <v>260</v>
      </c>
      <c r="V895" s="197">
        <v>2163</v>
      </c>
      <c r="W895" s="204">
        <v>831</v>
      </c>
      <c r="X895" s="195">
        <v>934</v>
      </c>
      <c r="Y895" s="199">
        <v>631</v>
      </c>
      <c r="Z895" s="197">
        <v>1642</v>
      </c>
      <c r="AA895" s="195">
        <v>2306</v>
      </c>
      <c r="AB895" s="168">
        <f t="shared" si="17104"/>
        <v>9059</v>
      </c>
      <c r="AC895" s="169">
        <f t="shared" si="17021"/>
        <v>13685</v>
      </c>
      <c r="BI895" s="142" t="s">
        <v>39</v>
      </c>
      <c r="BJ895" s="125">
        <f>B895/B901</f>
        <v>8.6865749543302388E-3</v>
      </c>
      <c r="BK895" s="126">
        <f t="shared" ref="BK895" si="17486">C895/C901</f>
        <v>6.0333650272279368E-2</v>
      </c>
      <c r="BL895" s="127">
        <f t="shared" ref="BL895" si="17487">D895/D901</f>
        <v>8.9991818925552226E-3</v>
      </c>
      <c r="BM895" s="128">
        <f t="shared" ref="BM895" si="17488">E895/E901</f>
        <v>5.6968152866242038E-2</v>
      </c>
      <c r="BN895" s="125">
        <f t="shared" ref="BN895" si="17489">F895/F901</f>
        <v>8.80972900507517E-3</v>
      </c>
      <c r="BO895" s="126">
        <f t="shared" ref="BO895" si="17490">G895/G901</f>
        <v>5.7205863276689584E-2</v>
      </c>
      <c r="BP895" s="127">
        <f t="shared" ref="BP895" si="17491">H895/H901</f>
        <v>1.6768621806405183E-2</v>
      </c>
      <c r="BQ895" s="128">
        <f t="shared" ref="BQ895" si="17492">I895/I901</f>
        <v>5.4283657307415405E-2</v>
      </c>
      <c r="BR895" s="125">
        <f t="shared" ref="BR895" si="17493">J895/J901</f>
        <v>1.5533365034078301E-2</v>
      </c>
      <c r="BS895" s="126">
        <f t="shared" ref="BS895" si="17494">K895/K901</f>
        <v>2.0097772949483977E-2</v>
      </c>
      <c r="BT895" s="127">
        <f t="shared" ref="BT895" si="17495">L895/L901</f>
        <v>3.2054951345163139E-2</v>
      </c>
      <c r="BU895" s="125">
        <f t="shared" ref="BU895" si="17496">M895/M901</f>
        <v>2.3051377222113693E-2</v>
      </c>
      <c r="BV895" s="129">
        <f t="shared" ref="BV895" si="17497">N895/N901</f>
        <v>3.3029149887316658E-2</v>
      </c>
      <c r="BW895" s="130">
        <f t="shared" ref="BW895" si="17498">O895/O901</f>
        <v>3.680911354724218E-2</v>
      </c>
      <c r="BX895" s="125">
        <f t="shared" ref="BX895" si="17499">P895/P901</f>
        <v>3.4012799241526427E-2</v>
      </c>
      <c r="BY895" s="126">
        <f t="shared" ref="BY895" si="17500">Q895/Q901</f>
        <v>4.6200068955326801E-2</v>
      </c>
      <c r="BZ895" s="127">
        <f t="shared" ref="BZ895" si="17501">R895/R901</f>
        <v>3.2138618561595063E-2</v>
      </c>
      <c r="CA895" s="128">
        <f t="shared" ref="CA895" si="17502">S895/S901</f>
        <v>3.8691886768064114E-2</v>
      </c>
      <c r="CB895" s="125">
        <f t="shared" ref="CB895" si="17503">T895/T901</f>
        <v>4.8209079550187425E-2</v>
      </c>
      <c r="CC895" s="126">
        <f t="shared" ref="CC895" si="17504">U895/U901</f>
        <v>2.3512389220473866E-2</v>
      </c>
      <c r="CD895" s="127">
        <f t="shared" ref="CD895" si="17505">V895/V901</f>
        <v>8.2140280256712106E-2</v>
      </c>
      <c r="CE895" s="128">
        <f t="shared" ref="CE895" si="17506">W895/W901</f>
        <v>2.8922455798412919E-2</v>
      </c>
      <c r="CF895" s="125">
        <f t="shared" ref="CF895" si="17507">X895/X901</f>
        <v>3.8550437510318641E-2</v>
      </c>
      <c r="CG895" s="126">
        <f t="shared" ref="CG895" si="17508">Y895/Y901</f>
        <v>4.1854603343061819E-2</v>
      </c>
      <c r="CH895" s="127">
        <f t="shared" ref="CH895" si="17509">Z895/Z901</f>
        <v>2.8950245072111146E-2</v>
      </c>
      <c r="CI895" s="125">
        <f t="shared" ref="CI895" si="17510">AA895/AA901</f>
        <v>4.7102559388851439E-2</v>
      </c>
      <c r="CJ895" s="131">
        <f t="shared" ref="CJ895" si="17511">AB895/AB901</f>
        <v>2.8821863765072699E-2</v>
      </c>
      <c r="CK895" s="132">
        <f t="shared" ref="CK895" si="17512">AC895/AC901</f>
        <v>4.3607383780028867E-2</v>
      </c>
    </row>
    <row r="896" spans="1:89">
      <c r="A896" s="133" t="s">
        <v>40</v>
      </c>
      <c r="B896" s="205">
        <v>0</v>
      </c>
      <c r="C896" s="189">
        <v>1032</v>
      </c>
      <c r="D896" s="190">
        <v>4</v>
      </c>
      <c r="E896" s="191">
        <v>508</v>
      </c>
      <c r="F896" s="188">
        <v>9</v>
      </c>
      <c r="G896" s="192">
        <v>145</v>
      </c>
      <c r="H896" s="190">
        <v>12</v>
      </c>
      <c r="I896" s="191">
        <v>805</v>
      </c>
      <c r="J896" s="188">
        <v>15</v>
      </c>
      <c r="K896" s="189">
        <v>52</v>
      </c>
      <c r="L896" s="190">
        <v>39</v>
      </c>
      <c r="M896" s="188">
        <v>72</v>
      </c>
      <c r="N896" s="193">
        <v>97</v>
      </c>
      <c r="O896" s="206">
        <v>230</v>
      </c>
      <c r="P896" s="188">
        <v>125</v>
      </c>
      <c r="Q896" s="189">
        <v>149</v>
      </c>
      <c r="R896" s="190">
        <v>76</v>
      </c>
      <c r="S896" s="191">
        <v>77</v>
      </c>
      <c r="T896" s="188">
        <v>43</v>
      </c>
      <c r="U896" s="192">
        <v>10</v>
      </c>
      <c r="V896" s="190">
        <v>101</v>
      </c>
      <c r="W896" s="207">
        <v>30</v>
      </c>
      <c r="X896" s="188">
        <v>74</v>
      </c>
      <c r="Y896" s="192">
        <v>14</v>
      </c>
      <c r="Z896" s="190">
        <v>37</v>
      </c>
      <c r="AA896" s="188">
        <v>342</v>
      </c>
      <c r="AB896" s="168">
        <f t="shared" si="17104"/>
        <v>632</v>
      </c>
      <c r="AC896" s="169">
        <f t="shared" si="17021"/>
        <v>3466</v>
      </c>
      <c r="BI896" s="133" t="s">
        <v>40</v>
      </c>
      <c r="BJ896" s="125">
        <f>B896/B901</f>
        <v>0</v>
      </c>
      <c r="BK896" s="126">
        <f t="shared" ref="BK896" si="17513">C896/C901</f>
        <v>2.9734635664275217E-2</v>
      </c>
      <c r="BL896" s="127">
        <f t="shared" ref="BL896" si="17514">D896/D901</f>
        <v>1.8180165439505501E-4</v>
      </c>
      <c r="BM896" s="128">
        <f t="shared" ref="BM896" si="17515">E896/E901</f>
        <v>2.5885350318471338E-2</v>
      </c>
      <c r="BN896" s="125">
        <f t="shared" ref="BN896" si="17516">F896/F901</f>
        <v>8.6182131571387532E-4</v>
      </c>
      <c r="BO896" s="126">
        <f t="shared" ref="BO896" si="17517">G896/G901</f>
        <v>1.8809184070566871E-2</v>
      </c>
      <c r="BP896" s="127">
        <f t="shared" ref="BP896" si="17518">H896/H901</f>
        <v>4.3181000359841668E-4</v>
      </c>
      <c r="BQ896" s="128">
        <f t="shared" ref="BQ896" si="17519">I896/I901</f>
        <v>1.9318454523638107E-2</v>
      </c>
      <c r="BR896" s="125">
        <f t="shared" ref="BR896" si="17520">J896/J901</f>
        <v>2.3775558725630053E-3</v>
      </c>
      <c r="BS896" s="126">
        <f t="shared" ref="BS896" si="17521">K896/K901</f>
        <v>7.0613796849538293E-3</v>
      </c>
      <c r="BT896" s="127">
        <f t="shared" ref="BT896" si="17522">L896/L901</f>
        <v>3.1891405675034752E-3</v>
      </c>
      <c r="BU896" s="125">
        <f t="shared" ref="BU896" si="17523">M896/M901</f>
        <v>3.5163117796444617E-3</v>
      </c>
      <c r="BV896" s="129">
        <f t="shared" ref="BV896" si="17524">N896/N901</f>
        <v>3.5836997081316732E-3</v>
      </c>
      <c r="BW896" s="130">
        <f t="shared" ref="BW896" si="17525">O896/O901</f>
        <v>6.5832784726793945E-3</v>
      </c>
      <c r="BX896" s="125">
        <f t="shared" ref="BX896" si="17526">P896/P901</f>
        <v>7.4069684759421666E-3</v>
      </c>
      <c r="BY896" s="126">
        <f t="shared" ref="BY896" si="17527">Q896/Q901</f>
        <v>7.3388169236073483E-3</v>
      </c>
      <c r="BZ896" s="127">
        <f t="shared" ref="BZ896" si="17528">R896/R901</f>
        <v>3.6078803702824591E-3</v>
      </c>
      <c r="CA896" s="128">
        <f t="shared" ref="CA896" si="17529">S896/S901</f>
        <v>3.3176784867939161E-3</v>
      </c>
      <c r="CB896" s="125">
        <f t="shared" ref="CB896" si="17530">T896/T901</f>
        <v>4.4773011245314454E-3</v>
      </c>
      <c r="CC896" s="126">
        <f t="shared" ref="CC896" si="17531">U896/U901</f>
        <v>9.043226623259179E-4</v>
      </c>
      <c r="CD896" s="127">
        <f t="shared" ref="CD896" si="17532">V896/V901</f>
        <v>3.8354915885011201E-3</v>
      </c>
      <c r="CE896" s="128">
        <f t="shared" ref="CE896" si="17533">W896/W901</f>
        <v>1.0441319782820548E-3</v>
      </c>
      <c r="CF896" s="125">
        <f t="shared" ref="CF896" si="17534">X896/X901</f>
        <v>3.0543173188046888E-3</v>
      </c>
      <c r="CG896" s="126">
        <f t="shared" ref="CG896" si="17535">Y896/Y901</f>
        <v>9.2862828336428757E-4</v>
      </c>
      <c r="CH896" s="127">
        <f t="shared" ref="CH896" si="17536">Z896/Z901</f>
        <v>6.5235022391480662E-4</v>
      </c>
      <c r="CI896" s="125">
        <f t="shared" ref="CI896" si="17537">AA896/AA901</f>
        <v>6.9857221643483056E-3</v>
      </c>
      <c r="CJ896" s="131">
        <f t="shared" ref="CJ896" si="17538">AB896/AB901</f>
        <v>2.010753714485699E-3</v>
      </c>
      <c r="CK896" s="132">
        <f t="shared" ref="CK896" si="17539">AC896/AC901</f>
        <v>1.1044442249293391E-2</v>
      </c>
    </row>
    <row r="897" spans="1:89">
      <c r="A897" s="142" t="s">
        <v>41</v>
      </c>
      <c r="B897" s="202">
        <v>0</v>
      </c>
      <c r="C897" s="196">
        <v>0</v>
      </c>
      <c r="D897" s="197">
        <v>0</v>
      </c>
      <c r="E897" s="198">
        <v>0</v>
      </c>
      <c r="F897" s="195">
        <v>0</v>
      </c>
      <c r="G897" s="199">
        <v>0</v>
      </c>
      <c r="H897" s="197">
        <v>0</v>
      </c>
      <c r="I897" s="198">
        <v>0</v>
      </c>
      <c r="J897" s="195">
        <v>0</v>
      </c>
      <c r="K897" s="199">
        <v>0</v>
      </c>
      <c r="L897" s="197">
        <v>0</v>
      </c>
      <c r="M897" s="195">
        <v>0</v>
      </c>
      <c r="N897" s="200">
        <v>0</v>
      </c>
      <c r="O897" s="203">
        <v>0</v>
      </c>
      <c r="P897" s="195">
        <v>0</v>
      </c>
      <c r="Q897" s="199">
        <v>0</v>
      </c>
      <c r="R897" s="197">
        <v>0</v>
      </c>
      <c r="S897" s="198">
        <v>0</v>
      </c>
      <c r="T897" s="195">
        <v>0</v>
      </c>
      <c r="U897" s="199">
        <v>0</v>
      </c>
      <c r="V897" s="197">
        <v>0</v>
      </c>
      <c r="W897" s="198">
        <v>0</v>
      </c>
      <c r="X897" s="195">
        <v>0</v>
      </c>
      <c r="Y897" s="199">
        <v>0</v>
      </c>
      <c r="Z897" s="197">
        <v>0</v>
      </c>
      <c r="AA897" s="195">
        <v>0</v>
      </c>
      <c r="AB897" s="168">
        <f t="shared" si="17104"/>
        <v>0</v>
      </c>
      <c r="AC897" s="169">
        <f t="shared" si="17021"/>
        <v>0</v>
      </c>
      <c r="BI897" s="142" t="s">
        <v>41</v>
      </c>
      <c r="BJ897" s="125">
        <f>B897/B901</f>
        <v>0</v>
      </c>
      <c r="BK897" s="126">
        <f t="shared" ref="BK897" si="17540">C897/C901</f>
        <v>0</v>
      </c>
      <c r="BL897" s="127">
        <f t="shared" ref="BL897" si="17541">D897/D901</f>
        <v>0</v>
      </c>
      <c r="BM897" s="128">
        <f t="shared" ref="BM897" si="17542">E897/E901</f>
        <v>0</v>
      </c>
      <c r="BN897" s="125">
        <f t="shared" ref="BN897" si="17543">F897/F901</f>
        <v>0</v>
      </c>
      <c r="BO897" s="126">
        <f t="shared" ref="BO897" si="17544">G897/G901</f>
        <v>0</v>
      </c>
      <c r="BP897" s="127">
        <f t="shared" ref="BP897" si="17545">H897/H901</f>
        <v>0</v>
      </c>
      <c r="BQ897" s="128">
        <f t="shared" ref="BQ897" si="17546">I897/I901</f>
        <v>0</v>
      </c>
      <c r="BR897" s="125">
        <f t="shared" ref="BR897" si="17547">J897/J901</f>
        <v>0</v>
      </c>
      <c r="BS897" s="126">
        <f t="shared" ref="BS897" si="17548">K897/K901</f>
        <v>0</v>
      </c>
      <c r="BT897" s="127">
        <f t="shared" ref="BT897" si="17549">L897/L901</f>
        <v>0</v>
      </c>
      <c r="BU897" s="125">
        <f t="shared" ref="BU897" si="17550">M897/M901</f>
        <v>0</v>
      </c>
      <c r="BV897" s="129">
        <f t="shared" ref="BV897" si="17551">N897/N901</f>
        <v>0</v>
      </c>
      <c r="BW897" s="130">
        <f t="shared" ref="BW897" si="17552">O897/O901</f>
        <v>0</v>
      </c>
      <c r="BX897" s="125">
        <f t="shared" ref="BX897" si="17553">P897/P901</f>
        <v>0</v>
      </c>
      <c r="BY897" s="126">
        <f t="shared" ref="BY897" si="17554">Q897/Q901</f>
        <v>0</v>
      </c>
      <c r="BZ897" s="127">
        <f t="shared" ref="BZ897" si="17555">R897/R901</f>
        <v>0</v>
      </c>
      <c r="CA897" s="128">
        <f t="shared" ref="CA897" si="17556">S897/S901</f>
        <v>0</v>
      </c>
      <c r="CB897" s="125">
        <f t="shared" ref="CB897" si="17557">T897/T901</f>
        <v>0</v>
      </c>
      <c r="CC897" s="126">
        <f t="shared" ref="CC897" si="17558">U897/U901</f>
        <v>0</v>
      </c>
      <c r="CD897" s="127">
        <f t="shared" ref="CD897" si="17559">V897/V901</f>
        <v>0</v>
      </c>
      <c r="CE897" s="128">
        <f t="shared" ref="CE897" si="17560">W897/W901</f>
        <v>0</v>
      </c>
      <c r="CF897" s="125">
        <f t="shared" ref="CF897" si="17561">X897/X901</f>
        <v>0</v>
      </c>
      <c r="CG897" s="126">
        <f t="shared" ref="CG897" si="17562">Y897/Y901</f>
        <v>0</v>
      </c>
      <c r="CH897" s="127">
        <f t="shared" ref="CH897" si="17563">Z897/Z901</f>
        <v>0</v>
      </c>
      <c r="CI897" s="125">
        <f t="shared" ref="CI897" si="17564">AA897/AA901</f>
        <v>0</v>
      </c>
      <c r="CJ897" s="131">
        <f t="shared" ref="CJ897" si="17565">AB897/AB901</f>
        <v>0</v>
      </c>
      <c r="CK897" s="132">
        <f t="shared" ref="CK897" si="17566">AC897/AC901</f>
        <v>0</v>
      </c>
    </row>
    <row r="898" spans="1:89">
      <c r="A898" s="133" t="s">
        <v>42</v>
      </c>
      <c r="B898" s="57"/>
      <c r="C898" s="58"/>
      <c r="D898" s="135"/>
      <c r="E898" s="136"/>
      <c r="F898" s="134"/>
      <c r="G898" s="137"/>
      <c r="H898" s="135"/>
      <c r="I898" s="136"/>
      <c r="J898" s="134"/>
      <c r="K898" s="137"/>
      <c r="L898" s="135"/>
      <c r="M898" s="134"/>
      <c r="N898" s="138"/>
      <c r="O898" s="139"/>
      <c r="P898" s="134"/>
      <c r="Q898" s="137"/>
      <c r="R898" s="135"/>
      <c r="S898" s="136"/>
      <c r="T898" s="134"/>
      <c r="U898" s="137"/>
      <c r="V898" s="135"/>
      <c r="W898" s="136"/>
      <c r="X898" s="134"/>
      <c r="Y898" s="137"/>
      <c r="Z898" s="140"/>
      <c r="AA898" s="141"/>
      <c r="AB898" s="168">
        <f t="shared" ref="AB898" si="17567">B898+D898+F898+H898+J898+L898+N898+P898+R898+T898+V898+X898+Z898</f>
        <v>0</v>
      </c>
      <c r="AC898" s="169">
        <f t="shared" ref="AC898" si="17568">C898+E898+G898+I898+K898+M898+O898+Q898+S898+U898+W898+Y898+AA898</f>
        <v>0</v>
      </c>
      <c r="BI898" s="133" t="s">
        <v>42</v>
      </c>
      <c r="BJ898" s="125">
        <f>B898/B901</f>
        <v>0</v>
      </c>
      <c r="BK898" s="126">
        <f t="shared" ref="BK898" si="17569">C898/C901</f>
        <v>0</v>
      </c>
      <c r="BL898" s="127">
        <f t="shared" ref="BL898" si="17570">D898/D901</f>
        <v>0</v>
      </c>
      <c r="BM898" s="128">
        <f t="shared" ref="BM898" si="17571">E898/E901</f>
        <v>0</v>
      </c>
      <c r="BN898" s="125">
        <f t="shared" ref="BN898" si="17572">F898/F901</f>
        <v>0</v>
      </c>
      <c r="BO898" s="126">
        <f t="shared" ref="BO898" si="17573">G898/G901</f>
        <v>0</v>
      </c>
      <c r="BP898" s="127">
        <f t="shared" ref="BP898" si="17574">H898/H901</f>
        <v>0</v>
      </c>
      <c r="BQ898" s="128">
        <f t="shared" ref="BQ898" si="17575">I898/I901</f>
        <v>0</v>
      </c>
      <c r="BR898" s="125">
        <f t="shared" ref="BR898" si="17576">J898/J901</f>
        <v>0</v>
      </c>
      <c r="BS898" s="126">
        <f t="shared" ref="BS898" si="17577">K898/K901</f>
        <v>0</v>
      </c>
      <c r="BT898" s="127">
        <f t="shared" ref="BT898" si="17578">L898/L901</f>
        <v>0</v>
      </c>
      <c r="BU898" s="125">
        <f t="shared" ref="BU898" si="17579">M898/M901</f>
        <v>0</v>
      </c>
      <c r="BV898" s="129">
        <f t="shared" ref="BV898" si="17580">N898/N901</f>
        <v>0</v>
      </c>
      <c r="BW898" s="130">
        <f t="shared" ref="BW898" si="17581">O898/O901</f>
        <v>0</v>
      </c>
      <c r="BX898" s="125">
        <f t="shared" ref="BX898" si="17582">P898/P901</f>
        <v>0</v>
      </c>
      <c r="BY898" s="126">
        <f t="shared" ref="BY898" si="17583">Q898/Q901</f>
        <v>0</v>
      </c>
      <c r="BZ898" s="127">
        <f t="shared" ref="BZ898" si="17584">R898/R901</f>
        <v>0</v>
      </c>
      <c r="CA898" s="128">
        <f t="shared" ref="CA898" si="17585">S898/S901</f>
        <v>0</v>
      </c>
      <c r="CB898" s="125">
        <f t="shared" ref="CB898" si="17586">T898/T901</f>
        <v>0</v>
      </c>
      <c r="CC898" s="126">
        <f t="shared" ref="CC898" si="17587">U898/U901</f>
        <v>0</v>
      </c>
      <c r="CD898" s="127">
        <f t="shared" ref="CD898" si="17588">V898/V901</f>
        <v>0</v>
      </c>
      <c r="CE898" s="128">
        <f t="shared" ref="CE898" si="17589">W898/W901</f>
        <v>0</v>
      </c>
      <c r="CF898" s="125">
        <f t="shared" ref="CF898" si="17590">X898/X901</f>
        <v>0</v>
      </c>
      <c r="CG898" s="126">
        <f t="shared" ref="CG898" si="17591">Y898/Y901</f>
        <v>0</v>
      </c>
      <c r="CH898" s="127">
        <f t="shared" ref="CH898" si="17592">Z898/Z901</f>
        <v>0</v>
      </c>
      <c r="CI898" s="125">
        <f t="shared" ref="CI898" si="17593">AA898/AA901</f>
        <v>0</v>
      </c>
      <c r="CJ898" s="131">
        <f t="shared" ref="CJ898" si="17594">AB898/AB901</f>
        <v>0</v>
      </c>
      <c r="CK898" s="132">
        <f t="shared" ref="CK898" si="17595">AC898/AC901</f>
        <v>0</v>
      </c>
    </row>
    <row r="899" spans="1:89">
      <c r="A899" s="142" t="s">
        <v>43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/>
      <c r="AC899" s="169"/>
      <c r="BI899" s="142" t="s">
        <v>43</v>
      </c>
      <c r="BJ899" s="125">
        <f>B899/B901</f>
        <v>0</v>
      </c>
      <c r="BK899" s="126">
        <f t="shared" ref="BK899" si="17596">C899/C901</f>
        <v>0</v>
      </c>
      <c r="BL899" s="127">
        <f t="shared" ref="BL899" si="17597">D899/D901</f>
        <v>0</v>
      </c>
      <c r="BM899" s="128">
        <f t="shared" ref="BM899" si="17598">E899/E901</f>
        <v>0</v>
      </c>
      <c r="BN899" s="125">
        <f t="shared" ref="BN899" si="17599">F899/F901</f>
        <v>0</v>
      </c>
      <c r="BO899" s="126">
        <f t="shared" ref="BO899" si="17600">G899/G901</f>
        <v>0</v>
      </c>
      <c r="BP899" s="127">
        <f t="shared" ref="BP899" si="17601">H899/H901</f>
        <v>0</v>
      </c>
      <c r="BQ899" s="128">
        <f t="shared" ref="BQ899" si="17602">I899/I901</f>
        <v>0</v>
      </c>
      <c r="BR899" s="125">
        <f t="shared" ref="BR899" si="17603">J899/J901</f>
        <v>0</v>
      </c>
      <c r="BS899" s="126">
        <f t="shared" ref="BS899" si="17604">K899/K901</f>
        <v>0</v>
      </c>
      <c r="BT899" s="127">
        <f t="shared" ref="BT899" si="17605">L899/L901</f>
        <v>0</v>
      </c>
      <c r="BU899" s="125">
        <f t="shared" ref="BU899" si="17606">M899/M901</f>
        <v>0</v>
      </c>
      <c r="BV899" s="129">
        <f t="shared" ref="BV899" si="17607">N899/N901</f>
        <v>0</v>
      </c>
      <c r="BW899" s="130">
        <f t="shared" ref="BW899" si="17608">O899/O901</f>
        <v>0</v>
      </c>
      <c r="BX899" s="125">
        <f t="shared" ref="BX899" si="17609">P899/P901</f>
        <v>0</v>
      </c>
      <c r="BY899" s="126">
        <f t="shared" ref="BY899" si="17610">Q899/Q901</f>
        <v>0</v>
      </c>
      <c r="BZ899" s="127">
        <f t="shared" ref="BZ899" si="17611">R899/R901</f>
        <v>0</v>
      </c>
      <c r="CA899" s="128">
        <f t="shared" ref="CA899" si="17612">S899/S901</f>
        <v>0</v>
      </c>
      <c r="CB899" s="125">
        <f t="shared" ref="CB899" si="17613">T899/T901</f>
        <v>0</v>
      </c>
      <c r="CC899" s="126">
        <f t="shared" ref="CC899" si="17614">U899/U901</f>
        <v>0</v>
      </c>
      <c r="CD899" s="127">
        <f t="shared" ref="CD899" si="17615">V899/V901</f>
        <v>0</v>
      </c>
      <c r="CE899" s="128">
        <f t="shared" ref="CE899" si="17616">W899/W901</f>
        <v>0</v>
      </c>
      <c r="CF899" s="125">
        <f t="shared" ref="CF899" si="17617">X899/X901</f>
        <v>0</v>
      </c>
      <c r="CG899" s="126">
        <f t="shared" ref="CG899" si="17618">Y899/Y901</f>
        <v>0</v>
      </c>
      <c r="CH899" s="127">
        <f t="shared" ref="CH899" si="17619">Z899/Z901</f>
        <v>0</v>
      </c>
      <c r="CI899" s="125">
        <f t="shared" ref="CI899" si="17620">AA899/AA901</f>
        <v>0</v>
      </c>
      <c r="CJ899" s="131">
        <f t="shared" ref="CJ899" si="17621">AB899/AB901</f>
        <v>0</v>
      </c>
      <c r="CK899" s="132">
        <f t="shared" ref="CK899" si="17622">AC899/AC901</f>
        <v>0</v>
      </c>
    </row>
    <row r="900" spans="1:89" ht="14.1" thickBot="1">
      <c r="A900" s="133" t="s">
        <v>44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/>
      <c r="AC900" s="169"/>
      <c r="BI900" s="133" t="s">
        <v>44</v>
      </c>
      <c r="BJ900" s="125">
        <f>B900/B901</f>
        <v>0</v>
      </c>
      <c r="BK900" s="126">
        <f t="shared" ref="BK900" si="17623">C900/C901</f>
        <v>0</v>
      </c>
      <c r="BL900" s="127">
        <f t="shared" ref="BL900" si="17624">D900/D901</f>
        <v>0</v>
      </c>
      <c r="BM900" s="128">
        <f t="shared" ref="BM900" si="17625">E900/E901</f>
        <v>0</v>
      </c>
      <c r="BN900" s="125">
        <f t="shared" ref="BN900" si="17626">F900/F901</f>
        <v>0</v>
      </c>
      <c r="BO900" s="126">
        <f t="shared" ref="BO900" si="17627">G900/G901</f>
        <v>0</v>
      </c>
      <c r="BP900" s="127">
        <f t="shared" ref="BP900" si="17628">H900/H901</f>
        <v>0</v>
      </c>
      <c r="BQ900" s="128">
        <f t="shared" ref="BQ900" si="17629">I900/I901</f>
        <v>0</v>
      </c>
      <c r="BR900" s="125">
        <f t="shared" ref="BR900" si="17630">J900/J901</f>
        <v>0</v>
      </c>
      <c r="BS900" s="126">
        <f t="shared" ref="BS900" si="17631">K900/K901</f>
        <v>0</v>
      </c>
      <c r="BT900" s="127">
        <f t="shared" ref="BT900" si="17632">L900/L901</f>
        <v>0</v>
      </c>
      <c r="BU900" s="125">
        <f t="shared" ref="BU900" si="17633">M900/M901</f>
        <v>0</v>
      </c>
      <c r="BV900" s="129">
        <f t="shared" ref="BV900" si="17634">N900/N901</f>
        <v>0</v>
      </c>
      <c r="BW900" s="130">
        <f t="shared" ref="BW900" si="17635">O900/O901</f>
        <v>0</v>
      </c>
      <c r="BX900" s="125">
        <f t="shared" ref="BX900" si="17636">P900/P901</f>
        <v>0</v>
      </c>
      <c r="BY900" s="126">
        <f t="shared" ref="BY900" si="17637">Q900/Q901</f>
        <v>0</v>
      </c>
      <c r="BZ900" s="127">
        <f t="shared" ref="BZ900" si="17638">R900/R901</f>
        <v>0</v>
      </c>
      <c r="CA900" s="128">
        <f t="shared" ref="CA900" si="17639">S900/S901</f>
        <v>0</v>
      </c>
      <c r="CB900" s="125">
        <f t="shared" ref="CB900" si="17640">T900/T901</f>
        <v>0</v>
      </c>
      <c r="CC900" s="126">
        <f t="shared" ref="CC900" si="17641">U900/U901</f>
        <v>0</v>
      </c>
      <c r="CD900" s="127">
        <f t="shared" ref="CD900" si="17642">V900/V901</f>
        <v>0</v>
      </c>
      <c r="CE900" s="128">
        <f t="shared" ref="CE900" si="17643">W900/W901</f>
        <v>0</v>
      </c>
      <c r="CF900" s="125">
        <f t="shared" ref="CF900" si="17644">X900/X901</f>
        <v>0</v>
      </c>
      <c r="CG900" s="126">
        <f t="shared" ref="CG900" si="17645">Y900/Y901</f>
        <v>0</v>
      </c>
      <c r="CH900" s="127">
        <f t="shared" ref="CH900" si="17646">Z900/Z901</f>
        <v>0</v>
      </c>
      <c r="CI900" s="125">
        <f t="shared" ref="CI900" si="17647">AA900/AA901</f>
        <v>0</v>
      </c>
      <c r="CJ900" s="131">
        <f t="shared" ref="CJ900" si="17648">AB900/AB901</f>
        <v>0</v>
      </c>
      <c r="CK900" s="132">
        <f t="shared" ref="CK900" si="17649">AC900/AC901</f>
        <v>0</v>
      </c>
    </row>
    <row r="901" spans="1:89" ht="15" thickTop="1" thickBot="1">
      <c r="A901" s="290" t="s">
        <v>26</v>
      </c>
      <c r="B901" s="17">
        <f t="shared" ref="B901:AA901" si="17650">SUM(B878:B900)</f>
        <v>53646</v>
      </c>
      <c r="C901" s="18">
        <f t="shared" si="17650"/>
        <v>34707</v>
      </c>
      <c r="D901" s="17">
        <f t="shared" si="17650"/>
        <v>22002</v>
      </c>
      <c r="E901" s="18">
        <f t="shared" si="17650"/>
        <v>19625</v>
      </c>
      <c r="F901" s="17">
        <f t="shared" si="17650"/>
        <v>10443</v>
      </c>
      <c r="G901" s="18">
        <f t="shared" si="17650"/>
        <v>7709</v>
      </c>
      <c r="H901" s="17">
        <f t="shared" si="17650"/>
        <v>27790</v>
      </c>
      <c r="I901" s="18">
        <f t="shared" si="17650"/>
        <v>41670</v>
      </c>
      <c r="J901" s="17">
        <f t="shared" si="17650"/>
        <v>6309</v>
      </c>
      <c r="K901" s="18">
        <f t="shared" si="17650"/>
        <v>7364</v>
      </c>
      <c r="L901" s="17">
        <f t="shared" si="17650"/>
        <v>12229</v>
      </c>
      <c r="M901" s="18">
        <f t="shared" si="17650"/>
        <v>20476</v>
      </c>
      <c r="N901" s="17">
        <f t="shared" si="17650"/>
        <v>27067</v>
      </c>
      <c r="O901" s="18">
        <f t="shared" si="17650"/>
        <v>34937</v>
      </c>
      <c r="P901" s="17">
        <f t="shared" si="17650"/>
        <v>16876</v>
      </c>
      <c r="Q901" s="18">
        <f t="shared" si="17650"/>
        <v>20303</v>
      </c>
      <c r="R901" s="17">
        <f t="shared" si="17650"/>
        <v>21065</v>
      </c>
      <c r="S901" s="18">
        <f t="shared" si="17650"/>
        <v>23209</v>
      </c>
      <c r="T901" s="17">
        <f t="shared" si="17650"/>
        <v>9604</v>
      </c>
      <c r="U901" s="18">
        <f t="shared" si="17650"/>
        <v>11058</v>
      </c>
      <c r="V901" s="17">
        <f t="shared" si="17650"/>
        <v>26333</v>
      </c>
      <c r="W901" s="18">
        <f t="shared" si="17650"/>
        <v>28732</v>
      </c>
      <c r="X901" s="17">
        <f t="shared" si="17650"/>
        <v>24228</v>
      </c>
      <c r="Y901" s="18">
        <f t="shared" si="17650"/>
        <v>15076</v>
      </c>
      <c r="Z901" s="17">
        <f t="shared" si="17650"/>
        <v>56718</v>
      </c>
      <c r="AA901" s="18">
        <f t="shared" si="17650"/>
        <v>48957</v>
      </c>
      <c r="AB901" s="170">
        <f t="shared" ref="AB901:AC901" si="17651">SUM(AB877:AB900)</f>
        <v>314310</v>
      </c>
      <c r="AC901" s="171">
        <f t="shared" si="17651"/>
        <v>313823</v>
      </c>
      <c r="BI901" s="290" t="s">
        <v>26</v>
      </c>
      <c r="BJ901" s="151">
        <f>SUM(BJ877:BJ900)</f>
        <v>1</v>
      </c>
      <c r="BK901" s="152">
        <f t="shared" ref="BK901:CK901" si="17652">SUM(BK877:BK900)</f>
        <v>1</v>
      </c>
      <c r="BL901" s="151">
        <f t="shared" si="17652"/>
        <v>1</v>
      </c>
      <c r="BM901" s="152">
        <f t="shared" si="17652"/>
        <v>0.99999999999999978</v>
      </c>
      <c r="BN901" s="151">
        <f t="shared" si="17652"/>
        <v>1</v>
      </c>
      <c r="BO901" s="152">
        <f t="shared" si="17652"/>
        <v>1</v>
      </c>
      <c r="BP901" s="151">
        <f t="shared" si="17652"/>
        <v>1</v>
      </c>
      <c r="BQ901" s="152">
        <f t="shared" si="17652"/>
        <v>1</v>
      </c>
      <c r="BR901" s="151">
        <f t="shared" si="17652"/>
        <v>1</v>
      </c>
      <c r="BS901" s="152">
        <f t="shared" si="17652"/>
        <v>1.0000000000000002</v>
      </c>
      <c r="BT901" s="151">
        <f t="shared" si="17652"/>
        <v>1</v>
      </c>
      <c r="BU901" s="152">
        <f t="shared" si="17652"/>
        <v>1</v>
      </c>
      <c r="BV901" s="151">
        <f t="shared" si="17652"/>
        <v>1</v>
      </c>
      <c r="BW901" s="152">
        <f t="shared" si="17652"/>
        <v>1</v>
      </c>
      <c r="BX901" s="151">
        <f t="shared" si="17652"/>
        <v>1</v>
      </c>
      <c r="BY901" s="152">
        <f t="shared" si="17652"/>
        <v>1</v>
      </c>
      <c r="BZ901" s="151">
        <f t="shared" si="17652"/>
        <v>1</v>
      </c>
      <c r="CA901" s="152">
        <f t="shared" si="17652"/>
        <v>1</v>
      </c>
      <c r="CB901" s="151">
        <f t="shared" si="17652"/>
        <v>0.99999999999999989</v>
      </c>
      <c r="CC901" s="152">
        <f t="shared" si="17652"/>
        <v>1</v>
      </c>
      <c r="CD901" s="151">
        <f t="shared" si="17652"/>
        <v>1</v>
      </c>
      <c r="CE901" s="152">
        <f t="shared" si="17652"/>
        <v>1</v>
      </c>
      <c r="CF901" s="151">
        <f t="shared" si="17652"/>
        <v>1.0000000000000002</v>
      </c>
      <c r="CG901" s="152">
        <f t="shared" si="17652"/>
        <v>0.99999999999999989</v>
      </c>
      <c r="CH901" s="151">
        <f t="shared" si="17652"/>
        <v>1</v>
      </c>
      <c r="CI901" s="152">
        <f t="shared" si="17652"/>
        <v>1</v>
      </c>
      <c r="CJ901" s="151">
        <f t="shared" si="17652"/>
        <v>0.99999999999999978</v>
      </c>
      <c r="CK901" s="152">
        <f t="shared" si="17652"/>
        <v>1</v>
      </c>
    </row>
    <row r="902" spans="1:89" ht="14.1" thickTop="1">
      <c r="A902" s="186"/>
    </row>
    <row r="904" spans="1:89">
      <c r="A904" s="301">
        <f>+A873+1</f>
        <v>43615</v>
      </c>
      <c r="B904" s="301"/>
      <c r="C904" s="301"/>
      <c r="D904" s="301"/>
      <c r="BI904" s="298">
        <f>+BI842+2</f>
        <v>43615</v>
      </c>
      <c r="BJ904" s="298"/>
      <c r="BK904" s="298"/>
      <c r="BL904" s="298"/>
    </row>
    <row r="905" spans="1:89" ht="14.1" thickBot="1">
      <c r="AE905" t="s">
        <v>1</v>
      </c>
    </row>
    <row r="906" spans="1:89" ht="15" thickTop="1" thickBot="1">
      <c r="A906" s="296" t="s">
        <v>2</v>
      </c>
      <c r="B906" s="292" t="s">
        <v>3</v>
      </c>
      <c r="C906" s="293"/>
      <c r="D906" s="292" t="s">
        <v>4</v>
      </c>
      <c r="E906" s="293"/>
      <c r="F906" s="292" t="s">
        <v>5</v>
      </c>
      <c r="G906" s="293"/>
      <c r="H906" s="292" t="s">
        <v>6</v>
      </c>
      <c r="I906" s="293"/>
      <c r="J906" s="292" t="s">
        <v>7</v>
      </c>
      <c r="K906" s="293"/>
      <c r="L906" s="292" t="s">
        <v>8</v>
      </c>
      <c r="M906" s="293"/>
      <c r="N906" s="292" t="s">
        <v>9</v>
      </c>
      <c r="O906" s="293"/>
      <c r="P906" s="292" t="s">
        <v>10</v>
      </c>
      <c r="Q906" s="293"/>
      <c r="R906" s="292" t="s">
        <v>11</v>
      </c>
      <c r="S906" s="293"/>
      <c r="T906" s="292" t="s">
        <v>12</v>
      </c>
      <c r="U906" s="293"/>
      <c r="V906" s="292" t="s">
        <v>13</v>
      </c>
      <c r="W906" s="293"/>
      <c r="X906" s="292" t="s">
        <v>14</v>
      </c>
      <c r="Y906" s="293"/>
      <c r="Z906" s="294" t="s">
        <v>15</v>
      </c>
      <c r="AA906" s="295"/>
      <c r="AB906" s="299" t="s">
        <v>16</v>
      </c>
      <c r="AC906" s="300"/>
      <c r="AE906" s="309" t="s">
        <v>2</v>
      </c>
      <c r="AF906" s="303" t="s">
        <v>3</v>
      </c>
      <c r="AG906" s="304"/>
      <c r="AH906" s="303" t="s">
        <v>4</v>
      </c>
      <c r="AI906" s="304"/>
      <c r="AJ906" s="303" t="s">
        <v>5</v>
      </c>
      <c r="AK906" s="304"/>
      <c r="AL906" s="303" t="s">
        <v>6</v>
      </c>
      <c r="AM906" s="304"/>
      <c r="AN906" s="303" t="s">
        <v>7</v>
      </c>
      <c r="AO906" s="304"/>
      <c r="AP906" s="303" t="s">
        <v>8</v>
      </c>
      <c r="AQ906" s="304"/>
      <c r="AR906" s="303" t="s">
        <v>9</v>
      </c>
      <c r="AS906" s="304"/>
      <c r="AT906" s="303" t="s">
        <v>10</v>
      </c>
      <c r="AU906" s="304"/>
      <c r="AV906" s="303" t="s">
        <v>11</v>
      </c>
      <c r="AW906" s="304"/>
      <c r="AX906" s="303" t="s">
        <v>12</v>
      </c>
      <c r="AY906" s="304"/>
      <c r="AZ906" s="303" t="s">
        <v>13</v>
      </c>
      <c r="BA906" s="304"/>
      <c r="BB906" s="303" t="s">
        <v>14</v>
      </c>
      <c r="BC906" s="304"/>
      <c r="BD906" s="305" t="s">
        <v>15</v>
      </c>
      <c r="BE906" s="306"/>
      <c r="BF906" s="307" t="s">
        <v>16</v>
      </c>
      <c r="BG906" s="308"/>
      <c r="BH906" s="281"/>
      <c r="BI906" s="296" t="s">
        <v>2</v>
      </c>
      <c r="BJ906" s="292" t="s">
        <v>3</v>
      </c>
      <c r="BK906" s="293"/>
      <c r="BL906" s="292" t="s">
        <v>4</v>
      </c>
      <c r="BM906" s="293"/>
      <c r="BN906" s="292" t="s">
        <v>5</v>
      </c>
      <c r="BO906" s="293"/>
      <c r="BP906" s="292" t="s">
        <v>6</v>
      </c>
      <c r="BQ906" s="293"/>
      <c r="BR906" s="292" t="s">
        <v>7</v>
      </c>
      <c r="BS906" s="293"/>
      <c r="BT906" s="292" t="s">
        <v>8</v>
      </c>
      <c r="BU906" s="293"/>
      <c r="BV906" s="292" t="s">
        <v>9</v>
      </c>
      <c r="BW906" s="293"/>
      <c r="BX906" s="292" t="s">
        <v>10</v>
      </c>
      <c r="BY906" s="293"/>
      <c r="BZ906" s="292" t="s">
        <v>11</v>
      </c>
      <c r="CA906" s="293"/>
      <c r="CB906" s="292" t="s">
        <v>12</v>
      </c>
      <c r="CC906" s="293"/>
      <c r="CD906" s="292" t="s">
        <v>13</v>
      </c>
      <c r="CE906" s="293"/>
      <c r="CF906" s="292" t="s">
        <v>14</v>
      </c>
      <c r="CG906" s="293"/>
      <c r="CH906" s="294" t="s">
        <v>15</v>
      </c>
      <c r="CI906" s="295"/>
      <c r="CJ906" s="292" t="s">
        <v>16</v>
      </c>
      <c r="CK906" s="293"/>
    </row>
    <row r="907" spans="1:89" ht="15" thickTop="1" thickBot="1">
      <c r="A907" s="297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5" t="s">
        <v>17</v>
      </c>
      <c r="AA907" s="118" t="s">
        <v>18</v>
      </c>
      <c r="AB907" s="172" t="s">
        <v>17</v>
      </c>
      <c r="AC907" s="173" t="s">
        <v>18</v>
      </c>
      <c r="AE907" s="310"/>
      <c r="AF907" s="242" t="s">
        <v>17</v>
      </c>
      <c r="AG907" s="243" t="s">
        <v>18</v>
      </c>
      <c r="AH907" s="244" t="s">
        <v>17</v>
      </c>
      <c r="AI907" s="245" t="s">
        <v>18</v>
      </c>
      <c r="AJ907" s="242" t="s">
        <v>17</v>
      </c>
      <c r="AK907" s="243" t="s">
        <v>18</v>
      </c>
      <c r="AL907" s="244" t="s">
        <v>17</v>
      </c>
      <c r="AM907" s="245" t="s">
        <v>18</v>
      </c>
      <c r="AN907" s="242" t="s">
        <v>17</v>
      </c>
      <c r="AO907" s="243" t="s">
        <v>18</v>
      </c>
      <c r="AP907" s="244" t="s">
        <v>17</v>
      </c>
      <c r="AQ907" s="242" t="s">
        <v>18</v>
      </c>
      <c r="AR907" s="246" t="s">
        <v>17</v>
      </c>
      <c r="AS907" s="247" t="s">
        <v>18</v>
      </c>
      <c r="AT907" s="242" t="s">
        <v>17</v>
      </c>
      <c r="AU907" s="243" t="s">
        <v>18</v>
      </c>
      <c r="AV907" s="244" t="s">
        <v>17</v>
      </c>
      <c r="AW907" s="245" t="s">
        <v>18</v>
      </c>
      <c r="AX907" s="242" t="s">
        <v>17</v>
      </c>
      <c r="AY907" s="243" t="s">
        <v>18</v>
      </c>
      <c r="AZ907" s="244" t="s">
        <v>17</v>
      </c>
      <c r="BA907" s="245" t="s">
        <v>18</v>
      </c>
      <c r="BB907" s="242" t="s">
        <v>17</v>
      </c>
      <c r="BC907" s="243" t="s">
        <v>18</v>
      </c>
      <c r="BD907" s="248" t="s">
        <v>17</v>
      </c>
      <c r="BE907" s="249" t="s">
        <v>18</v>
      </c>
      <c r="BF907" s="250" t="s">
        <v>17</v>
      </c>
      <c r="BG907" s="251" t="s">
        <v>18</v>
      </c>
      <c r="BH907" s="282"/>
      <c r="BI907" s="297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5" t="s">
        <v>17</v>
      </c>
      <c r="CI907" s="118" t="s">
        <v>18</v>
      </c>
      <c r="CJ907" s="116" t="s">
        <v>17</v>
      </c>
      <c r="CK907" s="117" t="s">
        <v>18</v>
      </c>
    </row>
    <row r="908" spans="1:89" ht="14.1" thickTop="1">
      <c r="A908" s="121" t="s">
        <v>19</v>
      </c>
      <c r="B908" s="122"/>
      <c r="C908" s="185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2"/>
      <c r="AA908" s="183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52" t="str">
        <f>$AE$9</f>
        <v>07:00 - 07:59</v>
      </c>
      <c r="AF908" s="253">
        <f>SUMIF($A$9:$A$32,$AE908,B$908:B$931)</f>
        <v>5400</v>
      </c>
      <c r="AG908" s="254">
        <f t="shared" ref="AG908:AV910" si="17653">SUMIF($A$9:$A$32,$AE908,C$908:C$931)</f>
        <v>1067</v>
      </c>
      <c r="AH908" s="255">
        <f t="shared" si="17653"/>
        <v>1906</v>
      </c>
      <c r="AI908" s="256">
        <f t="shared" si="17653"/>
        <v>1385</v>
      </c>
      <c r="AJ908" s="253">
        <f t="shared" si="17653"/>
        <v>713</v>
      </c>
      <c r="AK908" s="257">
        <f t="shared" si="17653"/>
        <v>681</v>
      </c>
      <c r="AL908" s="255">
        <f t="shared" si="17653"/>
        <v>1183</v>
      </c>
      <c r="AM908" s="256">
        <f t="shared" si="17653"/>
        <v>1623</v>
      </c>
      <c r="AN908" s="253">
        <f t="shared" si="17653"/>
        <v>344</v>
      </c>
      <c r="AO908" s="257">
        <f t="shared" si="17653"/>
        <v>857</v>
      </c>
      <c r="AP908" s="255">
        <f t="shared" si="17653"/>
        <v>449</v>
      </c>
      <c r="AQ908" s="253">
        <f t="shared" si="17653"/>
        <v>2040</v>
      </c>
      <c r="AR908" s="258">
        <f t="shared" si="17653"/>
        <v>1648</v>
      </c>
      <c r="AS908" s="259">
        <f t="shared" si="17653"/>
        <v>2788</v>
      </c>
      <c r="AT908" s="253">
        <f t="shared" si="17653"/>
        <v>1361</v>
      </c>
      <c r="AU908" s="257">
        <f t="shared" si="17653"/>
        <v>1379</v>
      </c>
      <c r="AV908" s="255">
        <f t="shared" si="17653"/>
        <v>1604</v>
      </c>
      <c r="AW908" s="256">
        <f t="shared" ref="AW908:BG910" si="17654">SUMIF($A$9:$A$32,$AE908,S$908:S$931)</f>
        <v>1437</v>
      </c>
      <c r="AX908" s="253">
        <f t="shared" si="17654"/>
        <v>326</v>
      </c>
      <c r="AY908" s="257">
        <f t="shared" si="17654"/>
        <v>1629</v>
      </c>
      <c r="AZ908" s="255">
        <f t="shared" si="17654"/>
        <v>955</v>
      </c>
      <c r="BA908" s="256">
        <f t="shared" si="17654"/>
        <v>2187</v>
      </c>
      <c r="BB908" s="253">
        <f t="shared" si="17654"/>
        <v>1458</v>
      </c>
      <c r="BC908" s="257">
        <f t="shared" si="17654"/>
        <v>1418</v>
      </c>
      <c r="BD908" s="20">
        <f t="shared" si="17654"/>
        <v>4736</v>
      </c>
      <c r="BE908" s="260">
        <f t="shared" si="17654"/>
        <v>2276</v>
      </c>
      <c r="BF908" s="261">
        <f t="shared" si="17654"/>
        <v>22083</v>
      </c>
      <c r="BG908" s="262">
        <f t="shared" si="17654"/>
        <v>20767</v>
      </c>
      <c r="BH908" s="283"/>
      <c r="BI908" s="121" t="s">
        <v>19</v>
      </c>
      <c r="BJ908" s="125">
        <f>B908/B932</f>
        <v>0</v>
      </c>
      <c r="BK908" s="126">
        <f t="shared" ref="BK908" si="17655">C908/C932</f>
        <v>0</v>
      </c>
      <c r="BL908" s="127">
        <f t="shared" ref="BL908" si="17656">D908/D932</f>
        <v>0</v>
      </c>
      <c r="BM908" s="128">
        <f t="shared" ref="BM908" si="17657">E908/E932</f>
        <v>0</v>
      </c>
      <c r="BN908" s="125">
        <f t="shared" ref="BN908" si="17658">F908/F932</f>
        <v>0</v>
      </c>
      <c r="BO908" s="126">
        <f t="shared" ref="BO908" si="17659">G908/G932</f>
        <v>0</v>
      </c>
      <c r="BP908" s="127">
        <f t="shared" ref="BP908" si="17660">H908/H932</f>
        <v>0</v>
      </c>
      <c r="BQ908" s="128">
        <f t="shared" ref="BQ908" si="17661">I908/I932</f>
        <v>0</v>
      </c>
      <c r="BR908" s="125">
        <f t="shared" ref="BR908" si="17662">J908/J932</f>
        <v>0</v>
      </c>
      <c r="BS908" s="126">
        <f t="shared" ref="BS908" si="17663">K908/K932</f>
        <v>0</v>
      </c>
      <c r="BT908" s="127">
        <f t="shared" ref="BT908" si="17664">L908/L932</f>
        <v>0</v>
      </c>
      <c r="BU908" s="125">
        <f t="shared" ref="BU908" si="17665">M908/M932</f>
        <v>0</v>
      </c>
      <c r="BV908" s="129">
        <f t="shared" ref="BV908" si="17666">N908/N932</f>
        <v>0</v>
      </c>
      <c r="BW908" s="130">
        <f t="shared" ref="BW908" si="17667">O908/O932</f>
        <v>0</v>
      </c>
      <c r="BX908" s="125">
        <f t="shared" ref="BX908" si="17668">P908/P932</f>
        <v>0</v>
      </c>
      <c r="BY908" s="126">
        <f t="shared" ref="BY908" si="17669">Q908/Q932</f>
        <v>0</v>
      </c>
      <c r="BZ908" s="127">
        <f t="shared" ref="BZ908" si="17670">R908/R932</f>
        <v>0</v>
      </c>
      <c r="CA908" s="128">
        <f t="shared" ref="CA908" si="17671">S908/S932</f>
        <v>0</v>
      </c>
      <c r="CB908" s="125">
        <f t="shared" ref="CB908" si="17672">T908/T932</f>
        <v>0</v>
      </c>
      <c r="CC908" s="126">
        <f t="shared" ref="CC908" si="17673">U908/U932</f>
        <v>0</v>
      </c>
      <c r="CD908" s="127">
        <f t="shared" ref="CD908" si="17674">V908/V932</f>
        <v>0</v>
      </c>
      <c r="CE908" s="128">
        <f t="shared" ref="CE908" si="17675">W908/W932</f>
        <v>0</v>
      </c>
      <c r="CF908" s="125">
        <f t="shared" ref="CF908" si="17676">X908/X932</f>
        <v>0</v>
      </c>
      <c r="CG908" s="126">
        <f t="shared" ref="CG908" si="17677">Y908/Y932</f>
        <v>0</v>
      </c>
      <c r="CH908" s="127">
        <f t="shared" ref="CH908" si="17678">Z908/Z932</f>
        <v>0</v>
      </c>
      <c r="CI908" s="125">
        <f t="shared" ref="CI908" si="17679">AA908/AA932</f>
        <v>0</v>
      </c>
      <c r="CJ908" s="131">
        <f t="shared" ref="CJ908" si="17680">AB908/AB932</f>
        <v>0</v>
      </c>
      <c r="CK908" s="132">
        <f t="shared" ref="CK908" si="17681">AC908/AC932</f>
        <v>0</v>
      </c>
    </row>
    <row r="909" spans="1:89">
      <c r="A909" s="133" t="s">
        <v>21</v>
      </c>
      <c r="B909" s="188">
        <v>553</v>
      </c>
      <c r="C909" s="189">
        <v>0</v>
      </c>
      <c r="D909" s="190">
        <v>162</v>
      </c>
      <c r="E909" s="191">
        <v>0</v>
      </c>
      <c r="F909" s="188">
        <v>45</v>
      </c>
      <c r="G909" s="192">
        <v>1</v>
      </c>
      <c r="H909" s="190">
        <v>254</v>
      </c>
      <c r="I909" s="191">
        <v>16</v>
      </c>
      <c r="J909" s="188">
        <v>15</v>
      </c>
      <c r="K909" s="192">
        <v>2</v>
      </c>
      <c r="L909" s="190">
        <v>9</v>
      </c>
      <c r="M909" s="188">
        <v>10</v>
      </c>
      <c r="N909" s="193">
        <v>43</v>
      </c>
      <c r="O909" s="194">
        <v>20</v>
      </c>
      <c r="P909" s="188">
        <v>19</v>
      </c>
      <c r="Q909" s="192">
        <v>0</v>
      </c>
      <c r="R909" s="190">
        <v>12</v>
      </c>
      <c r="S909" s="191">
        <v>0</v>
      </c>
      <c r="T909" s="188">
        <v>0</v>
      </c>
      <c r="U909" s="192">
        <v>0</v>
      </c>
      <c r="V909" s="190">
        <v>0</v>
      </c>
      <c r="W909" s="191">
        <v>0</v>
      </c>
      <c r="X909" s="188">
        <v>0</v>
      </c>
      <c r="Y909" s="192">
        <v>0</v>
      </c>
      <c r="Z909" s="190">
        <v>0</v>
      </c>
      <c r="AA909" s="188">
        <v>0</v>
      </c>
      <c r="AB909" s="168">
        <f t="shared" ref="AB909:AB910" si="17682">B909+D909+F909+H909+J909+L909+N909+P909+R909+T909+V909+X909+Z909</f>
        <v>1112</v>
      </c>
      <c r="AC909" s="169">
        <f t="shared" ref="AC909:AC928" si="17683">C909+E909+G909+I909+K909+M909+O909+Q909+S909+U909+W909+Y909+AA909</f>
        <v>49</v>
      </c>
      <c r="AE909" s="263" t="str">
        <f>$AE$10</f>
        <v>08:00 - 08:59</v>
      </c>
      <c r="AF909" s="253">
        <f>SUMIF($A$9:$A$32,$AE909,B$908:B$931)</f>
        <v>4986</v>
      </c>
      <c r="AG909" s="264">
        <f t="shared" si="17653"/>
        <v>1030</v>
      </c>
      <c r="AH909" s="265">
        <f t="shared" si="17653"/>
        <v>1524</v>
      </c>
      <c r="AI909" s="266">
        <f t="shared" si="17653"/>
        <v>1182</v>
      </c>
      <c r="AJ909" s="267">
        <f t="shared" si="17653"/>
        <v>643</v>
      </c>
      <c r="AK909" s="268">
        <f t="shared" si="17653"/>
        <v>559</v>
      </c>
      <c r="AL909" s="265">
        <f t="shared" si="17653"/>
        <v>1500</v>
      </c>
      <c r="AM909" s="266">
        <f t="shared" si="17653"/>
        <v>1748</v>
      </c>
      <c r="AN909" s="267">
        <f t="shared" si="17653"/>
        <v>311</v>
      </c>
      <c r="AO909" s="268">
        <f t="shared" si="17653"/>
        <v>884</v>
      </c>
      <c r="AP909" s="265">
        <f t="shared" si="17653"/>
        <v>398</v>
      </c>
      <c r="AQ909" s="267">
        <f t="shared" si="17653"/>
        <v>2452</v>
      </c>
      <c r="AR909" s="269">
        <f t="shared" si="17653"/>
        <v>1434</v>
      </c>
      <c r="AS909" s="270">
        <f t="shared" si="17653"/>
        <v>3122</v>
      </c>
      <c r="AT909" s="267">
        <f t="shared" si="17653"/>
        <v>1196</v>
      </c>
      <c r="AU909" s="268">
        <f t="shared" si="17653"/>
        <v>1720</v>
      </c>
      <c r="AV909" s="265">
        <f t="shared" si="17653"/>
        <v>1539</v>
      </c>
      <c r="AW909" s="266">
        <f t="shared" si="17654"/>
        <v>1387</v>
      </c>
      <c r="AX909" s="267">
        <f t="shared" si="17654"/>
        <v>286</v>
      </c>
      <c r="AY909" s="268">
        <f t="shared" si="17654"/>
        <v>1547</v>
      </c>
      <c r="AZ909" s="265">
        <f t="shared" si="17654"/>
        <v>799</v>
      </c>
      <c r="BA909" s="266">
        <f t="shared" si="17654"/>
        <v>2922</v>
      </c>
      <c r="BB909" s="267">
        <f t="shared" si="17654"/>
        <v>1275</v>
      </c>
      <c r="BC909" s="268">
        <f t="shared" si="17654"/>
        <v>1825</v>
      </c>
      <c r="BD909" s="265">
        <f t="shared" si="17654"/>
        <v>4631</v>
      </c>
      <c r="BE909" s="267">
        <f t="shared" si="17654"/>
        <v>2214</v>
      </c>
      <c r="BF909" s="271">
        <f t="shared" si="17654"/>
        <v>20522</v>
      </c>
      <c r="BG909" s="16">
        <f t="shared" si="17654"/>
        <v>22592</v>
      </c>
      <c r="BH909" s="284"/>
      <c r="BI909" s="133" t="s">
        <v>21</v>
      </c>
      <c r="BJ909" s="125">
        <f>B909/B932</f>
        <v>1.0309470544369873E-2</v>
      </c>
      <c r="BK909" s="126">
        <f t="shared" ref="BK909" si="17684">C909/C932</f>
        <v>0</v>
      </c>
      <c r="BL909" s="127">
        <f t="shared" ref="BL909" si="17685">D909/D932</f>
        <v>7.2779549845006517E-3</v>
      </c>
      <c r="BM909" s="128">
        <f t="shared" ref="BM909" si="17686">E909/E932</f>
        <v>0</v>
      </c>
      <c r="BN909" s="125">
        <f t="shared" ref="BN909" si="17687">F909/F932</f>
        <v>4.482518179101504E-3</v>
      </c>
      <c r="BO909" s="126">
        <f t="shared" ref="BO909" si="17688">G909/G932</f>
        <v>1.2740476493820868E-4</v>
      </c>
      <c r="BP909" s="127">
        <f t="shared" ref="BP909" si="17689">H909/H932</f>
        <v>8.7992794290861227E-3</v>
      </c>
      <c r="BQ909" s="128">
        <f t="shared" ref="BQ909" si="17690">I909/I932</f>
        <v>3.9850560398505604E-4</v>
      </c>
      <c r="BR909" s="125">
        <f t="shared" ref="BR909" si="17691">J909/J932</f>
        <v>2.4958402662229617E-3</v>
      </c>
      <c r="BS909" s="126">
        <f t="shared" ref="BS909" si="17692">K909/K932</f>
        <v>2.7605244996549346E-4</v>
      </c>
      <c r="BT909" s="127">
        <f t="shared" ref="BT909" si="17693">L909/L932</f>
        <v>7.4850299401197609E-4</v>
      </c>
      <c r="BU909" s="125">
        <f t="shared" ref="BU909" si="17694">M909/M932</f>
        <v>4.7406845548497202E-4</v>
      </c>
      <c r="BV909" s="129">
        <f t="shared" ref="BV909" si="17695">N909/N932</f>
        <v>1.6292816004849955E-3</v>
      </c>
      <c r="BW909" s="130">
        <f t="shared" ref="BW909" si="17696">O909/O932</f>
        <v>5.7324658201725472E-4</v>
      </c>
      <c r="BX909" s="125">
        <f t="shared" ref="BX909" si="17697">P909/P932</f>
        <v>1.1647866601275135E-3</v>
      </c>
      <c r="BY909" s="126">
        <f t="shared" ref="BY909" si="17698">Q909/Q932</f>
        <v>0</v>
      </c>
      <c r="BZ909" s="127">
        <f t="shared" ref="BZ909" si="17699">R909/R932</f>
        <v>5.7697855563034904E-4</v>
      </c>
      <c r="CA909" s="128">
        <f t="shared" ref="CA909" si="17700">S909/S932</f>
        <v>0</v>
      </c>
      <c r="CB909" s="125">
        <f t="shared" ref="CB909" si="17701">T909/T932</f>
        <v>0</v>
      </c>
      <c r="CC909" s="126">
        <f t="shared" ref="CC909" si="17702">U909/U932</f>
        <v>0</v>
      </c>
      <c r="CD909" s="127">
        <f t="shared" ref="CD909" si="17703">V909/V932</f>
        <v>0</v>
      </c>
      <c r="CE909" s="128">
        <f t="shared" ref="CE909" si="17704">W909/W932</f>
        <v>0</v>
      </c>
      <c r="CF909" s="125">
        <f t="shared" ref="CF909" si="17705">X909/X932</f>
        <v>0</v>
      </c>
      <c r="CG909" s="126">
        <f t="shared" ref="CG909" si="17706">Y909/Y932</f>
        <v>0</v>
      </c>
      <c r="CH909" s="127">
        <f t="shared" ref="CH909" si="17707">Z909/Z932</f>
        <v>0</v>
      </c>
      <c r="CI909" s="125">
        <f t="shared" ref="CI909" si="17708">AA909/AA932</f>
        <v>0</v>
      </c>
      <c r="CJ909" s="131">
        <f t="shared" ref="CJ909" si="17709">AB909/AB932</f>
        <v>3.5763101612877289E-3</v>
      </c>
      <c r="CK909" s="132">
        <f t="shared" ref="CK909" si="17710">AC909/AC932</f>
        <v>1.5783133306276534E-4</v>
      </c>
    </row>
    <row r="910" spans="1:89" ht="14.1" thickBot="1">
      <c r="A910" s="142" t="s">
        <v>23</v>
      </c>
      <c r="B910" s="195">
        <v>3207</v>
      </c>
      <c r="C910" s="196">
        <v>0</v>
      </c>
      <c r="D910" s="197">
        <v>1142</v>
      </c>
      <c r="E910" s="198">
        <v>2</v>
      </c>
      <c r="F910" s="195">
        <v>343</v>
      </c>
      <c r="G910" s="199">
        <v>36</v>
      </c>
      <c r="H910" s="197">
        <v>1253</v>
      </c>
      <c r="I910" s="198">
        <v>280</v>
      </c>
      <c r="J910" s="195">
        <v>87</v>
      </c>
      <c r="K910" s="199">
        <v>101</v>
      </c>
      <c r="L910" s="197">
        <v>91</v>
      </c>
      <c r="M910" s="195">
        <v>399</v>
      </c>
      <c r="N910" s="200">
        <v>565</v>
      </c>
      <c r="O910" s="201">
        <v>683</v>
      </c>
      <c r="P910" s="195">
        <v>368</v>
      </c>
      <c r="Q910" s="199">
        <v>380</v>
      </c>
      <c r="R910" s="197">
        <v>454</v>
      </c>
      <c r="S910" s="198">
        <v>414</v>
      </c>
      <c r="T910" s="195">
        <v>122</v>
      </c>
      <c r="U910" s="199">
        <v>347</v>
      </c>
      <c r="V910" s="197">
        <v>327</v>
      </c>
      <c r="W910" s="198">
        <v>683</v>
      </c>
      <c r="X910" s="195">
        <v>442</v>
      </c>
      <c r="Y910" s="199">
        <v>509</v>
      </c>
      <c r="Z910" s="197">
        <v>1282</v>
      </c>
      <c r="AA910" s="195">
        <v>669</v>
      </c>
      <c r="AB910" s="168">
        <f t="shared" si="17682"/>
        <v>9683</v>
      </c>
      <c r="AC910" s="169">
        <f t="shared" si="17683"/>
        <v>4503</v>
      </c>
      <c r="AE910" s="252" t="str">
        <f>$AE$11</f>
        <v>09:00 - 09:59</v>
      </c>
      <c r="AF910" s="253">
        <f>SUMIF($A$9:$A$32,$AE910,B$908:B$931)</f>
        <v>3929</v>
      </c>
      <c r="AG910" s="272">
        <f t="shared" si="17653"/>
        <v>1060</v>
      </c>
      <c r="AH910" s="273">
        <f t="shared" si="17653"/>
        <v>1443</v>
      </c>
      <c r="AI910" s="274">
        <f t="shared" si="17653"/>
        <v>1011</v>
      </c>
      <c r="AJ910" s="275">
        <f t="shared" si="17653"/>
        <v>597</v>
      </c>
      <c r="AK910" s="276">
        <f t="shared" si="17653"/>
        <v>545</v>
      </c>
      <c r="AL910" s="273">
        <f t="shared" si="17653"/>
        <v>1555</v>
      </c>
      <c r="AM910" s="274">
        <f t="shared" si="17653"/>
        <v>1659</v>
      </c>
      <c r="AN910" s="275">
        <f t="shared" si="17653"/>
        <v>306</v>
      </c>
      <c r="AO910" s="276">
        <f t="shared" si="17653"/>
        <v>818</v>
      </c>
      <c r="AP910" s="273">
        <f t="shared" si="17653"/>
        <v>421</v>
      </c>
      <c r="AQ910" s="275">
        <f t="shared" si="17653"/>
        <v>1932</v>
      </c>
      <c r="AR910" s="277">
        <f t="shared" si="17653"/>
        <v>1443</v>
      </c>
      <c r="AS910" s="278">
        <f t="shared" si="17653"/>
        <v>2612</v>
      </c>
      <c r="AT910" s="275">
        <f t="shared" si="17653"/>
        <v>896</v>
      </c>
      <c r="AU910" s="276">
        <f t="shared" si="17653"/>
        <v>1187</v>
      </c>
      <c r="AV910" s="273">
        <f t="shared" si="17653"/>
        <v>1383</v>
      </c>
      <c r="AW910" s="274">
        <f t="shared" si="17654"/>
        <v>1209</v>
      </c>
      <c r="AX910" s="275">
        <f t="shared" si="17654"/>
        <v>278</v>
      </c>
      <c r="AY910" s="276">
        <f t="shared" si="17654"/>
        <v>906</v>
      </c>
      <c r="AZ910" s="273">
        <f t="shared" si="17654"/>
        <v>671</v>
      </c>
      <c r="BA910" s="274">
        <f t="shared" si="17654"/>
        <v>2420</v>
      </c>
      <c r="BB910" s="275">
        <f t="shared" si="17654"/>
        <v>1143</v>
      </c>
      <c r="BC910" s="276">
        <f t="shared" si="17654"/>
        <v>1278</v>
      </c>
      <c r="BD910" s="273">
        <f t="shared" si="17654"/>
        <v>3684</v>
      </c>
      <c r="BE910" s="275">
        <f t="shared" si="17654"/>
        <v>1976</v>
      </c>
      <c r="BF910" s="271">
        <f t="shared" si="17654"/>
        <v>17749</v>
      </c>
      <c r="BG910" s="16">
        <f t="shared" si="17654"/>
        <v>18613</v>
      </c>
      <c r="BH910" s="285"/>
      <c r="BI910" s="142" t="s">
        <v>23</v>
      </c>
      <c r="BJ910" s="125">
        <f>B910/B932</f>
        <v>5.9787472035794181E-2</v>
      </c>
      <c r="BK910" s="126">
        <f t="shared" ref="BK910" si="17711">C910/C932</f>
        <v>0</v>
      </c>
      <c r="BL910" s="127">
        <f t="shared" ref="BL910" si="17712">D910/D932</f>
        <v>5.1305090075924348E-2</v>
      </c>
      <c r="BM910" s="128">
        <f t="shared" ref="BM910" si="17713">E910/E932</f>
        <v>1.0382059800664452E-4</v>
      </c>
      <c r="BN910" s="125">
        <f t="shared" ref="BN910" si="17714">F910/F932</f>
        <v>3.4166749676262577E-2</v>
      </c>
      <c r="BO910" s="126">
        <f t="shared" ref="BO910" si="17715">G910/G932</f>
        <v>4.5865715377755127E-3</v>
      </c>
      <c r="BP910" s="127">
        <f t="shared" ref="BP910" si="17716">H910/H932</f>
        <v>4.3407468994665001E-2</v>
      </c>
      <c r="BQ910" s="128">
        <f t="shared" ref="BQ910" si="17717">I910/I932</f>
        <v>6.973848069738481E-3</v>
      </c>
      <c r="BR910" s="125">
        <f t="shared" ref="BR910" si="17718">J910/J932</f>
        <v>1.4475873544093179E-2</v>
      </c>
      <c r="BS910" s="126">
        <f t="shared" ref="BS910" si="17719">K910/K932</f>
        <v>1.3940648723257419E-2</v>
      </c>
      <c r="BT910" s="127">
        <f t="shared" ref="BT910" si="17720">L910/L932</f>
        <v>7.5681969394544241E-3</v>
      </c>
      <c r="BU910" s="125">
        <f t="shared" ref="BU910" si="17721">M910/M932</f>
        <v>1.8915331373850385E-2</v>
      </c>
      <c r="BV910" s="129">
        <f t="shared" ref="BV910" si="17722">N910/N932</f>
        <v>2.1408002424977268E-2</v>
      </c>
      <c r="BW910" s="130">
        <f t="shared" ref="BW910" si="17723">O910/O932</f>
        <v>1.9576370775889248E-2</v>
      </c>
      <c r="BX910" s="125">
        <f t="shared" ref="BX910" si="17724">P910/P932</f>
        <v>2.2560078469838155E-2</v>
      </c>
      <c r="BY910" s="126">
        <f t="shared" ref="BY910" si="17725">Q910/Q932</f>
        <v>1.9146470499319796E-2</v>
      </c>
      <c r="BZ910" s="127">
        <f t="shared" ref="BZ910" si="17726">R910/R932</f>
        <v>2.1829022021348208E-2</v>
      </c>
      <c r="CA910" s="128">
        <f t="shared" ref="CA910" si="17727">S910/S932</f>
        <v>1.8080181675255481E-2</v>
      </c>
      <c r="CB910" s="125">
        <f t="shared" ref="CB910" si="17728">T910/T932</f>
        <v>1.3672531659755688E-2</v>
      </c>
      <c r="CC910" s="126">
        <f t="shared" ref="CC910" si="17729">U910/U932</f>
        <v>3.1602914389799633E-2</v>
      </c>
      <c r="CD910" s="127">
        <f t="shared" ref="CD910" si="17730">V910/V932</f>
        <v>1.2503823799327012E-2</v>
      </c>
      <c r="CE910" s="128">
        <f t="shared" ref="CE910" si="17731">W910/W932</f>
        <v>2.3308989147498464E-2</v>
      </c>
      <c r="CF910" s="125">
        <f t="shared" ref="CF910" si="17732">X910/X932</f>
        <v>1.8465137653005805E-2</v>
      </c>
      <c r="CG910" s="126">
        <f t="shared" ref="CG910" si="17733">Y910/Y932</f>
        <v>3.3309338394084155E-2</v>
      </c>
      <c r="CH910" s="127">
        <f t="shared" ref="CH910" si="17734">Z910/Z932</f>
        <v>2.3064606084594211E-2</v>
      </c>
      <c r="CI910" s="125">
        <f t="shared" ref="CI910" si="17735">AA910/AA932</f>
        <v>1.3979730435691151E-2</v>
      </c>
      <c r="CJ910" s="131">
        <f t="shared" ref="CJ910" si="17736">AB910/AB932</f>
        <v>3.1141556917040538E-2</v>
      </c>
      <c r="CK910" s="132">
        <f t="shared" ref="CK910" si="17737">AC910/AC932</f>
        <v>1.4504377403706782E-2</v>
      </c>
    </row>
    <row r="911" spans="1:89" ht="15" thickTop="1" thickBot="1">
      <c r="A911" s="133" t="s">
        <v>25</v>
      </c>
      <c r="B911" s="188">
        <v>5583</v>
      </c>
      <c r="C911" s="189">
        <v>684</v>
      </c>
      <c r="D911" s="190">
        <v>2157</v>
      </c>
      <c r="E911" s="191">
        <v>700</v>
      </c>
      <c r="F911" s="188">
        <v>641</v>
      </c>
      <c r="G911" s="192">
        <v>330</v>
      </c>
      <c r="H911" s="190">
        <v>1378</v>
      </c>
      <c r="I911" s="191">
        <v>1041</v>
      </c>
      <c r="J911" s="188">
        <v>186</v>
      </c>
      <c r="K911" s="192">
        <v>427</v>
      </c>
      <c r="L911" s="190">
        <v>342</v>
      </c>
      <c r="M911" s="188">
        <v>1163</v>
      </c>
      <c r="N911" s="193">
        <v>1338</v>
      </c>
      <c r="O911" s="194">
        <v>1887</v>
      </c>
      <c r="P911" s="188">
        <v>937</v>
      </c>
      <c r="Q911" s="192">
        <v>1012</v>
      </c>
      <c r="R911" s="190">
        <v>1202</v>
      </c>
      <c r="S911" s="191">
        <v>1269</v>
      </c>
      <c r="T911" s="188">
        <v>247</v>
      </c>
      <c r="U911" s="192">
        <v>1032</v>
      </c>
      <c r="V911" s="190">
        <v>772</v>
      </c>
      <c r="W911" s="191">
        <v>2018</v>
      </c>
      <c r="X911" s="188">
        <v>1174</v>
      </c>
      <c r="Y911" s="192">
        <v>1364</v>
      </c>
      <c r="Z911" s="190">
        <v>3209</v>
      </c>
      <c r="AA911" s="188">
        <v>2083</v>
      </c>
      <c r="AB911" s="168">
        <f>B911+D911+F911+H911+J911+L911+N911+P911+R911+T911+V911+X911+Z911</f>
        <v>19166</v>
      </c>
      <c r="AC911" s="169">
        <f t="shared" si="17683"/>
        <v>15010</v>
      </c>
      <c r="AE911" s="288" t="s">
        <v>26</v>
      </c>
      <c r="AF911" s="12">
        <f t="shared" ref="AF911:BG911" si="17738">SUM(AF908:AF910)</f>
        <v>14315</v>
      </c>
      <c r="AG911" s="1">
        <f t="shared" si="17738"/>
        <v>3157</v>
      </c>
      <c r="AH911" s="12">
        <f t="shared" si="17738"/>
        <v>4873</v>
      </c>
      <c r="AI911" s="1">
        <f t="shared" si="17738"/>
        <v>3578</v>
      </c>
      <c r="AJ911" s="12">
        <f t="shared" si="17738"/>
        <v>1953</v>
      </c>
      <c r="AK911" s="1">
        <f t="shared" si="17738"/>
        <v>1785</v>
      </c>
      <c r="AL911" s="12">
        <f t="shared" si="17738"/>
        <v>4238</v>
      </c>
      <c r="AM911" s="1">
        <f t="shared" si="17738"/>
        <v>5030</v>
      </c>
      <c r="AN911" s="12">
        <f t="shared" si="17738"/>
        <v>961</v>
      </c>
      <c r="AO911" s="1">
        <f t="shared" si="17738"/>
        <v>2559</v>
      </c>
      <c r="AP911" s="12">
        <f t="shared" si="17738"/>
        <v>1268</v>
      </c>
      <c r="AQ911" s="1">
        <f t="shared" si="17738"/>
        <v>6424</v>
      </c>
      <c r="AR911" s="12">
        <f t="shared" si="17738"/>
        <v>4525</v>
      </c>
      <c r="AS911" s="1">
        <f t="shared" si="17738"/>
        <v>8522</v>
      </c>
      <c r="AT911" s="12">
        <f t="shared" si="17738"/>
        <v>3453</v>
      </c>
      <c r="AU911" s="1">
        <f t="shared" si="17738"/>
        <v>4286</v>
      </c>
      <c r="AV911" s="12">
        <f t="shared" si="17738"/>
        <v>4526</v>
      </c>
      <c r="AW911" s="1">
        <f t="shared" si="17738"/>
        <v>4033</v>
      </c>
      <c r="AX911" s="12">
        <f t="shared" si="17738"/>
        <v>890</v>
      </c>
      <c r="AY911" s="1">
        <f t="shared" si="17738"/>
        <v>4082</v>
      </c>
      <c r="AZ911" s="12">
        <f t="shared" si="17738"/>
        <v>2425</v>
      </c>
      <c r="BA911" s="1">
        <f t="shared" si="17738"/>
        <v>7529</v>
      </c>
      <c r="BB911" s="12">
        <f t="shared" si="17738"/>
        <v>3876</v>
      </c>
      <c r="BC911" s="1">
        <f t="shared" si="17738"/>
        <v>4521</v>
      </c>
      <c r="BD911" s="12">
        <f t="shared" si="17738"/>
        <v>13051</v>
      </c>
      <c r="BE911" s="1">
        <f t="shared" si="17738"/>
        <v>6466</v>
      </c>
      <c r="BF911" s="51">
        <f t="shared" si="17738"/>
        <v>60354</v>
      </c>
      <c r="BG911" s="47">
        <f t="shared" si="17738"/>
        <v>61972</v>
      </c>
      <c r="BH911" s="284"/>
      <c r="BI911" s="133" t="s">
        <v>25</v>
      </c>
      <c r="BJ911" s="125">
        <f>B911/B932</f>
        <v>0.10408277404921701</v>
      </c>
      <c r="BK911" s="126">
        <f t="shared" ref="BK911" si="17739">C911/C932</f>
        <v>2.0234291799787009E-2</v>
      </c>
      <c r="BL911" s="127">
        <f t="shared" ref="BL911" si="17740">D911/D932</f>
        <v>9.6904622849184593E-2</v>
      </c>
      <c r="BM911" s="128">
        <f t="shared" ref="BM911" si="17741">E911/E932</f>
        <v>3.6337209302325583E-2</v>
      </c>
      <c r="BN911" s="125">
        <f t="shared" ref="BN911" si="17742">F911/F932</f>
        <v>6.3850981173423652E-2</v>
      </c>
      <c r="BO911" s="126">
        <f t="shared" ref="BO911" si="17743">G911/G932</f>
        <v>4.2043572429608871E-2</v>
      </c>
      <c r="BP911" s="127">
        <f t="shared" ref="BP911" si="17744">H911/H932</f>
        <v>4.7737823044412112E-2</v>
      </c>
      <c r="BQ911" s="128">
        <f t="shared" ref="BQ911" si="17745">I911/I932</f>
        <v>2.5927770859277707E-2</v>
      </c>
      <c r="BR911" s="125">
        <f t="shared" ref="BR911" si="17746">J911/J932</f>
        <v>3.0948419301164726E-2</v>
      </c>
      <c r="BS911" s="126">
        <f t="shared" ref="BS911" si="17747">K911/K932</f>
        <v>5.8937198067632847E-2</v>
      </c>
      <c r="BT911" s="127">
        <f t="shared" ref="BT911" si="17748">L911/L932</f>
        <v>2.8443113772455089E-2</v>
      </c>
      <c r="BU911" s="125">
        <f t="shared" ref="BU911" si="17749">M911/M932</f>
        <v>5.5134161372902245E-2</v>
      </c>
      <c r="BV911" s="129">
        <f t="shared" ref="BV911" si="17750">N911/N932</f>
        <v>5.0697180963928466E-2</v>
      </c>
      <c r="BW911" s="130">
        <f t="shared" ref="BW911" si="17751">O911/O932</f>
        <v>5.408581501332798E-2</v>
      </c>
      <c r="BX911" s="125">
        <f t="shared" ref="BX911" si="17752">P911/P932</f>
        <v>5.7442373712604217E-2</v>
      </c>
      <c r="BY911" s="126">
        <f t="shared" ref="BY911" si="17753">Q911/Q932</f>
        <v>5.0990074066609561E-2</v>
      </c>
      <c r="BZ911" s="127">
        <f t="shared" ref="BZ911" si="17754">R911/R932</f>
        <v>5.7794018655639968E-2</v>
      </c>
      <c r="CA911" s="128">
        <f t="shared" ref="CA911" si="17755">S911/S932</f>
        <v>5.5419687308935275E-2</v>
      </c>
      <c r="CB911" s="125">
        <f t="shared" ref="CB911" si="17756">T911/T932</f>
        <v>2.7681273114423401E-2</v>
      </c>
      <c r="CC911" s="126">
        <f t="shared" ref="CC911" si="17757">U911/U932</f>
        <v>9.3989071038251368E-2</v>
      </c>
      <c r="CD911" s="127">
        <f t="shared" ref="CD911" si="17758">V911/V932</f>
        <v>2.951973080452738E-2</v>
      </c>
      <c r="CE911" s="128">
        <f t="shared" ref="CE911" si="17759">W911/W932</f>
        <v>6.8869019179578189E-2</v>
      </c>
      <c r="CF911" s="125">
        <f t="shared" ref="CF911" si="17760">X911/X932</f>
        <v>4.9045410870200944E-2</v>
      </c>
      <c r="CG911" s="126">
        <f t="shared" ref="CG911" si="17761">Y911/Y932</f>
        <v>8.9261174006936714E-2</v>
      </c>
      <c r="CH911" s="127">
        <f t="shared" ref="CH911" si="17762">Z911/Z932</f>
        <v>5.7733479661047443E-2</v>
      </c>
      <c r="CI911" s="125">
        <f t="shared" ref="CI911" si="17763">AA911/AA932</f>
        <v>4.3527322118900848E-2</v>
      </c>
      <c r="CJ911" s="131">
        <f t="shared" ref="CJ911" si="17764">AB911/AB932</f>
        <v>6.1639892582050909E-2</v>
      </c>
      <c r="CK911" s="132">
        <f t="shared" ref="CK911" si="17765">AC911/AC932</f>
        <v>4.8347924679022602E-2</v>
      </c>
    </row>
    <row r="912" spans="1:89" ht="14.1" thickTop="1">
      <c r="A912" s="142" t="s">
        <v>20</v>
      </c>
      <c r="B912" s="195">
        <v>5400</v>
      </c>
      <c r="C912" s="196">
        <v>1067</v>
      </c>
      <c r="D912" s="197">
        <v>1906</v>
      </c>
      <c r="E912" s="198">
        <v>1385</v>
      </c>
      <c r="F912" s="195">
        <v>713</v>
      </c>
      <c r="G912" s="199">
        <v>681</v>
      </c>
      <c r="H912" s="197">
        <v>1183</v>
      </c>
      <c r="I912" s="198">
        <v>1623</v>
      </c>
      <c r="J912" s="195">
        <v>344</v>
      </c>
      <c r="K912" s="199">
        <v>857</v>
      </c>
      <c r="L912" s="197">
        <v>449</v>
      </c>
      <c r="M912" s="195">
        <v>2040</v>
      </c>
      <c r="N912" s="200">
        <v>1648</v>
      </c>
      <c r="O912" s="201">
        <v>2788</v>
      </c>
      <c r="P912" s="195">
        <v>1361</v>
      </c>
      <c r="Q912" s="199">
        <v>1379</v>
      </c>
      <c r="R912" s="197">
        <v>1604</v>
      </c>
      <c r="S912" s="198">
        <v>1437</v>
      </c>
      <c r="T912" s="195">
        <v>326</v>
      </c>
      <c r="U912" s="199">
        <v>1629</v>
      </c>
      <c r="V912" s="197">
        <v>955</v>
      </c>
      <c r="W912" s="198">
        <v>2187</v>
      </c>
      <c r="X912" s="195">
        <v>1458</v>
      </c>
      <c r="Y912" s="199">
        <v>1418</v>
      </c>
      <c r="Z912" s="197">
        <v>4736</v>
      </c>
      <c r="AA912" s="195">
        <v>2276</v>
      </c>
      <c r="AB912" s="168">
        <f t="shared" ref="AB912:AB928" si="17766">B912+D912+F912+H912+J912+L912+N912+P912+R912+T912+V912+X912+Z912</f>
        <v>22083</v>
      </c>
      <c r="AC912" s="169">
        <f t="shared" si="17683"/>
        <v>20767</v>
      </c>
      <c r="BI912" s="142" t="s">
        <v>20</v>
      </c>
      <c r="BJ912" s="125">
        <f>B912/B932</f>
        <v>0.10067114093959731</v>
      </c>
      <c r="BK912" s="126">
        <f t="shared" ref="BK912" si="17767">C912/C932</f>
        <v>3.1564311915749613E-2</v>
      </c>
      <c r="BL912" s="127">
        <f t="shared" ref="BL912" si="17768">D912/D932</f>
        <v>8.5628285188013839E-2</v>
      </c>
      <c r="BM912" s="128">
        <f t="shared" ref="BM912" si="17769">E912/E932</f>
        <v>7.189576411960133E-2</v>
      </c>
      <c r="BN912" s="125">
        <f t="shared" ref="BN912" si="17770">F912/F932</f>
        <v>7.1023010259986058E-2</v>
      </c>
      <c r="BO912" s="126">
        <f t="shared" ref="BO912" si="17771">G912/G932</f>
        <v>8.6762644922920115E-2</v>
      </c>
      <c r="BP912" s="127">
        <f t="shared" ref="BP912" si="17772">H912/H932</f>
        <v>4.0982470726806622E-2</v>
      </c>
      <c r="BQ912" s="128">
        <f t="shared" ref="BQ912" si="17773">I912/I932</f>
        <v>4.0423412204234122E-2</v>
      </c>
      <c r="BR912" s="125">
        <f t="shared" ref="BR912" si="17774">J912/J932</f>
        <v>5.723793677204659E-2</v>
      </c>
      <c r="BS912" s="126">
        <f t="shared" ref="BS912" si="17775">K912/K932</f>
        <v>0.11828847481021394</v>
      </c>
      <c r="BT912" s="127">
        <f t="shared" ref="BT912" si="17776">L912/L932</f>
        <v>3.734198270126414E-2</v>
      </c>
      <c r="BU912" s="125">
        <f t="shared" ref="BU912" si="17777">M912/M932</f>
        <v>9.6709964918934299E-2</v>
      </c>
      <c r="BV912" s="129">
        <f t="shared" ref="BV912" si="17778">N912/N932</f>
        <v>6.2443164595331918E-2</v>
      </c>
      <c r="BW912" s="130">
        <f t="shared" ref="BW912" si="17779">O912/O932</f>
        <v>7.9910573533205312E-2</v>
      </c>
      <c r="BX912" s="125">
        <f t="shared" ref="BX912" si="17780">P912/P932</f>
        <v>8.3435507601765574E-2</v>
      </c>
      <c r="BY912" s="126">
        <f t="shared" ref="BY912" si="17781">Q912/Q932</f>
        <v>6.948153373305789E-2</v>
      </c>
      <c r="BZ912" s="127">
        <f t="shared" ref="BZ912" si="17782">R912/R932</f>
        <v>7.7122800269256664E-2</v>
      </c>
      <c r="CA912" s="128">
        <f t="shared" ref="CA912" si="17783">S912/S932</f>
        <v>6.2756572626430251E-2</v>
      </c>
      <c r="CB912" s="125">
        <f t="shared" ref="CB912" si="17784">T912/T932</f>
        <v>3.6534797713773395E-2</v>
      </c>
      <c r="CC912" s="126">
        <f t="shared" ref="CC912" si="17785">U912/U932</f>
        <v>0.14836065573770491</v>
      </c>
      <c r="CD912" s="127">
        <f t="shared" ref="CD912" si="17786">V912/V932</f>
        <v>3.6517283572958088E-2</v>
      </c>
      <c r="CE912" s="128">
        <f t="shared" ref="CE912" si="17787">W912/W932</f>
        <v>7.4636543580642964E-2</v>
      </c>
      <c r="CF912" s="125">
        <f t="shared" ref="CF912" si="17788">X912/X932</f>
        <v>6.0909888457200148E-2</v>
      </c>
      <c r="CG912" s="126">
        <f t="shared" ref="CG912" si="17789">Y912/Y932</f>
        <v>9.2794974150906359E-2</v>
      </c>
      <c r="CH912" s="127">
        <f t="shared" ref="CH912" si="17790">Z912/Z932</f>
        <v>8.5205908281309028E-2</v>
      </c>
      <c r="CI912" s="125">
        <f t="shared" ref="CI912" si="17791">AA912/AA932</f>
        <v>4.7560338522620413E-2</v>
      </c>
      <c r="CJ912" s="131">
        <f t="shared" ref="CJ912" si="17792">AB912/AB932</f>
        <v>7.1021274542910892E-2</v>
      </c>
      <c r="CK912" s="132">
        <f t="shared" ref="CK912" si="17793">AC912/AC932</f>
        <v>6.6891495790090766E-2</v>
      </c>
    </row>
    <row r="913" spans="1:89" ht="14.1" thickBot="1">
      <c r="A913" s="133" t="s">
        <v>22</v>
      </c>
      <c r="B913" s="188">
        <v>4986</v>
      </c>
      <c r="C913" s="189">
        <v>1030</v>
      </c>
      <c r="D913" s="190">
        <v>1524</v>
      </c>
      <c r="E913" s="191">
        <v>1182</v>
      </c>
      <c r="F913" s="188">
        <v>643</v>
      </c>
      <c r="G913" s="192">
        <v>559</v>
      </c>
      <c r="H913" s="190">
        <v>1500</v>
      </c>
      <c r="I913" s="191">
        <v>1748</v>
      </c>
      <c r="J913" s="188">
        <v>311</v>
      </c>
      <c r="K913" s="192">
        <v>884</v>
      </c>
      <c r="L913" s="190">
        <v>398</v>
      </c>
      <c r="M913" s="188">
        <v>2452</v>
      </c>
      <c r="N913" s="193">
        <v>1434</v>
      </c>
      <c r="O913" s="194">
        <v>3122</v>
      </c>
      <c r="P913" s="188">
        <v>1196</v>
      </c>
      <c r="Q913" s="192">
        <v>1720</v>
      </c>
      <c r="R913" s="190">
        <v>1539</v>
      </c>
      <c r="S913" s="191">
        <v>1387</v>
      </c>
      <c r="T913" s="188">
        <v>286</v>
      </c>
      <c r="U913" s="192">
        <v>1547</v>
      </c>
      <c r="V913" s="190">
        <v>799</v>
      </c>
      <c r="W913" s="191">
        <v>2922</v>
      </c>
      <c r="X913" s="188">
        <v>1275</v>
      </c>
      <c r="Y913" s="192">
        <v>1825</v>
      </c>
      <c r="Z913" s="190">
        <v>4631</v>
      </c>
      <c r="AA913" s="188">
        <v>2214</v>
      </c>
      <c r="AB913" s="168">
        <f t="shared" si="17766"/>
        <v>20522</v>
      </c>
      <c r="AC913" s="169">
        <f t="shared" si="17683"/>
        <v>22592</v>
      </c>
      <c r="AE913" t="s">
        <v>27</v>
      </c>
      <c r="BI913" s="133" t="s">
        <v>22</v>
      </c>
      <c r="BJ913" s="125">
        <f>B913/B932</f>
        <v>9.2953020134228181E-2</v>
      </c>
      <c r="BK913" s="126">
        <f t="shared" ref="BK913" si="17794">C913/C932</f>
        <v>3.0469766891492132E-2</v>
      </c>
      <c r="BL913" s="127">
        <f t="shared" ref="BL913" si="17795">D913/D932</f>
        <v>6.8466687631969086E-2</v>
      </c>
      <c r="BM913" s="128">
        <f t="shared" ref="BM913" si="17796">E913/E932</f>
        <v>6.1357973421926913E-2</v>
      </c>
      <c r="BN913" s="125">
        <f t="shared" ref="BN913" si="17797">F913/F932</f>
        <v>6.4050204203605937E-2</v>
      </c>
      <c r="BO913" s="126">
        <f t="shared" ref="BO913" si="17798">G913/G932</f>
        <v>7.121926360045866E-2</v>
      </c>
      <c r="BP913" s="127">
        <f t="shared" ref="BP913" si="17799">H913/H932</f>
        <v>5.1964248596965287E-2</v>
      </c>
      <c r="BQ913" s="128">
        <f t="shared" ref="BQ913" si="17800">I913/I932</f>
        <v>4.353673723536737E-2</v>
      </c>
      <c r="BR913" s="125">
        <f t="shared" ref="BR913" si="17801">J913/J932</f>
        <v>5.1747088186356073E-2</v>
      </c>
      <c r="BS913" s="126">
        <f t="shared" ref="BS913" si="17802">K913/K932</f>
        <v>0.12201518288474811</v>
      </c>
      <c r="BT913" s="127">
        <f t="shared" ref="BT913" si="17803">L913/L932</f>
        <v>3.3100465735196274E-2</v>
      </c>
      <c r="BU913" s="125">
        <f t="shared" ref="BU913" si="17804">M913/M932</f>
        <v>0.11624158528491514</v>
      </c>
      <c r="BV913" s="129">
        <f t="shared" ref="BV913" si="17805">N913/N932</f>
        <v>5.4334646862685659E-2</v>
      </c>
      <c r="BW913" s="130">
        <f t="shared" ref="BW913" si="17806">O913/O932</f>
        <v>8.9483791452893466E-2</v>
      </c>
      <c r="BX913" s="125">
        <f t="shared" ref="BX913" si="17807">P913/P932</f>
        <v>7.3320255026974007E-2</v>
      </c>
      <c r="BY913" s="126">
        <f t="shared" ref="BY913" si="17808">Q913/Q932</f>
        <v>8.6662971733763292E-2</v>
      </c>
      <c r="BZ913" s="127">
        <f t="shared" ref="BZ913" si="17809">R913/R932</f>
        <v>7.3997499759592272E-2</v>
      </c>
      <c r="CA913" s="128">
        <f t="shared" ref="CA913" si="17810">S913/S932</f>
        <v>6.0572975805747227E-2</v>
      </c>
      <c r="CB913" s="125">
        <f t="shared" ref="CB913" si="17811">T913/T932</f>
        <v>3.205200044827973E-2</v>
      </c>
      <c r="CC913" s="126">
        <f t="shared" ref="CC913" si="17812">U913/U932</f>
        <v>0.14089253187613843</v>
      </c>
      <c r="CD913" s="127">
        <f t="shared" ref="CD913" si="17813">V913/V932</f>
        <v>3.0552156622820435E-2</v>
      </c>
      <c r="CE913" s="128">
        <f t="shared" ref="CE913" si="17814">W913/W932</f>
        <v>9.972015562077674E-2</v>
      </c>
      <c r="CF913" s="125">
        <f t="shared" ref="CF913" si="17815">X913/X932</f>
        <v>5.3264820152901363E-2</v>
      </c>
      <c r="CG913" s="126">
        <f t="shared" ref="CG913" si="17816">Y913/Y932</f>
        <v>0.11942935671749232</v>
      </c>
      <c r="CH913" s="127">
        <f t="shared" ref="CH913" si="17817">Z913/Z932</f>
        <v>8.3316841480308726E-2</v>
      </c>
      <c r="CI913" s="125">
        <f t="shared" ref="CI913" si="17818">AA913/AA932</f>
        <v>4.6264758123498069E-2</v>
      </c>
      <c r="CJ913" s="131">
        <f t="shared" ref="CJ913" si="17819">AB913/AB932</f>
        <v>6.6000932670815443E-2</v>
      </c>
      <c r="CK913" s="132">
        <f t="shared" ref="CK913" si="17820">AC913/AC932</f>
        <v>7.2769907684775398E-2</v>
      </c>
    </row>
    <row r="914" spans="1:89" ht="15" thickTop="1" thickBot="1">
      <c r="A914" s="142" t="s">
        <v>24</v>
      </c>
      <c r="B914" s="195">
        <v>3929</v>
      </c>
      <c r="C914" s="196">
        <v>1060</v>
      </c>
      <c r="D914" s="197">
        <v>1443</v>
      </c>
      <c r="E914" s="198">
        <v>1011</v>
      </c>
      <c r="F914" s="195">
        <v>597</v>
      </c>
      <c r="G914" s="199">
        <v>545</v>
      </c>
      <c r="H914" s="197">
        <v>1555</v>
      </c>
      <c r="I914" s="198">
        <v>1659</v>
      </c>
      <c r="J914" s="195">
        <v>306</v>
      </c>
      <c r="K914" s="199">
        <v>818</v>
      </c>
      <c r="L914" s="197">
        <v>421</v>
      </c>
      <c r="M914" s="195">
        <v>1932</v>
      </c>
      <c r="N914" s="200">
        <v>1443</v>
      </c>
      <c r="O914" s="201">
        <v>2612</v>
      </c>
      <c r="P914" s="195">
        <v>896</v>
      </c>
      <c r="Q914" s="199">
        <v>1187</v>
      </c>
      <c r="R914" s="197">
        <v>1383</v>
      </c>
      <c r="S914" s="198">
        <v>1209</v>
      </c>
      <c r="T914" s="195">
        <v>278</v>
      </c>
      <c r="U914" s="199">
        <v>906</v>
      </c>
      <c r="V914" s="197">
        <v>671</v>
      </c>
      <c r="W914" s="198">
        <v>2420</v>
      </c>
      <c r="X914" s="195">
        <v>1143</v>
      </c>
      <c r="Y914" s="199">
        <v>1278</v>
      </c>
      <c r="Z914" s="197">
        <v>3684</v>
      </c>
      <c r="AA914" s="195">
        <v>1976</v>
      </c>
      <c r="AB914" s="168">
        <f t="shared" si="17766"/>
        <v>17749</v>
      </c>
      <c r="AC914" s="169">
        <f t="shared" si="17683"/>
        <v>18613</v>
      </c>
      <c r="AE914" s="309" t="s">
        <v>2</v>
      </c>
      <c r="AF914" s="303" t="s">
        <v>3</v>
      </c>
      <c r="AG914" s="304"/>
      <c r="AH914" s="303" t="s">
        <v>4</v>
      </c>
      <c r="AI914" s="304"/>
      <c r="AJ914" s="303" t="s">
        <v>5</v>
      </c>
      <c r="AK914" s="304"/>
      <c r="AL914" s="303" t="s">
        <v>6</v>
      </c>
      <c r="AM914" s="304"/>
      <c r="AN914" s="303" t="s">
        <v>7</v>
      </c>
      <c r="AO914" s="304"/>
      <c r="AP914" s="303" t="s">
        <v>8</v>
      </c>
      <c r="AQ914" s="304"/>
      <c r="AR914" s="303" t="s">
        <v>9</v>
      </c>
      <c r="AS914" s="304"/>
      <c r="AT914" s="303" t="s">
        <v>10</v>
      </c>
      <c r="AU914" s="304"/>
      <c r="AV914" s="303" t="s">
        <v>11</v>
      </c>
      <c r="AW914" s="304"/>
      <c r="AX914" s="303" t="s">
        <v>12</v>
      </c>
      <c r="AY914" s="304"/>
      <c r="AZ914" s="303" t="s">
        <v>13</v>
      </c>
      <c r="BA914" s="304"/>
      <c r="BB914" s="303" t="s">
        <v>14</v>
      </c>
      <c r="BC914" s="304"/>
      <c r="BD914" s="305" t="s">
        <v>15</v>
      </c>
      <c r="BE914" s="306"/>
      <c r="BF914" s="307" t="s">
        <v>16</v>
      </c>
      <c r="BG914" s="308"/>
      <c r="BH914" s="286"/>
      <c r="BI914" s="142" t="s">
        <v>24</v>
      </c>
      <c r="BJ914" s="125">
        <f>B914/B932</f>
        <v>7.3247576435495898E-2</v>
      </c>
      <c r="BK914" s="126">
        <f t="shared" ref="BK914" si="17821">C914/C932</f>
        <v>3.135723583007928E-2</v>
      </c>
      <c r="BL914" s="127">
        <f t="shared" ref="BL914" si="17822">D914/D932</f>
        <v>6.4827710139718761E-2</v>
      </c>
      <c r="BM914" s="128">
        <f t="shared" ref="BM914" si="17823">E914/E932</f>
        <v>5.2481312292358806E-2</v>
      </c>
      <c r="BN914" s="125">
        <f t="shared" ref="BN914" si="17824">F914/F932</f>
        <v>5.9468074509413285E-2</v>
      </c>
      <c r="BO914" s="126">
        <f t="shared" ref="BO914" si="17825">G914/G932</f>
        <v>6.9435596891323739E-2</v>
      </c>
      <c r="BP914" s="127">
        <f t="shared" ref="BP914" si="17826">H914/H932</f>
        <v>5.3869604378854012E-2</v>
      </c>
      <c r="BQ914" s="128">
        <f t="shared" ref="BQ914" si="17827">I914/I932</f>
        <v>4.1320049813200498E-2</v>
      </c>
      <c r="BR914" s="125">
        <f t="shared" ref="BR914" si="17828">J914/J932</f>
        <v>5.091514143094842E-2</v>
      </c>
      <c r="BS914" s="126">
        <f t="shared" ref="BS914" si="17829">K914/K932</f>
        <v>0.11290545203588682</v>
      </c>
      <c r="BT914" s="127">
        <f t="shared" ref="BT914" si="17830">L914/L932</f>
        <v>3.5013306719893549E-2</v>
      </c>
      <c r="BU914" s="125">
        <f t="shared" ref="BU914" si="17831">M914/M932</f>
        <v>9.159002559969659E-2</v>
      </c>
      <c r="BV914" s="129">
        <f t="shared" ref="BV914" si="17832">N914/N932</f>
        <v>5.4675659290694151E-2</v>
      </c>
      <c r="BW914" s="130">
        <f t="shared" ref="BW914" si="17833">O914/O932</f>
        <v>7.4866003611453472E-2</v>
      </c>
      <c r="BX914" s="125">
        <f t="shared" ref="BX914" si="17834">P914/P932</f>
        <v>5.4928886709171162E-2</v>
      </c>
      <c r="BY914" s="126">
        <f t="shared" ref="BY914" si="17835">Q914/Q932</f>
        <v>5.9807527586033152E-2</v>
      </c>
      <c r="BZ914" s="127">
        <f t="shared" ref="BZ914" si="17836">R914/R932</f>
        <v>6.6496778536397724E-2</v>
      </c>
      <c r="CA914" s="128">
        <f t="shared" ref="CA914" si="17837">S914/S932</f>
        <v>5.2799371124115646E-2</v>
      </c>
      <c r="CB914" s="125">
        <f t="shared" ref="CB914" si="17838">T914/T932</f>
        <v>3.1155440995180993E-2</v>
      </c>
      <c r="CC914" s="126">
        <f t="shared" ref="CC914" si="17839">U914/U932</f>
        <v>8.2513661202185798E-2</v>
      </c>
      <c r="CD914" s="127">
        <f t="shared" ref="CD914" si="17840">V914/V932</f>
        <v>2.5657693484245948E-2</v>
      </c>
      <c r="CE914" s="128">
        <f t="shared" ref="CE914" si="17841">W914/W932</f>
        <v>8.258821923418197E-2</v>
      </c>
      <c r="CF914" s="125">
        <f t="shared" ref="CF914" si="17842">X914/X932</f>
        <v>4.7750344654718634E-2</v>
      </c>
      <c r="CG914" s="126">
        <f t="shared" ref="CG914" si="17843">Y914/Y932</f>
        <v>8.3633270073948038E-2</v>
      </c>
      <c r="CH914" s="127">
        <f t="shared" ref="CH914" si="17844">Z914/Z932</f>
        <v>6.6279258046525014E-2</v>
      </c>
      <c r="CI914" s="125">
        <f t="shared" ref="CI914" si="17845">AA914/AA932</f>
        <v>4.1291401107512275E-2</v>
      </c>
      <c r="CJ914" s="131">
        <f t="shared" ref="CJ914" si="17846">AB914/AB932</f>
        <v>5.7082670011417175E-2</v>
      </c>
      <c r="CK914" s="132">
        <f t="shared" ref="CK914" si="17847">AC914/AC932</f>
        <v>5.9953359230556148E-2</v>
      </c>
    </row>
    <row r="915" spans="1:89" ht="15" thickTop="1" thickBot="1">
      <c r="A915" s="133" t="s">
        <v>28</v>
      </c>
      <c r="B915" s="188">
        <v>3753</v>
      </c>
      <c r="C915" s="189">
        <v>1199</v>
      </c>
      <c r="D915" s="190">
        <v>1386</v>
      </c>
      <c r="E915" s="191">
        <v>851</v>
      </c>
      <c r="F915" s="188">
        <v>596</v>
      </c>
      <c r="G915" s="192">
        <v>497</v>
      </c>
      <c r="H915" s="190">
        <v>1820</v>
      </c>
      <c r="I915" s="191">
        <v>1877</v>
      </c>
      <c r="J915" s="188">
        <v>339</v>
      </c>
      <c r="K915" s="192">
        <v>676</v>
      </c>
      <c r="L915" s="190">
        <v>420</v>
      </c>
      <c r="M915" s="188">
        <v>1641</v>
      </c>
      <c r="N915" s="193">
        <v>1388</v>
      </c>
      <c r="O915" s="194">
        <v>2453</v>
      </c>
      <c r="P915" s="188">
        <v>865</v>
      </c>
      <c r="Q915" s="192">
        <v>1176</v>
      </c>
      <c r="R915" s="190">
        <v>1316</v>
      </c>
      <c r="S915" s="191">
        <v>1160</v>
      </c>
      <c r="T915" s="188">
        <v>443</v>
      </c>
      <c r="U915" s="192">
        <v>717</v>
      </c>
      <c r="V915" s="190">
        <v>780</v>
      </c>
      <c r="W915" s="191">
        <v>2182</v>
      </c>
      <c r="X915" s="188">
        <v>949</v>
      </c>
      <c r="Y915" s="192">
        <v>956</v>
      </c>
      <c r="Z915" s="190">
        <v>3180</v>
      </c>
      <c r="AA915" s="188">
        <v>2663</v>
      </c>
      <c r="AB915" s="168">
        <f t="shared" si="17766"/>
        <v>17235</v>
      </c>
      <c r="AC915" s="169">
        <f t="shared" si="17683"/>
        <v>18048</v>
      </c>
      <c r="AE915" s="310"/>
      <c r="AF915" s="242" t="s">
        <v>17</v>
      </c>
      <c r="AG915" s="243" t="s">
        <v>18</v>
      </c>
      <c r="AH915" s="244" t="s">
        <v>17</v>
      </c>
      <c r="AI915" s="245" t="s">
        <v>18</v>
      </c>
      <c r="AJ915" s="242" t="s">
        <v>17</v>
      </c>
      <c r="AK915" s="243" t="s">
        <v>18</v>
      </c>
      <c r="AL915" s="244" t="s">
        <v>17</v>
      </c>
      <c r="AM915" s="245" t="s">
        <v>18</v>
      </c>
      <c r="AN915" s="242" t="s">
        <v>17</v>
      </c>
      <c r="AO915" s="243" t="s">
        <v>18</v>
      </c>
      <c r="AP915" s="244" t="s">
        <v>17</v>
      </c>
      <c r="AQ915" s="242" t="s">
        <v>18</v>
      </c>
      <c r="AR915" s="246" t="s">
        <v>17</v>
      </c>
      <c r="AS915" s="247" t="s">
        <v>18</v>
      </c>
      <c r="AT915" s="242" t="s">
        <v>17</v>
      </c>
      <c r="AU915" s="243" t="s">
        <v>18</v>
      </c>
      <c r="AV915" s="244" t="s">
        <v>17</v>
      </c>
      <c r="AW915" s="245" t="s">
        <v>18</v>
      </c>
      <c r="AX915" s="242" t="s">
        <v>17</v>
      </c>
      <c r="AY915" s="243" t="s">
        <v>18</v>
      </c>
      <c r="AZ915" s="244" t="s">
        <v>17</v>
      </c>
      <c r="BA915" s="245" t="s">
        <v>18</v>
      </c>
      <c r="BB915" s="242" t="s">
        <v>17</v>
      </c>
      <c r="BC915" s="243" t="s">
        <v>18</v>
      </c>
      <c r="BD915" s="248" t="s">
        <v>17</v>
      </c>
      <c r="BE915" s="249" t="s">
        <v>18</v>
      </c>
      <c r="BF915" s="250" t="s">
        <v>17</v>
      </c>
      <c r="BG915" s="251" t="s">
        <v>18</v>
      </c>
      <c r="BH915" s="287"/>
      <c r="BI915" s="133" t="s">
        <v>28</v>
      </c>
      <c r="BJ915" s="125">
        <f>B915/B932</f>
        <v>6.9966442953020139E-2</v>
      </c>
      <c r="BK915" s="126">
        <f t="shared" ref="BK915" si="17848">C915/C932</f>
        <v>3.5469175245533072E-2</v>
      </c>
      <c r="BL915" s="127">
        <f t="shared" ref="BL915" si="17849">D915/D932</f>
        <v>6.2266948200727798E-2</v>
      </c>
      <c r="BM915" s="128">
        <f t="shared" ref="BM915" si="17850">E915/E932</f>
        <v>4.4175664451827246E-2</v>
      </c>
      <c r="BN915" s="125">
        <f t="shared" ref="BN915" si="17851">F915/F932</f>
        <v>5.9368462994322142E-2</v>
      </c>
      <c r="BO915" s="126">
        <f t="shared" ref="BO915" si="17852">G915/G932</f>
        <v>6.3320168174289718E-2</v>
      </c>
      <c r="BP915" s="127">
        <f t="shared" ref="BP915" si="17853">H915/H932</f>
        <v>6.3049954964317881E-2</v>
      </c>
      <c r="BQ915" s="128">
        <f t="shared" ref="BQ915" si="17854">I915/I932</f>
        <v>4.6749688667496889E-2</v>
      </c>
      <c r="BR915" s="125">
        <f t="shared" ref="BR915" si="17855">J915/J932</f>
        <v>5.6405990016638936E-2</v>
      </c>
      <c r="BS915" s="126">
        <f t="shared" ref="BS915" si="17856">K915/K932</f>
        <v>9.3305728088336787E-2</v>
      </c>
      <c r="BT915" s="127">
        <f t="shared" ref="BT915" si="17857">L915/L932</f>
        <v>3.4930139720558882E-2</v>
      </c>
      <c r="BU915" s="125">
        <f t="shared" ref="BU915" si="17858">M915/M932</f>
        <v>7.779463354508391E-2</v>
      </c>
      <c r="BV915" s="129">
        <f t="shared" ref="BV915" si="17859">N915/N932</f>
        <v>5.2591694452864504E-2</v>
      </c>
      <c r="BW915" s="130">
        <f t="shared" ref="BW915" si="17860">O915/O932</f>
        <v>7.0308693284416288E-2</v>
      </c>
      <c r="BX915" s="125">
        <f t="shared" ref="BX915" si="17861">P915/P932</f>
        <v>5.3028445316331538E-2</v>
      </c>
      <c r="BY915" s="126">
        <f t="shared" ref="BY915" si="17862">Q915/Q932</f>
        <v>5.925328765052653E-2</v>
      </c>
      <c r="BZ915" s="127">
        <f t="shared" ref="BZ915" si="17863">R915/R932</f>
        <v>6.3275314934128288E-2</v>
      </c>
      <c r="CA915" s="128">
        <f t="shared" ref="CA915" si="17864">S915/S932</f>
        <v>5.0659446239846272E-2</v>
      </c>
      <c r="CB915" s="125">
        <f t="shared" ref="CB915" si="17865">T915/T932</f>
        <v>4.9646979715342376E-2</v>
      </c>
      <c r="CC915" s="126">
        <f t="shared" ref="CC915" si="17866">U915/U932</f>
        <v>6.5300546448087429E-2</v>
      </c>
      <c r="CD915" s="127">
        <f t="shared" ref="CD915" si="17867">V915/V932</f>
        <v>2.9825634750688283E-2</v>
      </c>
      <c r="CE915" s="128">
        <f t="shared" ref="CE915" si="17868">W915/W932</f>
        <v>7.446590676404341E-2</v>
      </c>
      <c r="CF915" s="125">
        <f t="shared" ref="CF915" si="17869">X915/X932</f>
        <v>3.9645736725571291E-2</v>
      </c>
      <c r="CG915" s="126">
        <f t="shared" ref="CG915" si="17870">Y915/Y932</f>
        <v>6.2561350696943921E-2</v>
      </c>
      <c r="CH915" s="127">
        <f t="shared" ref="CH915" si="17871">Z915/Z932</f>
        <v>5.7211737401723549E-2</v>
      </c>
      <c r="CI915" s="125">
        <f t="shared" ref="CI915" si="17872">AA915/AA932</f>
        <v>5.5647267788109918E-2</v>
      </c>
      <c r="CJ915" s="131">
        <f t="shared" ref="CJ915" si="17873">AB915/AB932</f>
        <v>5.542959139369965E-2</v>
      </c>
      <c r="CK915" s="132">
        <f t="shared" ref="CK915" si="17874">AC915/AC932</f>
        <v>5.8133467328914057E-2</v>
      </c>
    </row>
    <row r="916" spans="1:89" ht="14.1" thickTop="1">
      <c r="A916" s="142" t="s">
        <v>29</v>
      </c>
      <c r="B916" s="202">
        <v>3113</v>
      </c>
      <c r="C916" s="196">
        <v>1156</v>
      </c>
      <c r="D916" s="197">
        <v>1327</v>
      </c>
      <c r="E916" s="198">
        <v>842</v>
      </c>
      <c r="F916" s="195">
        <v>583</v>
      </c>
      <c r="G916" s="199">
        <v>421</v>
      </c>
      <c r="H916" s="197">
        <v>1894</v>
      </c>
      <c r="I916" s="198">
        <v>2077</v>
      </c>
      <c r="J916" s="195">
        <v>348</v>
      </c>
      <c r="K916" s="199">
        <v>500</v>
      </c>
      <c r="L916" s="197">
        <v>457</v>
      </c>
      <c r="M916" s="195">
        <v>1471</v>
      </c>
      <c r="N916" s="200">
        <v>1303</v>
      </c>
      <c r="O916" s="203">
        <v>2060</v>
      </c>
      <c r="P916" s="195">
        <v>808</v>
      </c>
      <c r="Q916" s="199">
        <v>880</v>
      </c>
      <c r="R916" s="197">
        <v>1281</v>
      </c>
      <c r="S916" s="198">
        <v>1195</v>
      </c>
      <c r="T916" s="195">
        <v>402</v>
      </c>
      <c r="U916" s="199">
        <v>568</v>
      </c>
      <c r="V916" s="197">
        <v>897</v>
      </c>
      <c r="W916" s="204">
        <v>2093</v>
      </c>
      <c r="X916" s="195">
        <v>963</v>
      </c>
      <c r="Y916" s="199">
        <v>803</v>
      </c>
      <c r="Z916" s="197">
        <v>2938</v>
      </c>
      <c r="AA916" s="195">
        <v>2387</v>
      </c>
      <c r="AB916" s="168">
        <f t="shared" si="17766"/>
        <v>16314</v>
      </c>
      <c r="AC916" s="169">
        <f t="shared" si="17683"/>
        <v>16453</v>
      </c>
      <c r="AE916" s="252" t="str">
        <f>$AE$17</f>
        <v>17:00 - 17:59</v>
      </c>
      <c r="AF916" s="253">
        <f t="shared" ref="AF916:AU918" si="17875">SUMIF($A$9:$A$32,$AE916,B$908:B$931)</f>
        <v>2552</v>
      </c>
      <c r="AG916" s="254">
        <f t="shared" si="17875"/>
        <v>3967</v>
      </c>
      <c r="AH916" s="255">
        <f t="shared" si="17875"/>
        <v>1600</v>
      </c>
      <c r="AI916" s="256">
        <f t="shared" si="17875"/>
        <v>1891</v>
      </c>
      <c r="AJ916" s="253">
        <f t="shared" si="17875"/>
        <v>945</v>
      </c>
      <c r="AK916" s="257">
        <f t="shared" si="17875"/>
        <v>546</v>
      </c>
      <c r="AL916" s="255">
        <f t="shared" si="17875"/>
        <v>2302</v>
      </c>
      <c r="AM916" s="256">
        <f t="shared" si="17875"/>
        <v>4286</v>
      </c>
      <c r="AN916" s="253">
        <f t="shared" si="17875"/>
        <v>709</v>
      </c>
      <c r="AO916" s="257">
        <f t="shared" si="17875"/>
        <v>323</v>
      </c>
      <c r="AP916" s="255">
        <f t="shared" si="17875"/>
        <v>1556</v>
      </c>
      <c r="AQ916" s="253">
        <f t="shared" si="17875"/>
        <v>1148</v>
      </c>
      <c r="AR916" s="258">
        <f t="shared" si="17875"/>
        <v>2500</v>
      </c>
      <c r="AS916" s="259">
        <f t="shared" si="17875"/>
        <v>2261</v>
      </c>
      <c r="AT916" s="253">
        <f t="shared" si="17875"/>
        <v>1432</v>
      </c>
      <c r="AU916" s="257">
        <f t="shared" si="17875"/>
        <v>1442</v>
      </c>
      <c r="AV916" s="255">
        <f t="shared" ref="AP916:BE918" si="17876">SUMIF($A$9:$A$32,$AE916,R$908:R$931)</f>
        <v>1544</v>
      </c>
      <c r="AW916" s="256">
        <f t="shared" si="17876"/>
        <v>1808</v>
      </c>
      <c r="AX916" s="253">
        <f t="shared" si="17876"/>
        <v>1152</v>
      </c>
      <c r="AY916" s="257">
        <f t="shared" si="17876"/>
        <v>406</v>
      </c>
      <c r="AZ916" s="255">
        <f t="shared" si="17876"/>
        <v>2649</v>
      </c>
      <c r="BA916" s="256">
        <f t="shared" si="17876"/>
        <v>1369</v>
      </c>
      <c r="BB916" s="253">
        <f t="shared" si="17876"/>
        <v>2611</v>
      </c>
      <c r="BC916" s="257">
        <f t="shared" si="17876"/>
        <v>710</v>
      </c>
      <c r="BD916" s="20">
        <f t="shared" si="17876"/>
        <v>4109</v>
      </c>
      <c r="BE916" s="260">
        <f t="shared" si="17876"/>
        <v>3663</v>
      </c>
      <c r="BF916" s="261">
        <f>AF916+AH916+AJ916+AL916+AN916+AP916+AR916+AT916+AV916+AX916+AZ916+BB916+BD916</f>
        <v>25661</v>
      </c>
      <c r="BG916" s="262">
        <f>AG916+AI916+AK916+AM916+AO916+AQ916+AS916+AU916+AW916+AY916+BA916+BC916+BE916</f>
        <v>23820</v>
      </c>
      <c r="BH916" s="283"/>
      <c r="BI916" s="142" t="s">
        <v>29</v>
      </c>
      <c r="BJ916" s="125">
        <f>B916/B932</f>
        <v>5.8035048471290082E-2</v>
      </c>
      <c r="BK916" s="126">
        <f t="shared" ref="BK916" si="17877">C916/C932</f>
        <v>3.4197136433558158E-2</v>
      </c>
      <c r="BL916" s="127">
        <f t="shared" ref="BL916" si="17878">D916/D932</f>
        <v>5.961633496563188E-2</v>
      </c>
      <c r="BM916" s="128">
        <f t="shared" ref="BM916" si="17879">E916/E932</f>
        <v>4.3708471760797341E-2</v>
      </c>
      <c r="BN916" s="125">
        <f t="shared" ref="BN916" si="17880">F916/F932</f>
        <v>5.8073513298137265E-2</v>
      </c>
      <c r="BO916" s="126">
        <f t="shared" ref="BO916" si="17881">G916/G932</f>
        <v>5.3637406038985855E-2</v>
      </c>
      <c r="BP916" s="127">
        <f t="shared" ref="BP916" si="17882">H916/H932</f>
        <v>6.5613524561768166E-2</v>
      </c>
      <c r="BQ916" s="128">
        <f t="shared" ref="BQ916" si="17883">I916/I932</f>
        <v>5.1731008717310088E-2</v>
      </c>
      <c r="BR916" s="125">
        <f t="shared" ref="BR916" si="17884">J916/J932</f>
        <v>5.7903494176372715E-2</v>
      </c>
      <c r="BS916" s="126">
        <f t="shared" ref="BS916" si="17885">K916/K932</f>
        <v>6.901311249137336E-2</v>
      </c>
      <c r="BT916" s="127">
        <f t="shared" ref="BT916" si="17886">L916/L932</f>
        <v>3.8007318695941449E-2</v>
      </c>
      <c r="BU916" s="125">
        <f t="shared" ref="BU916" si="17887">M916/M932</f>
        <v>6.9735469801839381E-2</v>
      </c>
      <c r="BV916" s="129">
        <f t="shared" ref="BV916" si="17888">N916/N932</f>
        <v>4.9371021521673233E-2</v>
      </c>
      <c r="BW916" s="130">
        <f t="shared" ref="BW916" si="17889">O916/O932</f>
        <v>5.9044397947777237E-2</v>
      </c>
      <c r="BX916" s="125">
        <f t="shared" ref="BX916" si="17890">P916/P932</f>
        <v>4.9534085335948996E-2</v>
      </c>
      <c r="BY916" s="126">
        <f t="shared" ref="BY916" si="17891">Q916/Q932</f>
        <v>4.4339194840530054E-2</v>
      </c>
      <c r="BZ916" s="127">
        <f t="shared" ref="BZ916" si="17892">R916/R932</f>
        <v>6.1592460813539765E-2</v>
      </c>
      <c r="CA916" s="128">
        <f t="shared" ref="CA916" si="17893">S916/S932</f>
        <v>5.2187964014324392E-2</v>
      </c>
      <c r="CB916" s="125">
        <f t="shared" ref="CB916" si="17894">T916/T932</f>
        <v>4.5052112518211361E-2</v>
      </c>
      <c r="CC916" s="126">
        <f t="shared" ref="CC916" si="17895">U916/U932</f>
        <v>5.1730418943533696E-2</v>
      </c>
      <c r="CD916" s="127">
        <f t="shared" ref="CD916" si="17896">V916/V932</f>
        <v>3.4299479963291524E-2</v>
      </c>
      <c r="CE916" s="128">
        <f t="shared" ref="CE916" si="17897">W916/W932</f>
        <v>7.1428571428571425E-2</v>
      </c>
      <c r="CF916" s="125">
        <f t="shared" ref="CF916" si="17898">X916/X932</f>
        <v>4.0230605339014916E-2</v>
      </c>
      <c r="CG916" s="126">
        <f t="shared" ref="CG916" si="17899">Y916/Y932</f>
        <v>5.254891695569662E-2</v>
      </c>
      <c r="CH916" s="127">
        <f t="shared" ref="CH916" si="17900">Z916/Z932</f>
        <v>5.2857888203227607E-2</v>
      </c>
      <c r="CI916" s="125">
        <f t="shared" ref="CI916" si="17901">AA916/AA932</f>
        <v>4.9879845366210429E-2</v>
      </c>
      <c r="CJ916" s="131">
        <f t="shared" ref="CJ916" si="17902">AB916/AB932</f>
        <v>5.2467557528100728E-2</v>
      </c>
      <c r="CK916" s="132">
        <f t="shared" ref="CK916" si="17903">AC916/AC932</f>
        <v>5.2995896385340371E-2</v>
      </c>
    </row>
    <row r="917" spans="1:89">
      <c r="A917" s="133" t="s">
        <v>31</v>
      </c>
      <c r="B917" s="205">
        <v>3339</v>
      </c>
      <c r="C917" s="189">
        <v>1486</v>
      </c>
      <c r="D917" s="190">
        <v>1368</v>
      </c>
      <c r="E917" s="191">
        <v>728</v>
      </c>
      <c r="F917" s="188">
        <v>588</v>
      </c>
      <c r="G917" s="192">
        <v>429</v>
      </c>
      <c r="H917" s="190">
        <v>1937</v>
      </c>
      <c r="I917" s="191">
        <v>1989</v>
      </c>
      <c r="J917" s="188">
        <v>281</v>
      </c>
      <c r="K917" s="189">
        <v>409</v>
      </c>
      <c r="L917" s="190">
        <v>478</v>
      </c>
      <c r="M917" s="188">
        <v>1338</v>
      </c>
      <c r="N917" s="193">
        <v>1401</v>
      </c>
      <c r="O917" s="206">
        <v>2061</v>
      </c>
      <c r="P917" s="188">
        <v>875</v>
      </c>
      <c r="Q917" s="189">
        <v>987</v>
      </c>
      <c r="R917" s="190">
        <v>1271</v>
      </c>
      <c r="S917" s="191">
        <v>1160</v>
      </c>
      <c r="T917" s="197">
        <v>454</v>
      </c>
      <c r="U917" s="188">
        <v>591</v>
      </c>
      <c r="V917" s="190">
        <v>1054</v>
      </c>
      <c r="W917" s="207">
        <v>1827</v>
      </c>
      <c r="X917" s="188">
        <v>1000</v>
      </c>
      <c r="Y917" s="192">
        <v>713</v>
      </c>
      <c r="Z917" s="190">
        <v>3161</v>
      </c>
      <c r="AA917" s="188">
        <v>2772</v>
      </c>
      <c r="AB917" s="168">
        <f t="shared" si="17766"/>
        <v>17207</v>
      </c>
      <c r="AC917" s="169">
        <f t="shared" si="17683"/>
        <v>16490</v>
      </c>
      <c r="AE917" s="263" t="str">
        <f>$AE$18</f>
        <v>18:00 - 18:59</v>
      </c>
      <c r="AF917" s="253">
        <f t="shared" si="17875"/>
        <v>2632</v>
      </c>
      <c r="AG917" s="264">
        <f t="shared" si="17875"/>
        <v>4116</v>
      </c>
      <c r="AH917" s="265">
        <f t="shared" si="17875"/>
        <v>1495</v>
      </c>
      <c r="AI917" s="266">
        <f t="shared" si="17875"/>
        <v>1887</v>
      </c>
      <c r="AJ917" s="267">
        <f t="shared" si="17875"/>
        <v>888</v>
      </c>
      <c r="AK917" s="268">
        <f t="shared" si="17875"/>
        <v>540</v>
      </c>
      <c r="AL917" s="265">
        <f t="shared" si="17875"/>
        <v>2120</v>
      </c>
      <c r="AM917" s="266">
        <f t="shared" si="17875"/>
        <v>3869</v>
      </c>
      <c r="AN917" s="267">
        <f t="shared" si="17875"/>
        <v>675</v>
      </c>
      <c r="AO917" s="268">
        <f t="shared" si="17875"/>
        <v>259</v>
      </c>
      <c r="AP917" s="265">
        <f t="shared" si="17876"/>
        <v>1767</v>
      </c>
      <c r="AQ917" s="267">
        <f t="shared" si="17876"/>
        <v>877</v>
      </c>
      <c r="AR917" s="269">
        <f t="shared" si="17876"/>
        <v>2284</v>
      </c>
      <c r="AS917" s="270">
        <f t="shared" si="17876"/>
        <v>2067</v>
      </c>
      <c r="AT917" s="267">
        <f t="shared" si="17876"/>
        <v>1414</v>
      </c>
      <c r="AU917" s="268">
        <f t="shared" si="17876"/>
        <v>1450</v>
      </c>
      <c r="AV917" s="265">
        <f t="shared" si="17876"/>
        <v>1432</v>
      </c>
      <c r="AW917" s="266">
        <f t="shared" si="17876"/>
        <v>1992</v>
      </c>
      <c r="AX917" s="267">
        <f t="shared" si="17876"/>
        <v>1001</v>
      </c>
      <c r="AY917" s="268">
        <f t="shared" si="17876"/>
        <v>357</v>
      </c>
      <c r="AZ917" s="265">
        <f t="shared" si="17876"/>
        <v>3024</v>
      </c>
      <c r="BA917" s="266">
        <f t="shared" si="17876"/>
        <v>1549</v>
      </c>
      <c r="BB917" s="267">
        <f t="shared" si="17876"/>
        <v>2573</v>
      </c>
      <c r="BC917" s="268">
        <f t="shared" si="17876"/>
        <v>789</v>
      </c>
      <c r="BD917" s="265">
        <f t="shared" si="17876"/>
        <v>3739</v>
      </c>
      <c r="BE917" s="267">
        <f t="shared" si="17876"/>
        <v>4751</v>
      </c>
      <c r="BF917" s="271">
        <f>SUM(AF917,AH917,AJ917,AL917,AN917,AP917,AR917,AT917,AV917,AX917,AZ917,BB917,BD917)</f>
        <v>25044</v>
      </c>
      <c r="BG917" s="16">
        <f>SUM(AG917,AI917,AK917,AM917,AO917,AQ917,AS917,AU917,AW917,AY917,BA917,BC917,BE917)</f>
        <v>24503</v>
      </c>
      <c r="BH917" s="284"/>
      <c r="BI917" s="133" t="s">
        <v>31</v>
      </c>
      <c r="BJ917" s="125">
        <f>B917/B932</f>
        <v>6.2248322147651004E-2</v>
      </c>
      <c r="BK917" s="126">
        <f t="shared" ref="BK917" si="17904">C917/C932</f>
        <v>4.3959294758016805E-2</v>
      </c>
      <c r="BL917" s="127">
        <f t="shared" ref="BL917" si="17905">D917/D932</f>
        <v>6.145828653578328E-2</v>
      </c>
      <c r="BM917" s="128">
        <f t="shared" ref="BM917" si="17906">E917/E932</f>
        <v>3.7790697674418602E-2</v>
      </c>
      <c r="BN917" s="125">
        <f t="shared" ref="BN917" si="17907">F917/F932</f>
        <v>5.8571570873592986E-2</v>
      </c>
      <c r="BO917" s="126">
        <f t="shared" ref="BO917" si="17908">G917/G932</f>
        <v>5.465664415849153E-2</v>
      </c>
      <c r="BP917" s="127">
        <f t="shared" ref="BP917" si="17909">H917/H932</f>
        <v>6.7103166354881172E-2</v>
      </c>
      <c r="BQ917" s="128">
        <f t="shared" ref="BQ917" si="17910">I917/I932</f>
        <v>4.9539227895392279E-2</v>
      </c>
      <c r="BR917" s="125">
        <f t="shared" ref="BR917" si="17911">J917/J932</f>
        <v>4.6755407653910147E-2</v>
      </c>
      <c r="BS917" s="126">
        <f t="shared" ref="BS917" si="17912">K917/K932</f>
        <v>5.6452726017943412E-2</v>
      </c>
      <c r="BT917" s="127">
        <f t="shared" ref="BT917" si="17913">L917/L932</f>
        <v>3.9753825681969397E-2</v>
      </c>
      <c r="BU917" s="125">
        <f t="shared" ref="BU917" si="17914">M917/M932</f>
        <v>6.3430359343889256E-2</v>
      </c>
      <c r="BV917" s="129">
        <f t="shared" ref="BV917" si="17915">N917/N932</f>
        <v>5.3084267959987878E-2</v>
      </c>
      <c r="BW917" s="130">
        <f t="shared" ref="BW917" si="17916">O917/O932</f>
        <v>5.90730602768781E-2</v>
      </c>
      <c r="BX917" s="125">
        <f t="shared" ref="BX917" si="17917">P917/P932</f>
        <v>5.364149092692496E-2</v>
      </c>
      <c r="BY917" s="126">
        <f t="shared" ref="BY917" si="17918">Q917/Q932</f>
        <v>4.9730437849549051E-2</v>
      </c>
      <c r="BZ917" s="127">
        <f t="shared" ref="BZ917" si="17919">R917/R932</f>
        <v>6.1111645350514471E-2</v>
      </c>
      <c r="CA917" s="128">
        <f t="shared" ref="CA917" si="17920">S917/S932</f>
        <v>5.0659446239846272E-2</v>
      </c>
      <c r="CB917" s="125">
        <f t="shared" ref="CB917" si="17921">T917/T932</f>
        <v>5.0879748963353136E-2</v>
      </c>
      <c r="CC917" s="126">
        <f t="shared" ref="CC917" si="17922">U917/U932</f>
        <v>5.3825136612021859E-2</v>
      </c>
      <c r="CD917" s="127">
        <f t="shared" ref="CD917" si="17923">V917/V932</f>
        <v>4.0302844906699296E-2</v>
      </c>
      <c r="CE917" s="128">
        <f t="shared" ref="CE917" si="17924">W917/W932</f>
        <v>6.2350692785475392E-2</v>
      </c>
      <c r="CF917" s="125">
        <f t="shared" ref="CF917" si="17925">X917/X932</f>
        <v>4.1776329531687348E-2</v>
      </c>
      <c r="CG917" s="126">
        <f t="shared" ref="CG917" si="17926">Y917/Y932</f>
        <v>4.6659250049080558E-2</v>
      </c>
      <c r="CH917" s="127">
        <f t="shared" ref="CH917" si="17927">Z917/Z932</f>
        <v>5.6869906266304449E-2</v>
      </c>
      <c r="CI917" s="125">
        <f t="shared" ref="CI917" si="17928">AA917/AA932</f>
        <v>5.7924981715599205E-2</v>
      </c>
      <c r="CJ917" s="131">
        <f t="shared" ref="CJ917" si="17929">AB917/AB932</f>
        <v>5.5339540418415427E-2</v>
      </c>
      <c r="CK917" s="132">
        <f t="shared" ref="CK917" si="17930">AC917/AC932</f>
        <v>5.3115075147040822E-2</v>
      </c>
    </row>
    <row r="918" spans="1:89" ht="14.1" thickBot="1">
      <c r="A918" s="142" t="s">
        <v>33</v>
      </c>
      <c r="B918" s="202">
        <v>3052</v>
      </c>
      <c r="C918" s="196">
        <v>1362</v>
      </c>
      <c r="D918" s="197">
        <v>1232</v>
      </c>
      <c r="E918" s="198">
        <v>839</v>
      </c>
      <c r="F918" s="195">
        <v>569</v>
      </c>
      <c r="G918" s="199">
        <v>461</v>
      </c>
      <c r="H918" s="197">
        <v>1953</v>
      </c>
      <c r="I918" s="198">
        <v>2279</v>
      </c>
      <c r="J918" s="195">
        <v>297</v>
      </c>
      <c r="K918" s="196">
        <v>434</v>
      </c>
      <c r="L918" s="197">
        <v>491</v>
      </c>
      <c r="M918" s="195">
        <v>1403</v>
      </c>
      <c r="N918" s="200">
        <v>1351</v>
      </c>
      <c r="O918" s="203">
        <v>1898</v>
      </c>
      <c r="P918" s="195">
        <v>802</v>
      </c>
      <c r="Q918" s="196">
        <v>983</v>
      </c>
      <c r="R918" s="197">
        <v>1085</v>
      </c>
      <c r="S918" s="198">
        <v>1318</v>
      </c>
      <c r="T918" s="195">
        <v>347</v>
      </c>
      <c r="U918" s="199">
        <v>604</v>
      </c>
      <c r="V918" s="197">
        <v>1049</v>
      </c>
      <c r="W918" s="204">
        <v>1928</v>
      </c>
      <c r="X918" s="195">
        <v>1017</v>
      </c>
      <c r="Y918" s="199">
        <v>755</v>
      </c>
      <c r="Z918" s="197">
        <v>2967</v>
      </c>
      <c r="AA918" s="195">
        <v>2860</v>
      </c>
      <c r="AB918" s="168">
        <f t="shared" si="17766"/>
        <v>16212</v>
      </c>
      <c r="AC918" s="169">
        <f t="shared" si="17683"/>
        <v>17124</v>
      </c>
      <c r="AE918" s="252" t="str">
        <f>$AE$19</f>
        <v>19:00 - 19:59</v>
      </c>
      <c r="AF918" s="253">
        <f t="shared" si="17875"/>
        <v>2384</v>
      </c>
      <c r="AG918" s="272">
        <f t="shared" si="17875"/>
        <v>4344</v>
      </c>
      <c r="AH918" s="273">
        <f t="shared" si="17875"/>
        <v>1133</v>
      </c>
      <c r="AI918" s="274">
        <f t="shared" si="17875"/>
        <v>1699</v>
      </c>
      <c r="AJ918" s="275">
        <f t="shared" si="17875"/>
        <v>555</v>
      </c>
      <c r="AK918" s="276">
        <f t="shared" si="17875"/>
        <v>541</v>
      </c>
      <c r="AL918" s="273">
        <f t="shared" si="17875"/>
        <v>1832</v>
      </c>
      <c r="AM918" s="274">
        <f t="shared" si="17875"/>
        <v>4261</v>
      </c>
      <c r="AN918" s="275">
        <f t="shared" si="17875"/>
        <v>393</v>
      </c>
      <c r="AO918" s="276">
        <f t="shared" si="17875"/>
        <v>241</v>
      </c>
      <c r="AP918" s="273">
        <f t="shared" si="17876"/>
        <v>1142</v>
      </c>
      <c r="AQ918" s="275">
        <f t="shared" si="17876"/>
        <v>982</v>
      </c>
      <c r="AR918" s="277">
        <f t="shared" si="17876"/>
        <v>2085</v>
      </c>
      <c r="AS918" s="278">
        <f t="shared" si="17876"/>
        <v>2351</v>
      </c>
      <c r="AT918" s="275">
        <f t="shared" si="17876"/>
        <v>1148</v>
      </c>
      <c r="AU918" s="276">
        <f t="shared" si="17876"/>
        <v>1771</v>
      </c>
      <c r="AV918" s="273">
        <f t="shared" si="17876"/>
        <v>1281</v>
      </c>
      <c r="AW918" s="274">
        <f t="shared" si="17876"/>
        <v>1835</v>
      </c>
      <c r="AX918" s="275">
        <f t="shared" si="17876"/>
        <v>884</v>
      </c>
      <c r="AY918" s="276">
        <f t="shared" si="17876"/>
        <v>480</v>
      </c>
      <c r="AZ918" s="273">
        <f t="shared" si="17876"/>
        <v>2689</v>
      </c>
      <c r="BA918" s="274">
        <f t="shared" si="17876"/>
        <v>1650</v>
      </c>
      <c r="BB918" s="275">
        <f t="shared" si="17876"/>
        <v>2061</v>
      </c>
      <c r="BC918" s="276">
        <f t="shared" si="17876"/>
        <v>904</v>
      </c>
      <c r="BD918" s="273">
        <f t="shared" si="17876"/>
        <v>3491</v>
      </c>
      <c r="BE918" s="275">
        <f t="shared" si="17876"/>
        <v>4733</v>
      </c>
      <c r="BF918" s="271">
        <f>SUM(AF918,AH918,AJ918,AL918,AN918,AP918,AR918,AT918,AV918,AX918,AZ918,BB918,BD918)</f>
        <v>21078</v>
      </c>
      <c r="BG918" s="16">
        <f>SUM(AG918,AI918,AK918,AM918,AO918,AQ918,AS918,AU918,AW918,AY918,BA918,BC918,BE918)</f>
        <v>25792</v>
      </c>
      <c r="BH918" s="285"/>
      <c r="BI918" s="142" t="s">
        <v>33</v>
      </c>
      <c r="BJ918" s="125">
        <f>B918/B932</f>
        <v>5.6897837434750187E-2</v>
      </c>
      <c r="BK918" s="126">
        <f t="shared" ref="BK918" si="17931">C918/C932</f>
        <v>4.0291089811856584E-2</v>
      </c>
      <c r="BL918" s="127">
        <f t="shared" ref="BL918" si="17932">D918/D932</f>
        <v>5.5348398400646932E-2</v>
      </c>
      <c r="BM918" s="128">
        <f t="shared" ref="BM918" si="17933">E918/E932</f>
        <v>4.3552740863787374E-2</v>
      </c>
      <c r="BN918" s="125">
        <f t="shared" ref="BN918" si="17934">F918/F932</f>
        <v>5.6678952086861238E-2</v>
      </c>
      <c r="BO918" s="126">
        <f t="shared" ref="BO918" si="17935">G918/G932</f>
        <v>5.8733596636514208E-2</v>
      </c>
      <c r="BP918" s="127">
        <f t="shared" ref="BP918" si="17936">H918/H932</f>
        <v>6.7657451673248811E-2</v>
      </c>
      <c r="BQ918" s="128">
        <f t="shared" ref="BQ918" si="17937">I918/I932</f>
        <v>5.6762141967621423E-2</v>
      </c>
      <c r="BR918" s="125">
        <f t="shared" ref="BR918" si="17938">J918/J932</f>
        <v>4.9417637271214641E-2</v>
      </c>
      <c r="BS918" s="126">
        <f t="shared" ref="BS918" si="17939">K918/K932</f>
        <v>5.9903381642512077E-2</v>
      </c>
      <c r="BT918" s="127">
        <f t="shared" ref="BT918" si="17940">L918/L932</f>
        <v>4.083499667332003E-2</v>
      </c>
      <c r="BU918" s="125">
        <f t="shared" ref="BU918" si="17941">M918/M932</f>
        <v>6.651180430454158E-2</v>
      </c>
      <c r="BV918" s="129">
        <f t="shared" ref="BV918" si="17942">N918/N932</f>
        <v>5.1189754471051833E-2</v>
      </c>
      <c r="BW918" s="130">
        <f t="shared" ref="BW918" si="17943">O918/O932</f>
        <v>5.440110063343747E-2</v>
      </c>
      <c r="BX918" s="125">
        <f t="shared" ref="BX918" si="17944">P918/P932</f>
        <v>4.9166257969592939E-2</v>
      </c>
      <c r="BY918" s="126">
        <f t="shared" ref="BY918" si="17945">Q918/Q932</f>
        <v>4.9528896054819367E-2</v>
      </c>
      <c r="BZ918" s="127">
        <f t="shared" ref="BZ918" si="17946">R918/R932</f>
        <v>5.2168477738244061E-2</v>
      </c>
      <c r="CA918" s="128">
        <f t="shared" ref="CA918" si="17947">S918/S932</f>
        <v>5.755961219320465E-2</v>
      </c>
      <c r="CB918" s="125">
        <f t="shared" ref="CB918" si="17948">T918/T932</f>
        <v>3.8888266278157571E-2</v>
      </c>
      <c r="CC918" s="126">
        <f t="shared" ref="CC918" si="17949">U918/U932</f>
        <v>5.5009107468123861E-2</v>
      </c>
      <c r="CD918" s="127">
        <f t="shared" ref="CD918" si="17950">V918/V932</f>
        <v>4.0111654940348733E-2</v>
      </c>
      <c r="CE918" s="128">
        <f t="shared" ref="CE918" si="17951">W918/W932</f>
        <v>6.5797556480786293E-2</v>
      </c>
      <c r="CF918" s="125">
        <f t="shared" ref="CF918" si="17952">X918/X932</f>
        <v>4.2486527133726033E-2</v>
      </c>
      <c r="CG918" s="126">
        <f t="shared" ref="CG918" si="17953">Y918/Y932</f>
        <v>4.9407761272168053E-2</v>
      </c>
      <c r="CH918" s="127">
        <f t="shared" ref="CH918" si="17954">Z918/Z932</f>
        <v>5.3379630462551501E-2</v>
      </c>
      <c r="CI918" s="125">
        <f t="shared" ref="CI918" si="17955">AA918/AA932</f>
        <v>5.9763870024030927E-2</v>
      </c>
      <c r="CJ918" s="131">
        <f t="shared" ref="CJ918" si="17956">AB918/AB932</f>
        <v>5.213951468956534E-2</v>
      </c>
      <c r="CK918" s="132">
        <f t="shared" ref="CK918" si="17957">AC918/AC932</f>
        <v>5.5157219334016197E-2</v>
      </c>
    </row>
    <row r="919" spans="1:89" ht="15" thickTop="1" thickBot="1">
      <c r="A919" s="133" t="s">
        <v>35</v>
      </c>
      <c r="B919" s="205">
        <v>2404</v>
      </c>
      <c r="C919" s="189">
        <v>1249</v>
      </c>
      <c r="D919" s="190">
        <v>1070</v>
      </c>
      <c r="E919" s="191">
        <v>947</v>
      </c>
      <c r="F919" s="188">
        <v>533</v>
      </c>
      <c r="G919" s="192">
        <v>402</v>
      </c>
      <c r="H919" s="190">
        <v>2084</v>
      </c>
      <c r="I919" s="191">
        <v>2046</v>
      </c>
      <c r="J919" s="188">
        <v>393</v>
      </c>
      <c r="K919" s="189">
        <v>322</v>
      </c>
      <c r="L919" s="190">
        <v>676</v>
      </c>
      <c r="M919" s="188">
        <v>1142</v>
      </c>
      <c r="N919" s="193">
        <v>1439</v>
      </c>
      <c r="O919" s="206">
        <v>1822</v>
      </c>
      <c r="P919" s="188">
        <v>860</v>
      </c>
      <c r="Q919" s="189">
        <v>953</v>
      </c>
      <c r="R919" s="190">
        <v>1139</v>
      </c>
      <c r="S919" s="191">
        <v>1381</v>
      </c>
      <c r="T919" s="188">
        <v>472</v>
      </c>
      <c r="U919" s="192">
        <v>538</v>
      </c>
      <c r="V919" s="190">
        <v>1372</v>
      </c>
      <c r="W919" s="207">
        <v>1705</v>
      </c>
      <c r="X919" s="188">
        <v>1164</v>
      </c>
      <c r="Y919" s="192">
        <v>689</v>
      </c>
      <c r="Z919" s="190">
        <v>3111</v>
      </c>
      <c r="AA919" s="188">
        <v>2792</v>
      </c>
      <c r="AB919" s="168">
        <f t="shared" si="17766"/>
        <v>16717</v>
      </c>
      <c r="AC919" s="169">
        <f t="shared" si="17683"/>
        <v>15988</v>
      </c>
      <c r="AE919" s="288" t="s">
        <v>26</v>
      </c>
      <c r="AF919" s="12">
        <f t="shared" ref="AF919:BG919" si="17958">SUM(AF916:AF918)</f>
        <v>7568</v>
      </c>
      <c r="AG919" s="1">
        <f t="shared" si="17958"/>
        <v>12427</v>
      </c>
      <c r="AH919" s="12">
        <f t="shared" si="17958"/>
        <v>4228</v>
      </c>
      <c r="AI919" s="1">
        <f t="shared" si="17958"/>
        <v>5477</v>
      </c>
      <c r="AJ919" s="12">
        <f t="shared" si="17958"/>
        <v>2388</v>
      </c>
      <c r="AK919" s="1">
        <f t="shared" si="17958"/>
        <v>1627</v>
      </c>
      <c r="AL919" s="12">
        <f t="shared" si="17958"/>
        <v>6254</v>
      </c>
      <c r="AM919" s="1">
        <f t="shared" si="17958"/>
        <v>12416</v>
      </c>
      <c r="AN919" s="12">
        <f t="shared" si="17958"/>
        <v>1777</v>
      </c>
      <c r="AO919" s="1">
        <f t="shared" si="17958"/>
        <v>823</v>
      </c>
      <c r="AP919" s="12">
        <f t="shared" si="17958"/>
        <v>4465</v>
      </c>
      <c r="AQ919" s="1">
        <f t="shared" si="17958"/>
        <v>3007</v>
      </c>
      <c r="AR919" s="12">
        <f t="shared" si="17958"/>
        <v>6869</v>
      </c>
      <c r="AS919" s="1">
        <f t="shared" si="17958"/>
        <v>6679</v>
      </c>
      <c r="AT919" s="12">
        <f t="shared" si="17958"/>
        <v>3994</v>
      </c>
      <c r="AU919" s="1">
        <f t="shared" si="17958"/>
        <v>4663</v>
      </c>
      <c r="AV919" s="12">
        <f t="shared" si="17958"/>
        <v>4257</v>
      </c>
      <c r="AW919" s="1">
        <f t="shared" si="17958"/>
        <v>5635</v>
      </c>
      <c r="AX919" s="12">
        <f t="shared" si="17958"/>
        <v>3037</v>
      </c>
      <c r="AY919" s="1">
        <f t="shared" si="17958"/>
        <v>1243</v>
      </c>
      <c r="AZ919" s="12">
        <f t="shared" si="17958"/>
        <v>8362</v>
      </c>
      <c r="BA919" s="1">
        <f t="shared" si="17958"/>
        <v>4568</v>
      </c>
      <c r="BB919" s="12">
        <f t="shared" si="17958"/>
        <v>7245</v>
      </c>
      <c r="BC919" s="1">
        <f t="shared" si="17958"/>
        <v>2403</v>
      </c>
      <c r="BD919" s="12">
        <f t="shared" si="17958"/>
        <v>11339</v>
      </c>
      <c r="BE919" s="1">
        <f t="shared" si="17958"/>
        <v>13147</v>
      </c>
      <c r="BF919" s="51">
        <f t="shared" si="17958"/>
        <v>71783</v>
      </c>
      <c r="BG919" s="47">
        <f t="shared" si="17958"/>
        <v>74115</v>
      </c>
      <c r="BH919" s="284"/>
      <c r="BI919" s="133" t="s">
        <v>35</v>
      </c>
      <c r="BJ919" s="125">
        <f>B919/B932</f>
        <v>4.4817300521998511E-2</v>
      </c>
      <c r="BK919" s="126">
        <f t="shared" ref="BK919" si="17959">C919/C932</f>
        <v>3.6948290143178325E-2</v>
      </c>
      <c r="BL919" s="127">
        <f t="shared" ref="BL919" si="17960">D919/D932</f>
        <v>4.8070443416146275E-2</v>
      </c>
      <c r="BM919" s="128">
        <f t="shared" ref="BM919" si="17961">E919/E932</f>
        <v>4.915905315614618E-2</v>
      </c>
      <c r="BN919" s="125">
        <f t="shared" ref="BN919" si="17962">F919/F932</f>
        <v>5.3092937543580035E-2</v>
      </c>
      <c r="BO919" s="126">
        <f t="shared" ref="BO919" si="17963">G919/G932</f>
        <v>5.1216715505159896E-2</v>
      </c>
      <c r="BP919" s="127">
        <f t="shared" ref="BP919" si="17964">H919/H932</f>
        <v>7.2195662717383771E-2</v>
      </c>
      <c r="BQ919" s="128">
        <f t="shared" ref="BQ919" si="17965">I919/I932</f>
        <v>5.0958904109589039E-2</v>
      </c>
      <c r="BR919" s="125">
        <f t="shared" ref="BR919" si="17966">J919/J932</f>
        <v>6.53910149750416E-2</v>
      </c>
      <c r="BS919" s="126">
        <f t="shared" ref="BS919" si="17967">K919/K932</f>
        <v>4.4444444444444446E-2</v>
      </c>
      <c r="BT919" s="127">
        <f t="shared" ref="BT919" si="17968">L919/L932</f>
        <v>5.6220891550232868E-2</v>
      </c>
      <c r="BU919" s="125">
        <f t="shared" ref="BU919" si="17969">M919/M932</f>
        <v>5.4138617616383805E-2</v>
      </c>
      <c r="BV919" s="129">
        <f t="shared" ref="BV919" si="17970">N919/N932</f>
        <v>5.4524098211579268E-2</v>
      </c>
      <c r="BW919" s="130">
        <f t="shared" ref="BW919" si="17971">O919/O932</f>
        <v>5.2222763621771903E-2</v>
      </c>
      <c r="BX919" s="125">
        <f t="shared" ref="BX919" si="17972">P919/P932</f>
        <v>5.2721922511034823E-2</v>
      </c>
      <c r="BY919" s="126">
        <f t="shared" ref="BY919" si="17973">Q919/Q932</f>
        <v>4.8017332594346755E-2</v>
      </c>
      <c r="BZ919" s="127">
        <f t="shared" ref="BZ919" si="17974">R919/R932</f>
        <v>5.4764881238580636E-2</v>
      </c>
      <c r="CA919" s="128">
        <f t="shared" ref="CA919" si="17975">S919/S932</f>
        <v>6.0310944187265264E-2</v>
      </c>
      <c r="CB919" s="125">
        <f t="shared" ref="CB919" si="17976">T919/T932</f>
        <v>5.2897007732825282E-2</v>
      </c>
      <c r="CC919" s="126">
        <f t="shared" ref="CC919" si="17977">U919/U932</f>
        <v>4.899817850637523E-2</v>
      </c>
      <c r="CD919" s="127">
        <f t="shared" ref="CD919" si="17978">V919/V932</f>
        <v>5.246252676659529E-2</v>
      </c>
      <c r="CE919" s="128">
        <f t="shared" ref="CE919" si="17979">W919/W932</f>
        <v>5.8187154460446387E-2</v>
      </c>
      <c r="CF919" s="125">
        <f t="shared" ref="CF919" si="17980">X919/X932</f>
        <v>4.8627647574884074E-2</v>
      </c>
      <c r="CG919" s="126">
        <f t="shared" ref="CG919" si="17981">Y919/Y932</f>
        <v>4.5088672207316279E-2</v>
      </c>
      <c r="CH919" s="127">
        <f t="shared" ref="CH919" si="17982">Z919/Z932</f>
        <v>5.5970350646780492E-2</v>
      </c>
      <c r="CI919" s="125">
        <f t="shared" ref="CI919" si="17983">AA919/AA932</f>
        <v>5.8342910876606417E-2</v>
      </c>
      <c r="CJ919" s="131">
        <f t="shared" ref="CJ919" si="17984">AB919/AB932</f>
        <v>5.3763648350941516E-2</v>
      </c>
      <c r="CK919" s="132">
        <f t="shared" ref="CK919" si="17985">AC919/AC932</f>
        <v>5.1498109245050862E-2</v>
      </c>
    </row>
    <row r="920" spans="1:89" ht="14.1" thickTop="1">
      <c r="A920" s="142" t="s">
        <v>36</v>
      </c>
      <c r="B920" s="202">
        <v>2027</v>
      </c>
      <c r="C920" s="196">
        <v>2428</v>
      </c>
      <c r="D920" s="197">
        <v>1059</v>
      </c>
      <c r="E920" s="198">
        <v>1047</v>
      </c>
      <c r="F920" s="195">
        <v>585</v>
      </c>
      <c r="G920" s="199">
        <v>461</v>
      </c>
      <c r="H920" s="197">
        <v>1930</v>
      </c>
      <c r="I920" s="198">
        <v>2664</v>
      </c>
      <c r="J920" s="195">
        <v>426</v>
      </c>
      <c r="K920" s="196">
        <v>328</v>
      </c>
      <c r="L920" s="197">
        <v>885</v>
      </c>
      <c r="M920" s="195">
        <v>896</v>
      </c>
      <c r="N920" s="200">
        <v>1705</v>
      </c>
      <c r="O920" s="203">
        <v>1904</v>
      </c>
      <c r="P920" s="195">
        <v>955</v>
      </c>
      <c r="Q920" s="196">
        <v>1089</v>
      </c>
      <c r="R920" s="197">
        <v>1247</v>
      </c>
      <c r="S920" s="198">
        <v>1359</v>
      </c>
      <c r="T920" s="195">
        <v>691</v>
      </c>
      <c r="U920" s="199">
        <v>290</v>
      </c>
      <c r="V920" s="197">
        <v>1897</v>
      </c>
      <c r="W920" s="204">
        <v>1169</v>
      </c>
      <c r="X920" s="195">
        <v>1440</v>
      </c>
      <c r="Y920" s="199">
        <v>495</v>
      </c>
      <c r="Z920" s="197">
        <v>3255</v>
      </c>
      <c r="AA920" s="195">
        <v>2680</v>
      </c>
      <c r="AB920" s="168">
        <f t="shared" si="17766"/>
        <v>18102</v>
      </c>
      <c r="AC920" s="169">
        <f t="shared" si="17683"/>
        <v>16810</v>
      </c>
      <c r="BI920" s="142" t="s">
        <v>36</v>
      </c>
      <c r="BJ920" s="125">
        <f>B920/B932</f>
        <v>3.7788963460104401E-2</v>
      </c>
      <c r="BK920" s="126">
        <f t="shared" ref="BK920" si="17986">C920/C932</f>
        <v>7.1825819429653298E-2</v>
      </c>
      <c r="BL920" s="127">
        <f t="shared" ref="BL920" si="17987">D920/D932</f>
        <v>4.7576261287569074E-2</v>
      </c>
      <c r="BM920" s="128">
        <f t="shared" ref="BM920" si="17988">E920/E932</f>
        <v>5.4350083056478406E-2</v>
      </c>
      <c r="BN920" s="125">
        <f t="shared" ref="BN920" si="17989">F920/F932</f>
        <v>5.8272736328319551E-2</v>
      </c>
      <c r="BO920" s="126">
        <f t="shared" ref="BO920" si="17990">G920/G932</f>
        <v>5.8733596636514208E-2</v>
      </c>
      <c r="BP920" s="127">
        <f t="shared" ref="BP920" si="17991">H920/H932</f>
        <v>6.6860666528095331E-2</v>
      </c>
      <c r="BQ920" s="128">
        <f t="shared" ref="BQ920" si="17992">I920/I932</f>
        <v>6.6351183063511829E-2</v>
      </c>
      <c r="BR920" s="125">
        <f t="shared" ref="BR920" si="17993">J920/J932</f>
        <v>7.0881863560732117E-2</v>
      </c>
      <c r="BS920" s="126">
        <f t="shared" ref="BS920" si="17994">K920/K932</f>
        <v>4.5272601794340922E-2</v>
      </c>
      <c r="BT920" s="127">
        <f t="shared" ref="BT920" si="17995">L920/L932</f>
        <v>7.3602794411177647E-2</v>
      </c>
      <c r="BU920" s="125">
        <f t="shared" ref="BU920" si="17996">M920/M932</f>
        <v>4.2476533611453496E-2</v>
      </c>
      <c r="BV920" s="129">
        <f t="shared" ref="BV920" si="17997">N920/N932</f>
        <v>6.4602909972719003E-2</v>
      </c>
      <c r="BW920" s="130">
        <f t="shared" ref="BW920" si="17998">O920/O932</f>
        <v>5.457307460804265E-2</v>
      </c>
      <c r="BX920" s="125">
        <f t="shared" ref="BX920" si="17999">P920/P932</f>
        <v>5.854585581167239E-2</v>
      </c>
      <c r="BY920" s="126">
        <f t="shared" ref="BY920" si="18000">Q920/Q932</f>
        <v>5.486975361515594E-2</v>
      </c>
      <c r="BZ920" s="127">
        <f t="shared" ref="BZ920" si="18001">R920/R932</f>
        <v>5.9957688239253772E-2</v>
      </c>
      <c r="CA920" s="128">
        <f t="shared" ref="CA920" si="18002">S920/S932</f>
        <v>5.9350161586164733E-2</v>
      </c>
      <c r="CB920" s="125">
        <f t="shared" ref="CB920" si="18003">T920/T932</f>
        <v>7.7440322761403113E-2</v>
      </c>
      <c r="CC920" s="126">
        <f t="shared" ref="CC920" si="18004">U920/U932</f>
        <v>2.6411657559198543E-2</v>
      </c>
      <c r="CD920" s="127">
        <f t="shared" ref="CD920" si="18005">V920/V932</f>
        <v>7.2537473233404717E-2</v>
      </c>
      <c r="CE920" s="128">
        <f t="shared" ref="CE920" si="18006">W920/W932</f>
        <v>3.989488772097468E-2</v>
      </c>
      <c r="CF920" s="125">
        <f t="shared" ref="CF920" si="18007">X920/X932</f>
        <v>6.0157914525629776E-2</v>
      </c>
      <c r="CG920" s="126">
        <f t="shared" ref="CG920" si="18008">Y920/Y932</f>
        <v>3.2393167986388326E-2</v>
      </c>
      <c r="CH920" s="127">
        <f t="shared" ref="CH920" si="18009">Z920/Z932</f>
        <v>5.8561070831009483E-2</v>
      </c>
      <c r="CI920" s="125">
        <f t="shared" ref="CI920" si="18010">AA920/AA932</f>
        <v>5.600250757496604E-2</v>
      </c>
      <c r="CJ920" s="131">
        <f t="shared" ref="CJ920" si="18011">AB920/AB932</f>
        <v>5.821795552125042E-2</v>
      </c>
      <c r="CK920" s="132">
        <f t="shared" ref="CK920" si="18012">AC920/AC932</f>
        <v>5.4145810383369089E-2</v>
      </c>
    </row>
    <row r="921" spans="1:89">
      <c r="A921" s="133" t="s">
        <v>37</v>
      </c>
      <c r="B921" s="205">
        <v>2194</v>
      </c>
      <c r="C921" s="189">
        <v>2328</v>
      </c>
      <c r="D921" s="190">
        <v>1315</v>
      </c>
      <c r="E921" s="191">
        <v>927</v>
      </c>
      <c r="F921" s="188">
        <v>837</v>
      </c>
      <c r="G921" s="192">
        <v>281</v>
      </c>
      <c r="H921" s="190">
        <v>1984</v>
      </c>
      <c r="I921" s="191">
        <v>2123</v>
      </c>
      <c r="J921" s="188">
        <v>515</v>
      </c>
      <c r="K921" s="189">
        <v>218</v>
      </c>
      <c r="L921" s="190">
        <v>1204</v>
      </c>
      <c r="M921" s="188">
        <v>924</v>
      </c>
      <c r="N921" s="193">
        <v>1778</v>
      </c>
      <c r="O921" s="206">
        <v>1497</v>
      </c>
      <c r="P921" s="188">
        <v>874</v>
      </c>
      <c r="Q921" s="189">
        <v>886</v>
      </c>
      <c r="R921" s="190">
        <v>1181</v>
      </c>
      <c r="S921" s="191">
        <v>1626</v>
      </c>
      <c r="T921" s="188">
        <v>669</v>
      </c>
      <c r="U921" s="192">
        <v>332</v>
      </c>
      <c r="V921" s="190">
        <v>2060</v>
      </c>
      <c r="W921" s="207">
        <v>1456</v>
      </c>
      <c r="X921" s="188">
        <v>2068</v>
      </c>
      <c r="Y921" s="192">
        <v>629</v>
      </c>
      <c r="Z921" s="190">
        <v>3714</v>
      </c>
      <c r="AA921" s="188">
        <v>3480</v>
      </c>
      <c r="AB921" s="168">
        <f t="shared" si="17766"/>
        <v>20393</v>
      </c>
      <c r="AC921" s="169">
        <f t="shared" si="17683"/>
        <v>16707</v>
      </c>
      <c r="BI921" s="133" t="s">
        <v>37</v>
      </c>
      <c r="BJ921" s="125">
        <f>B921/B932</f>
        <v>4.0902311707680834E-2</v>
      </c>
      <c r="BK921" s="126">
        <f t="shared" ref="BK921" si="18013">C921/C932</f>
        <v>6.8867589634362791E-2</v>
      </c>
      <c r="BL921" s="127">
        <f t="shared" ref="BL921" si="18014">D921/D932</f>
        <v>5.9077227189002199E-2</v>
      </c>
      <c r="BM921" s="128">
        <f t="shared" ref="BM921" si="18015">E921/E932</f>
        <v>4.8120847176079735E-2</v>
      </c>
      <c r="BN921" s="125">
        <f t="shared" ref="BN921" si="18016">F921/F932</f>
        <v>8.3374838131287973E-2</v>
      </c>
      <c r="BO921" s="126">
        <f t="shared" ref="BO921" si="18017">G921/G932</f>
        <v>3.5800738947636641E-2</v>
      </c>
      <c r="BP921" s="127">
        <f t="shared" ref="BP921" si="18018">H921/H932</f>
        <v>6.8731379477586091E-2</v>
      </c>
      <c r="BQ921" s="128">
        <f t="shared" ref="BQ921" si="18019">I921/I932</f>
        <v>5.2876712328767124E-2</v>
      </c>
      <c r="BR921" s="125">
        <f t="shared" ref="BR921" si="18020">J921/J932</f>
        <v>8.5690515806988346E-2</v>
      </c>
      <c r="BS921" s="126">
        <f t="shared" ref="BS921" si="18021">K921/K932</f>
        <v>3.0089717046238786E-2</v>
      </c>
      <c r="BT921" s="127">
        <f t="shared" ref="BT921" si="18022">L921/L932</f>
        <v>0.10013306719893546</v>
      </c>
      <c r="BU921" s="125">
        <f t="shared" ref="BU921" si="18023">M921/M932</f>
        <v>4.3803925286811415E-2</v>
      </c>
      <c r="BV921" s="129">
        <f t="shared" ref="BV921" si="18024">N921/N932</f>
        <v>6.7368899666565632E-2</v>
      </c>
      <c r="BW921" s="130">
        <f t="shared" ref="BW921" si="18025">O921/O932</f>
        <v>4.2907506663991513E-2</v>
      </c>
      <c r="BX921" s="125">
        <f t="shared" ref="BX921" si="18026">P921/P932</f>
        <v>5.3580186365865617E-2</v>
      </c>
      <c r="BY921" s="126">
        <f t="shared" ref="BY921" si="18027">Q921/Q932</f>
        <v>4.464150753262458E-2</v>
      </c>
      <c r="BZ921" s="127">
        <f t="shared" ref="BZ921" si="18028">R921/R932</f>
        <v>5.6784306183286858E-2</v>
      </c>
      <c r="CA921" s="128">
        <f t="shared" ref="CA921" si="18029">S921/S932</f>
        <v>7.1010568608612101E-2</v>
      </c>
      <c r="CB921" s="125">
        <f t="shared" ref="CB921" si="18030">T921/T932</f>
        <v>7.4974784265381594E-2</v>
      </c>
      <c r="CC921" s="126">
        <f t="shared" ref="CC921" si="18031">U921/U932</f>
        <v>3.02367941712204E-2</v>
      </c>
      <c r="CD921" s="127">
        <f t="shared" ref="CD921" si="18032">V921/V932</f>
        <v>7.8770266136433162E-2</v>
      </c>
      <c r="CE921" s="128">
        <f t="shared" ref="CE921" si="18033">W921/W932</f>
        <v>4.9689440993788817E-2</v>
      </c>
      <c r="CF921" s="125">
        <f t="shared" ref="CF921" si="18034">X921/X932</f>
        <v>8.6393449471529438E-2</v>
      </c>
      <c r="CG921" s="126">
        <f t="shared" ref="CG921" si="18035">Y921/Y932</f>
        <v>4.1162227602905568E-2</v>
      </c>
      <c r="CH921" s="127">
        <f t="shared" ref="CH921" si="18036">Z921/Z932</f>
        <v>6.6818991418239396E-2</v>
      </c>
      <c r="CI921" s="125">
        <f t="shared" ref="CI921" si="18037">AA921/AA932</f>
        <v>7.2719674015254421E-2</v>
      </c>
      <c r="CJ921" s="131">
        <f t="shared" ref="CJ921" si="18038">AB921/AB932</f>
        <v>6.558605496325598E-2</v>
      </c>
      <c r="CK921" s="132">
        <f t="shared" ref="CK921" si="18039">AC921/AC932</f>
        <v>5.3814042479175928E-2</v>
      </c>
    </row>
    <row r="922" spans="1:89">
      <c r="A922" s="142" t="s">
        <v>30</v>
      </c>
      <c r="B922" s="202">
        <v>2552</v>
      </c>
      <c r="C922" s="196">
        <v>3967</v>
      </c>
      <c r="D922" s="197">
        <v>1600</v>
      </c>
      <c r="E922" s="198">
        <v>1891</v>
      </c>
      <c r="F922" s="195">
        <v>945</v>
      </c>
      <c r="G922" s="199">
        <v>546</v>
      </c>
      <c r="H922" s="197">
        <v>2302</v>
      </c>
      <c r="I922" s="198">
        <v>4286</v>
      </c>
      <c r="J922" s="195">
        <v>709</v>
      </c>
      <c r="K922" s="196">
        <v>323</v>
      </c>
      <c r="L922" s="197">
        <v>1556</v>
      </c>
      <c r="M922" s="195">
        <v>1148</v>
      </c>
      <c r="N922" s="200">
        <v>2500</v>
      </c>
      <c r="O922" s="203">
        <v>2261</v>
      </c>
      <c r="P922" s="195">
        <v>1432</v>
      </c>
      <c r="Q922" s="196">
        <v>1442</v>
      </c>
      <c r="R922" s="197">
        <v>1544</v>
      </c>
      <c r="S922" s="198">
        <v>1808</v>
      </c>
      <c r="T922" s="195">
        <v>1152</v>
      </c>
      <c r="U922" s="199">
        <v>406</v>
      </c>
      <c r="V922" s="197">
        <v>2649</v>
      </c>
      <c r="W922" s="204">
        <v>1369</v>
      </c>
      <c r="X922" s="195">
        <v>2611</v>
      </c>
      <c r="Y922" s="199">
        <v>710</v>
      </c>
      <c r="Z922" s="197">
        <v>4109</v>
      </c>
      <c r="AA922" s="195">
        <v>3663</v>
      </c>
      <c r="AB922" s="168">
        <f t="shared" si="17766"/>
        <v>25661</v>
      </c>
      <c r="AC922" s="169">
        <f t="shared" si="17683"/>
        <v>23820</v>
      </c>
      <c r="BI922" s="142" t="s">
        <v>30</v>
      </c>
      <c r="BJ922" s="125">
        <f>B922/B932</f>
        <v>4.7576435495898586E-2</v>
      </c>
      <c r="BK922" s="126">
        <f t="shared" ref="BK922" si="18040">C922/C932</f>
        <v>0.11735297597917406</v>
      </c>
      <c r="BL922" s="127">
        <f t="shared" ref="BL922" si="18041">D922/D932</f>
        <v>7.1881036883957056E-2</v>
      </c>
      <c r="BM922" s="128">
        <f t="shared" ref="BM922" si="18042">E922/E932</f>
        <v>9.8162375415282388E-2</v>
      </c>
      <c r="BN922" s="125">
        <f t="shared" ref="BN922" si="18043">F922/F932</f>
        <v>9.413288176113159E-2</v>
      </c>
      <c r="BO922" s="126">
        <f t="shared" ref="BO922" si="18044">G922/G932</f>
        <v>6.9563001656261947E-2</v>
      </c>
      <c r="BP922" s="127">
        <f t="shared" ref="BP922" si="18045">H922/H932</f>
        <v>7.9747800180142728E-2</v>
      </c>
      <c r="BQ922" s="128">
        <f t="shared" ref="BQ922" si="18046">I922/I932</f>
        <v>0.10674968866749689</v>
      </c>
      <c r="BR922" s="125">
        <f t="shared" ref="BR922" si="18047">J922/J932</f>
        <v>0.11797004991680532</v>
      </c>
      <c r="BS922" s="126">
        <f t="shared" ref="BS922" si="18048">K922/K932</f>
        <v>4.4582470669427193E-2</v>
      </c>
      <c r="BT922" s="127">
        <f t="shared" ref="BT922" si="18049">L922/L932</f>
        <v>0.1294078509647372</v>
      </c>
      <c r="BU922" s="125">
        <f t="shared" ref="BU922" si="18050">M922/M932</f>
        <v>5.4423058689674786E-2</v>
      </c>
      <c r="BV922" s="129">
        <f t="shared" ref="BV922" si="18051">N922/N932</f>
        <v>9.4725674446802063E-2</v>
      </c>
      <c r="BW922" s="130">
        <f t="shared" ref="BW922" si="18052">O922/O932</f>
        <v>6.4805526097050647E-2</v>
      </c>
      <c r="BX922" s="125">
        <f t="shared" ref="BX922" si="18053">P922/P932</f>
        <v>8.7788131436978917E-2</v>
      </c>
      <c r="BY922" s="126">
        <f t="shared" ref="BY922" si="18054">Q922/Q932</f>
        <v>7.2655817000050388E-2</v>
      </c>
      <c r="BZ922" s="127">
        <f t="shared" ref="BZ922" si="18055">R922/R932</f>
        <v>7.4237907491104912E-2</v>
      </c>
      <c r="CA922" s="128">
        <f t="shared" ref="CA922" si="18056">S922/S932</f>
        <v>7.8958861035898331E-2</v>
      </c>
      <c r="CB922" s="125">
        <f t="shared" ref="CB922" si="18057">T922/T932</f>
        <v>0.12910456124621764</v>
      </c>
      <c r="CC922" s="126">
        <f t="shared" ref="CC922" si="18058">U922/U932</f>
        <v>3.6976320582877961E-2</v>
      </c>
      <c r="CD922" s="127">
        <f t="shared" ref="CD922" si="18059">V922/V932</f>
        <v>0.10129244417252982</v>
      </c>
      <c r="CE922" s="128">
        <f t="shared" ref="CE922" si="18060">W922/W932</f>
        <v>4.6720360384956659E-2</v>
      </c>
      <c r="CF922" s="125">
        <f t="shared" ref="CF922" si="18061">X922/X932</f>
        <v>0.10907799640723566</v>
      </c>
      <c r="CG922" s="126">
        <f t="shared" ref="CG922" si="18062">Y922/Y932</f>
        <v>4.6462927818860023E-2</v>
      </c>
      <c r="CH922" s="127">
        <f t="shared" ref="CH922" si="18063">Z922/Z932</f>
        <v>7.3925480812478642E-2</v>
      </c>
      <c r="CI922" s="125">
        <f t="shared" ref="CI922" si="18064">AA922/AA932</f>
        <v>7.6543725838470383E-2</v>
      </c>
      <c r="CJ922" s="131">
        <f t="shared" ref="CJ922" si="18065">AB922/AB932</f>
        <v>8.2528502741730583E-2</v>
      </c>
      <c r="CK922" s="132">
        <f t="shared" ref="CK922" si="18066">AC922/AC932</f>
        <v>7.6725354154185105E-2</v>
      </c>
    </row>
    <row r="923" spans="1:89">
      <c r="A923" s="133" t="s">
        <v>32</v>
      </c>
      <c r="B923" s="205">
        <v>2632</v>
      </c>
      <c r="C923" s="189">
        <v>4116</v>
      </c>
      <c r="D923" s="190">
        <v>1495</v>
      </c>
      <c r="E923" s="191">
        <v>1887</v>
      </c>
      <c r="F923" s="188">
        <v>888</v>
      </c>
      <c r="G923" s="192">
        <v>540</v>
      </c>
      <c r="H923" s="190">
        <v>2120</v>
      </c>
      <c r="I923" s="191">
        <v>3869</v>
      </c>
      <c r="J923" s="188">
        <v>675</v>
      </c>
      <c r="K923" s="189">
        <v>259</v>
      </c>
      <c r="L923" s="190">
        <v>1767</v>
      </c>
      <c r="M923" s="188">
        <v>877</v>
      </c>
      <c r="N923" s="193">
        <v>2284</v>
      </c>
      <c r="O923" s="206">
        <v>2067</v>
      </c>
      <c r="P923" s="188">
        <v>1414</v>
      </c>
      <c r="Q923" s="189">
        <v>1450</v>
      </c>
      <c r="R923" s="190">
        <v>1432</v>
      </c>
      <c r="S923" s="191">
        <v>1992</v>
      </c>
      <c r="T923" s="188">
        <v>1001</v>
      </c>
      <c r="U923" s="192">
        <v>357</v>
      </c>
      <c r="V923" s="190">
        <v>3024</v>
      </c>
      <c r="W923" s="207">
        <v>1549</v>
      </c>
      <c r="X923" s="188">
        <v>2573</v>
      </c>
      <c r="Y923" s="192">
        <v>789</v>
      </c>
      <c r="Z923" s="190">
        <v>3739</v>
      </c>
      <c r="AA923" s="188">
        <v>4751</v>
      </c>
      <c r="AB923" s="168">
        <f t="shared" si="17766"/>
        <v>25044</v>
      </c>
      <c r="AC923" s="169">
        <f t="shared" si="17683"/>
        <v>24503</v>
      </c>
      <c r="BI923" s="133" t="s">
        <v>32</v>
      </c>
      <c r="BJ923" s="125">
        <f>B923/B932</f>
        <v>4.906785980611484E-2</v>
      </c>
      <c r="BK923" s="126">
        <f t="shared" ref="BK923" si="18067">C923/C932</f>
        <v>0.12176073837415691</v>
      </c>
      <c r="BL923" s="127">
        <f t="shared" ref="BL923" si="18068">D923/D932</f>
        <v>6.7163843838447368E-2</v>
      </c>
      <c r="BM923" s="128">
        <f t="shared" ref="BM923" si="18069">E923/E932</f>
        <v>9.7954734219269105E-2</v>
      </c>
      <c r="BN923" s="125">
        <f t="shared" ref="BN923" si="18070">F923/F932</f>
        <v>8.8455025400936346E-2</v>
      </c>
      <c r="BO923" s="126">
        <f t="shared" ref="BO923" si="18071">G923/G932</f>
        <v>6.8798573066632687E-2</v>
      </c>
      <c r="BP923" s="127">
        <f t="shared" ref="BP923" si="18072">H923/H932</f>
        <v>7.3442804683710936E-2</v>
      </c>
      <c r="BQ923" s="128">
        <f t="shared" ref="BQ923" si="18073">I923/I932</f>
        <v>9.636363636363636E-2</v>
      </c>
      <c r="BR923" s="125">
        <f t="shared" ref="BR923" si="18074">J923/J932</f>
        <v>0.11231281198003328</v>
      </c>
      <c r="BS923" s="126">
        <f t="shared" ref="BS923" si="18075">K923/K932</f>
        <v>3.5748792270531404E-2</v>
      </c>
      <c r="BT923" s="127">
        <f t="shared" ref="BT923" si="18076">L923/L932</f>
        <v>0.14695608782435129</v>
      </c>
      <c r="BU923" s="125">
        <f t="shared" ref="BU923" si="18077">M923/M932</f>
        <v>4.1575803546032047E-2</v>
      </c>
      <c r="BV923" s="129">
        <f t="shared" ref="BV923" si="18078">N923/N932</f>
        <v>8.6541376174598367E-2</v>
      </c>
      <c r="BW923" s="130">
        <f t="shared" ref="BW923" si="18079">O923/O932</f>
        <v>5.9245034251483274E-2</v>
      </c>
      <c r="BX923" s="125">
        <f t="shared" ref="BX923" si="18080">P923/P932</f>
        <v>8.6684649337910744E-2</v>
      </c>
      <c r="BY923" s="126">
        <f t="shared" ref="BY923" si="18081">Q923/Q932</f>
        <v>7.3058900589509757E-2</v>
      </c>
      <c r="BZ923" s="127">
        <f t="shared" ref="BZ923" si="18082">R923/R932</f>
        <v>6.8852774305221659E-2</v>
      </c>
      <c r="CA923" s="128">
        <f t="shared" ref="CA923" si="18083">S923/S932</f>
        <v>8.6994497336011875E-2</v>
      </c>
      <c r="CB923" s="125">
        <f t="shared" ref="CB923" si="18084">T923/T932</f>
        <v>0.11218200156897905</v>
      </c>
      <c r="CC923" s="126">
        <f t="shared" ref="CC923" si="18085">U923/U932</f>
        <v>3.2513661202185795E-2</v>
      </c>
      <c r="CD923" s="127">
        <f t="shared" ref="CD923" si="18086">V923/V932</f>
        <v>0.11563169164882227</v>
      </c>
      <c r="CE923" s="128">
        <f t="shared" ref="CE923" si="18087">W923/W932</f>
        <v>5.2863285782540438E-2</v>
      </c>
      <c r="CF923" s="125">
        <f t="shared" ref="CF923" si="18088">X923/X932</f>
        <v>0.10749049588503154</v>
      </c>
      <c r="CG923" s="126">
        <f t="shared" ref="CG923" si="18089">Y923/Y932</f>
        <v>5.1632746548000784E-2</v>
      </c>
      <c r="CH923" s="127">
        <f t="shared" ref="CH923" si="18090">Z923/Z932</f>
        <v>6.7268769228001374E-2</v>
      </c>
      <c r="CI923" s="125">
        <f t="shared" ref="CI923" si="18091">AA923/AA932</f>
        <v>9.9279072197262563E-2</v>
      </c>
      <c r="CJ923" s="131">
        <f t="shared" ref="CJ923" si="18092">AB923/AB932</f>
        <v>8.0544165179217517E-2</v>
      </c>
      <c r="CK923" s="132">
        <f t="shared" ref="CK923" si="18093">AC923/AC932</f>
        <v>7.8925329674223249E-2</v>
      </c>
    </row>
    <row r="924" spans="1:89">
      <c r="A924" s="142" t="s">
        <v>34</v>
      </c>
      <c r="B924" s="202">
        <v>2384</v>
      </c>
      <c r="C924" s="196">
        <v>4344</v>
      </c>
      <c r="D924" s="197">
        <v>1133</v>
      </c>
      <c r="E924" s="198">
        <v>1699</v>
      </c>
      <c r="F924" s="195">
        <v>555</v>
      </c>
      <c r="G924" s="199">
        <v>541</v>
      </c>
      <c r="H924" s="197">
        <v>1832</v>
      </c>
      <c r="I924" s="198">
        <v>4261</v>
      </c>
      <c r="J924" s="195">
        <v>393</v>
      </c>
      <c r="K924" s="196">
        <v>241</v>
      </c>
      <c r="L924" s="197">
        <v>1142</v>
      </c>
      <c r="M924" s="195">
        <v>982</v>
      </c>
      <c r="N924" s="200">
        <v>2085</v>
      </c>
      <c r="O924" s="203">
        <v>2351</v>
      </c>
      <c r="P924" s="195">
        <v>1148</v>
      </c>
      <c r="Q924" s="196">
        <v>1771</v>
      </c>
      <c r="R924" s="197">
        <v>1281</v>
      </c>
      <c r="S924" s="198">
        <v>1835</v>
      </c>
      <c r="T924" s="195">
        <v>884</v>
      </c>
      <c r="U924" s="199">
        <v>480</v>
      </c>
      <c r="V924" s="197">
        <v>2689</v>
      </c>
      <c r="W924" s="204">
        <v>1650</v>
      </c>
      <c r="X924" s="195">
        <v>2061</v>
      </c>
      <c r="Y924" s="199">
        <v>904</v>
      </c>
      <c r="Z924" s="197">
        <v>3491</v>
      </c>
      <c r="AA924" s="195">
        <v>4733</v>
      </c>
      <c r="AB924" s="168">
        <f t="shared" si="17766"/>
        <v>21078</v>
      </c>
      <c r="AC924" s="169">
        <f t="shared" si="17683"/>
        <v>25792</v>
      </c>
      <c r="BI924" s="142" t="s">
        <v>34</v>
      </c>
      <c r="BJ924" s="125">
        <f>B924/B932</f>
        <v>4.4444444444444446E-2</v>
      </c>
      <c r="BK924" s="126">
        <f t="shared" ref="BK924" si="18094">C924/C932</f>
        <v>0.12850550230741925</v>
      </c>
      <c r="BL924" s="127">
        <f t="shared" ref="BL924" si="18095">D924/D932</f>
        <v>5.0900759243452089E-2</v>
      </c>
      <c r="BM924" s="128">
        <f t="shared" ref="BM924" si="18096">E924/E932</f>
        <v>8.8195598006644518E-2</v>
      </c>
      <c r="BN924" s="125">
        <f t="shared" ref="BN924" si="18097">F924/F932</f>
        <v>5.5284390875585218E-2</v>
      </c>
      <c r="BO924" s="126">
        <f t="shared" ref="BO924" si="18098">G924/G932</f>
        <v>6.8925977831570895E-2</v>
      </c>
      <c r="BP924" s="127">
        <f t="shared" ref="BP924" si="18099">H924/H932</f>
        <v>6.3465668953093607E-2</v>
      </c>
      <c r="BQ924" s="128">
        <f t="shared" ref="BQ924" si="18100">I924/I932</f>
        <v>0.10612702366127023</v>
      </c>
      <c r="BR924" s="125">
        <f t="shared" ref="BR924" si="18101">J924/J932</f>
        <v>6.53910149750416E-2</v>
      </c>
      <c r="BS924" s="126">
        <f t="shared" ref="BS924" si="18102">K924/K932</f>
        <v>3.3264320220841963E-2</v>
      </c>
      <c r="BT924" s="127">
        <f t="shared" ref="BT924" si="18103">L924/L932</f>
        <v>9.4976713240186292E-2</v>
      </c>
      <c r="BU924" s="125">
        <f t="shared" ref="BU924" si="18104">M924/M932</f>
        <v>4.6553522328624253E-2</v>
      </c>
      <c r="BV924" s="129">
        <f t="shared" ref="BV924" si="18105">N924/N932</f>
        <v>7.9001212488632913E-2</v>
      </c>
      <c r="BW924" s="130">
        <f t="shared" ref="BW924" si="18106">O924/O932</f>
        <v>6.7385135716128294E-2</v>
      </c>
      <c r="BX924" s="125">
        <f t="shared" ref="BX924" si="18107">P924/P932</f>
        <v>7.0377636096125545E-2</v>
      </c>
      <c r="BY924" s="126">
        <f t="shared" ref="BY924" si="18108">Q924/Q932</f>
        <v>8.9232629616566736E-2</v>
      </c>
      <c r="BZ924" s="127">
        <f t="shared" ref="BZ924" si="18109">R924/R932</f>
        <v>6.1592460813539765E-2</v>
      </c>
      <c r="CA924" s="128">
        <f t="shared" ref="CA924" si="18110">S924/S932</f>
        <v>8.0138003319067161E-2</v>
      </c>
      <c r="CB924" s="125">
        <f t="shared" ref="CB924" si="18111">T924/T932</f>
        <v>9.9069819567410067E-2</v>
      </c>
      <c r="CC924" s="126">
        <f t="shared" ref="CC924" si="18112">U924/U932</f>
        <v>4.3715846994535519E-2</v>
      </c>
      <c r="CD924" s="127">
        <f t="shared" ref="CD924" si="18113">V924/V932</f>
        <v>0.10282196390333435</v>
      </c>
      <c r="CE924" s="128">
        <f t="shared" ref="CE924" si="18114">W924/W932</f>
        <v>5.6310149477851339E-2</v>
      </c>
      <c r="CF924" s="125">
        <f t="shared" ref="CF924" si="18115">X924/X932</f>
        <v>8.6101015164807615E-2</v>
      </c>
      <c r="CG924" s="126">
        <f t="shared" ref="CG924" si="18116">Y924/Y932</f>
        <v>5.9158432039787975E-2</v>
      </c>
      <c r="CH924" s="127">
        <f t="shared" ref="CH924" si="18117">Z924/Z932</f>
        <v>6.2806973355162554E-2</v>
      </c>
      <c r="CI924" s="125">
        <f t="shared" ref="CI924" si="18118">AA924/AA932</f>
        <v>9.890293595235608E-2</v>
      </c>
      <c r="CJ924" s="131">
        <f t="shared" ref="CJ924" si="18119">AB924/AB932</f>
        <v>6.7789087751459309E-2</v>
      </c>
      <c r="CK924" s="132">
        <f t="shared" ref="CK924" si="18120">AC924/AC932</f>
        <v>8.307726004805803E-2</v>
      </c>
    </row>
    <row r="925" spans="1:89">
      <c r="A925" s="133" t="s">
        <v>38</v>
      </c>
      <c r="B925" s="205">
        <v>2219</v>
      </c>
      <c r="C925" s="189">
        <v>2848</v>
      </c>
      <c r="D925" s="190">
        <v>775</v>
      </c>
      <c r="E925" s="191">
        <v>1693</v>
      </c>
      <c r="F925" s="188">
        <v>284</v>
      </c>
      <c r="G925" s="192">
        <v>514</v>
      </c>
      <c r="H925" s="190">
        <v>1447</v>
      </c>
      <c r="I925" s="191">
        <v>3087</v>
      </c>
      <c r="J925" s="188">
        <v>254</v>
      </c>
      <c r="K925" s="189">
        <v>205</v>
      </c>
      <c r="L925" s="190">
        <v>767</v>
      </c>
      <c r="M925" s="188">
        <v>745</v>
      </c>
      <c r="N925" s="193">
        <v>1568</v>
      </c>
      <c r="O925" s="206">
        <v>1936</v>
      </c>
      <c r="P925" s="188">
        <v>803</v>
      </c>
      <c r="Q925" s="189">
        <v>1403</v>
      </c>
      <c r="R925" s="190">
        <v>956</v>
      </c>
      <c r="S925" s="191">
        <v>1267</v>
      </c>
      <c r="T925" s="188">
        <v>659</v>
      </c>
      <c r="U925" s="192">
        <v>387</v>
      </c>
      <c r="V925" s="190">
        <v>2739</v>
      </c>
      <c r="W925" s="207">
        <v>1233</v>
      </c>
      <c r="X925" s="188">
        <v>1475</v>
      </c>
      <c r="Y925" s="192">
        <v>796</v>
      </c>
      <c r="Z925" s="190">
        <v>2613</v>
      </c>
      <c r="AA925" s="188">
        <v>3352</v>
      </c>
      <c r="AB925" s="168">
        <f t="shared" si="17766"/>
        <v>16559</v>
      </c>
      <c r="AC925" s="169">
        <f t="shared" si="17683"/>
        <v>19466</v>
      </c>
      <c r="BI925" s="133" t="s">
        <v>38</v>
      </c>
      <c r="BJ925" s="125">
        <f>B925/B932</f>
        <v>4.1368381804623412E-2</v>
      </c>
      <c r="BK925" s="126">
        <f t="shared" ref="BK925" si="18121">C925/C932</f>
        <v>8.4250384569873382E-2</v>
      </c>
      <c r="BL925" s="127">
        <f t="shared" ref="BL925" si="18122">D925/D932</f>
        <v>3.4817377240666698E-2</v>
      </c>
      <c r="BM925" s="128">
        <f t="shared" ref="BM925" si="18123">E925/E932</f>
        <v>8.7884136212624586E-2</v>
      </c>
      <c r="BN925" s="125">
        <f t="shared" ref="BN925" si="18124">F925/F932</f>
        <v>2.8289670285885048E-2</v>
      </c>
      <c r="BO925" s="126">
        <f t="shared" ref="BO925" si="18125">G925/G932</f>
        <v>6.5486049178239261E-2</v>
      </c>
      <c r="BP925" s="127">
        <f t="shared" ref="BP925" si="18126">H925/H932</f>
        <v>5.0128178479872512E-2</v>
      </c>
      <c r="BQ925" s="128">
        <f t="shared" ref="BQ925" si="18127">I925/I932</f>
        <v>7.6886674968866753E-2</v>
      </c>
      <c r="BR925" s="125">
        <f t="shared" ref="BR925" si="18128">J925/J932</f>
        <v>4.2262895174708819E-2</v>
      </c>
      <c r="BS925" s="126">
        <f t="shared" ref="BS925" si="18129">K925/K932</f>
        <v>2.8295376121463076E-2</v>
      </c>
      <c r="BT925" s="127">
        <f t="shared" ref="BT925" si="18130">L925/L932</f>
        <v>6.3789088489687298E-2</v>
      </c>
      <c r="BU925" s="125">
        <f t="shared" ref="BU925" si="18131">M925/M932</f>
        <v>3.5318099933630415E-2</v>
      </c>
      <c r="BV925" s="129">
        <f t="shared" ref="BV925" si="18132">N925/N932</f>
        <v>5.9411943013034256E-2</v>
      </c>
      <c r="BW925" s="130">
        <f t="shared" ref="BW925" si="18133">O925/O932</f>
        <v>5.5490269139270257E-2</v>
      </c>
      <c r="BX925" s="125">
        <f t="shared" ref="BX925" si="18134">P925/P932</f>
        <v>4.9227562530652282E-2</v>
      </c>
      <c r="BY925" s="126">
        <f t="shared" ref="BY925" si="18135">Q925/Q932</f>
        <v>7.0690784501435983E-2</v>
      </c>
      <c r="BZ925" s="127">
        <f t="shared" ref="BZ925" si="18136">R925/R932</f>
        <v>4.5965958265217807E-2</v>
      </c>
      <c r="CA925" s="128">
        <f t="shared" ref="CA925" si="18137">S925/S932</f>
        <v>5.5332343436107954E-2</v>
      </c>
      <c r="CB925" s="125">
        <f t="shared" ref="CB925" si="18138">T925/T932</f>
        <v>7.3854084949008178E-2</v>
      </c>
      <c r="CC925" s="126">
        <f t="shared" ref="CC925" si="18139">U925/U932</f>
        <v>3.5245901639344261E-2</v>
      </c>
      <c r="CD925" s="127">
        <f t="shared" ref="CD925" si="18140">V925/V932</f>
        <v>0.10473386356684002</v>
      </c>
      <c r="CE925" s="128">
        <f t="shared" ref="CE925" si="18141">W925/W932</f>
        <v>4.2079038973448911E-2</v>
      </c>
      <c r="CF925" s="125">
        <f t="shared" ref="CF925" si="18142">X925/X932</f>
        <v>6.1620086059238834E-2</v>
      </c>
      <c r="CG925" s="126">
        <f t="shared" ref="CG925" si="18143">Y925/Y932</f>
        <v>5.2090831751848699E-2</v>
      </c>
      <c r="CH925" s="127">
        <f t="shared" ref="CH925" si="18144">Z925/Z932</f>
        <v>4.7010776676321898E-2</v>
      </c>
      <c r="CI925" s="125">
        <f t="shared" ref="CI925" si="18145">AA925/AA932</f>
        <v>7.0044927384808275E-2</v>
      </c>
      <c r="CJ925" s="131">
        <f t="shared" ref="CJ925" si="18146">AB925/AB932</f>
        <v>5.3255503561837683E-2</v>
      </c>
      <c r="CK925" s="132">
        <f t="shared" ref="CK925" si="18147">AC925/AC932</f>
        <v>6.2700912844893666E-2</v>
      </c>
    </row>
    <row r="926" spans="1:89">
      <c r="A926" s="142" t="s">
        <v>39</v>
      </c>
      <c r="B926" s="202">
        <v>313</v>
      </c>
      <c r="C926" s="196">
        <v>2257</v>
      </c>
      <c r="D926" s="197">
        <v>164</v>
      </c>
      <c r="E926" s="198">
        <v>1015</v>
      </c>
      <c r="F926" s="195">
        <v>89</v>
      </c>
      <c r="G926" s="199">
        <v>406</v>
      </c>
      <c r="H926" s="197">
        <v>426</v>
      </c>
      <c r="I926" s="198">
        <v>2332</v>
      </c>
      <c r="J926" s="195">
        <v>114</v>
      </c>
      <c r="K926" s="196">
        <v>170</v>
      </c>
      <c r="L926" s="197">
        <v>422</v>
      </c>
      <c r="M926" s="195">
        <v>438</v>
      </c>
      <c r="N926" s="200">
        <v>1002</v>
      </c>
      <c r="O926" s="203">
        <v>1212</v>
      </c>
      <c r="P926" s="195">
        <v>585</v>
      </c>
      <c r="Q926" s="196">
        <v>990</v>
      </c>
      <c r="R926" s="197">
        <v>765</v>
      </c>
      <c r="S926" s="198">
        <v>1002</v>
      </c>
      <c r="T926" s="195">
        <v>441</v>
      </c>
      <c r="U926" s="199">
        <v>240</v>
      </c>
      <c r="V926" s="197">
        <v>2287</v>
      </c>
      <c r="W926" s="204">
        <v>884</v>
      </c>
      <c r="X926" s="195">
        <v>1017</v>
      </c>
      <c r="Y926" s="199">
        <v>638</v>
      </c>
      <c r="Z926" s="197">
        <v>1726</v>
      </c>
      <c r="AA926" s="195">
        <v>2398</v>
      </c>
      <c r="AB926" s="168">
        <f t="shared" si="17766"/>
        <v>9351</v>
      </c>
      <c r="AC926" s="169">
        <f t="shared" si="17683"/>
        <v>13982</v>
      </c>
      <c r="BI926" s="142" t="s">
        <v>39</v>
      </c>
      <c r="BJ926" s="125">
        <f>B926/B932</f>
        <v>5.8351976137211038E-3</v>
      </c>
      <c r="BK926" s="126">
        <f t="shared" ref="BK926" si="18148">C926/C932</f>
        <v>6.6767246479706541E-2</v>
      </c>
      <c r="BL926" s="127">
        <f t="shared" ref="BL926" si="18149">D926/D932</f>
        <v>7.367806280605598E-3</v>
      </c>
      <c r="BM926" s="128">
        <f t="shared" ref="BM926" si="18150">E926/E932</f>
        <v>5.2688953488372096E-2</v>
      </c>
      <c r="BN926" s="125">
        <f t="shared" ref="BN926" si="18151">F926/F932</f>
        <v>8.8654248431118635E-3</v>
      </c>
      <c r="BO926" s="126">
        <f t="shared" ref="BO926" si="18152">G926/G932</f>
        <v>5.1726334564912727E-2</v>
      </c>
      <c r="BP926" s="127">
        <f t="shared" ref="BP926" si="18153">H926/H932</f>
        <v>1.4757846601538142E-2</v>
      </c>
      <c r="BQ926" s="128">
        <f t="shared" ref="BQ926" si="18154">I926/I932</f>
        <v>5.8082191780821919E-2</v>
      </c>
      <c r="BR926" s="125">
        <f t="shared" ref="BR926" si="18155">J926/J932</f>
        <v>1.8968386023294509E-2</v>
      </c>
      <c r="BS926" s="126">
        <f t="shared" ref="BS926" si="18156">K926/K932</f>
        <v>2.3464458247066944E-2</v>
      </c>
      <c r="BT926" s="127">
        <f t="shared" ref="BT926" si="18157">L926/L932</f>
        <v>3.5096473719228208E-2</v>
      </c>
      <c r="BU926" s="125">
        <f t="shared" ref="BU926" si="18158">M926/M932</f>
        <v>2.0764198350241774E-2</v>
      </c>
      <c r="BV926" s="129">
        <f t="shared" ref="BV926" si="18159">N926/N932</f>
        <v>3.7966050318278266E-2</v>
      </c>
      <c r="BW926" s="130">
        <f t="shared" ref="BW926" si="18160">O926/O932</f>
        <v>3.4738742870245636E-2</v>
      </c>
      <c r="BX926" s="125">
        <f t="shared" ref="BX926" si="18161">P926/P932</f>
        <v>3.5863168219715545E-2</v>
      </c>
      <c r="BY926" s="126">
        <f t="shared" ref="BY926" si="18162">Q926/Q932</f>
        <v>4.9881594195596311E-2</v>
      </c>
      <c r="BZ926" s="127">
        <f t="shared" ref="BZ926" si="18163">R926/R932</f>
        <v>3.678238292143475E-2</v>
      </c>
      <c r="CA926" s="128">
        <f t="shared" ref="CA926" si="18164">S926/S932</f>
        <v>4.37592802864879E-2</v>
      </c>
      <c r="CB926" s="125">
        <f t="shared" ref="CB926" si="18165">T926/T932</f>
        <v>4.942283985206769E-2</v>
      </c>
      <c r="CC926" s="126">
        <f t="shared" ref="CC926" si="18166">U926/U932</f>
        <v>2.185792349726776E-2</v>
      </c>
      <c r="CD926" s="127">
        <f t="shared" ref="CD926" si="18167">V926/V932</f>
        <v>8.7450290608748857E-2</v>
      </c>
      <c r="CE926" s="128">
        <f t="shared" ref="CE926" si="18168">W926/W932</f>
        <v>3.0168589174800354E-2</v>
      </c>
      <c r="CF926" s="125">
        <f t="shared" ref="CF926" si="18169">X926/X932</f>
        <v>4.2486527133726033E-2</v>
      </c>
      <c r="CG926" s="126">
        <f t="shared" ref="CG926" si="18170">Y926/Y932</f>
        <v>4.1751194293567176E-2</v>
      </c>
      <c r="CH926" s="127">
        <f t="shared" ref="CH926" si="18171">Z926/Z932</f>
        <v>3.1052659985966933E-2</v>
      </c>
      <c r="CI926" s="125">
        <f t="shared" ref="CI926" si="18172">AA926/AA932</f>
        <v>5.0109706404764393E-2</v>
      </c>
      <c r="CJ926" s="131">
        <f t="shared" ref="CJ926" si="18173">AB926/AB932</f>
        <v>3.007380963867046E-2</v>
      </c>
      <c r="CK926" s="132">
        <f t="shared" ref="CK926" si="18174">AC926/AC932</f>
        <v>4.5036687732318059E-2</v>
      </c>
    </row>
    <row r="927" spans="1:89">
      <c r="A927" s="133" t="s">
        <v>40</v>
      </c>
      <c r="B927" s="205">
        <v>0</v>
      </c>
      <c r="C927" s="189">
        <v>1223</v>
      </c>
      <c r="D927" s="190">
        <v>1</v>
      </c>
      <c r="E927" s="191">
        <v>618</v>
      </c>
      <c r="F927" s="188">
        <v>5</v>
      </c>
      <c r="G927" s="192">
        <v>198</v>
      </c>
      <c r="H927" s="190">
        <v>14</v>
      </c>
      <c r="I927" s="191">
        <v>893</v>
      </c>
      <c r="J927" s="188">
        <v>17</v>
      </c>
      <c r="K927" s="189">
        <v>71</v>
      </c>
      <c r="L927" s="190">
        <v>49</v>
      </c>
      <c r="M927" s="188">
        <v>93</v>
      </c>
      <c r="N927" s="193">
        <v>117</v>
      </c>
      <c r="O927" s="206">
        <v>255</v>
      </c>
      <c r="P927" s="188">
        <v>114</v>
      </c>
      <c r="Q927" s="189">
        <v>159</v>
      </c>
      <c r="R927" s="190">
        <v>106</v>
      </c>
      <c r="S927" s="191">
        <v>79</v>
      </c>
      <c r="T927" s="188">
        <v>49</v>
      </c>
      <c r="U927" s="192">
        <v>9</v>
      </c>
      <c r="V927" s="190">
        <v>131</v>
      </c>
      <c r="W927" s="207">
        <v>27</v>
      </c>
      <c r="X927" s="188">
        <v>107</v>
      </c>
      <c r="Y927" s="192">
        <v>10</v>
      </c>
      <c r="Z927" s="190">
        <v>37</v>
      </c>
      <c r="AA927" s="188">
        <v>106</v>
      </c>
      <c r="AB927" s="168">
        <f t="shared" si="17766"/>
        <v>747</v>
      </c>
      <c r="AC927" s="169">
        <f t="shared" si="17683"/>
        <v>3741</v>
      </c>
      <c r="BI927" s="133" t="s">
        <v>40</v>
      </c>
      <c r="BJ927" s="125">
        <f>B927/B932</f>
        <v>0</v>
      </c>
      <c r="BK927" s="126">
        <f t="shared" ref="BK927" si="18175">C927/C932</f>
        <v>3.6179150396402793E-2</v>
      </c>
      <c r="BL927" s="127">
        <f t="shared" ref="BL927" si="18176">D927/D932</f>
        <v>4.4925648052473156E-5</v>
      </c>
      <c r="BM927" s="128">
        <f t="shared" ref="BM927" si="18177">E927/E932</f>
        <v>3.2080564784053155E-2</v>
      </c>
      <c r="BN927" s="125">
        <f t="shared" ref="BN927" si="18178">F927/F932</f>
        <v>4.9805757545572267E-4</v>
      </c>
      <c r="BO927" s="126">
        <f t="shared" ref="BO927" si="18179">G927/G932</f>
        <v>2.5226143457765322E-2</v>
      </c>
      <c r="BP927" s="127">
        <f t="shared" ref="BP927" si="18180">H927/H932</f>
        <v>4.8499965357167601E-4</v>
      </c>
      <c r="BQ927" s="128">
        <f t="shared" ref="BQ927" si="18181">I927/I932</f>
        <v>2.2241594022415941E-2</v>
      </c>
      <c r="BR927" s="125">
        <f t="shared" ref="BR927" si="18182">J927/J932</f>
        <v>2.8286189683860235E-3</v>
      </c>
      <c r="BS927" s="126">
        <f t="shared" ref="BS927" si="18183">K927/K932</f>
        <v>9.7998619737750172E-3</v>
      </c>
      <c r="BT927" s="127">
        <f t="shared" ref="BT927" si="18184">L927/L932</f>
        <v>4.0751829673985364E-3</v>
      </c>
      <c r="BU927" s="125">
        <f t="shared" ref="BU927" si="18185">M927/M932</f>
        <v>4.4088366360102403E-3</v>
      </c>
      <c r="BV927" s="129">
        <f t="shared" ref="BV927" si="18186">N927/N932</f>
        <v>4.4331615641103363E-3</v>
      </c>
      <c r="BW927" s="130">
        <f t="shared" ref="BW927" si="18187">O927/O932</f>
        <v>7.308893920719998E-3</v>
      </c>
      <c r="BX927" s="125">
        <f t="shared" ref="BX927" si="18188">P927/P932</f>
        <v>6.9887199607650812E-3</v>
      </c>
      <c r="BY927" s="126">
        <f t="shared" ref="BY927" si="18189">Q927/Q932</f>
        <v>8.0112863405048616E-3</v>
      </c>
      <c r="BZ927" s="127">
        <f t="shared" ref="BZ927" si="18190">R927/R932</f>
        <v>5.0966439080680831E-3</v>
      </c>
      <c r="CA927" s="128">
        <f t="shared" ref="CA927" si="18191">S927/S932</f>
        <v>3.450082976679186E-3</v>
      </c>
      <c r="CB927" s="125">
        <f t="shared" ref="CB927" si="18192">T927/T932</f>
        <v>5.4914266502297431E-3</v>
      </c>
      <c r="CC927" s="126">
        <f t="shared" ref="CC927" si="18193">U927/U932</f>
        <v>8.1967213114754098E-4</v>
      </c>
      <c r="CD927" s="127">
        <f t="shared" ref="CD927" si="18194">V927/V932</f>
        <v>5.0091771183848272E-3</v>
      </c>
      <c r="CE927" s="128">
        <f t="shared" ref="CE927" si="18195">W927/W932</f>
        <v>9.2143880963756739E-4</v>
      </c>
      <c r="CF927" s="125">
        <f t="shared" ref="CF927" si="18196">X927/X932</f>
        <v>4.470067259890546E-3</v>
      </c>
      <c r="CG927" s="126">
        <f t="shared" ref="CG927" si="18197">Y927/Y932</f>
        <v>6.5440743406845097E-4</v>
      </c>
      <c r="CH927" s="127">
        <f t="shared" ref="CH927" si="18198">Z927/Z932</f>
        <v>6.6567115844772679E-4</v>
      </c>
      <c r="CI927" s="125">
        <f t="shared" ref="CI927" si="18199">AA927/AA932</f>
        <v>2.2150245533382094E-3</v>
      </c>
      <c r="CJ927" s="131">
        <f t="shared" ref="CJ927" si="18200">AB927/AB932</f>
        <v>2.4024313763326742E-3</v>
      </c>
      <c r="CK927" s="132">
        <f t="shared" ref="CK927" si="18201">AC927/AC932</f>
        <v>1.2049939122200105E-2</v>
      </c>
    </row>
    <row r="928" spans="1:89">
      <c r="A928" s="142" t="s">
        <v>41</v>
      </c>
      <c r="B928" s="202">
        <v>0</v>
      </c>
      <c r="C928" s="196">
        <v>0</v>
      </c>
      <c r="D928" s="197">
        <v>0</v>
      </c>
      <c r="E928" s="198">
        <v>0</v>
      </c>
      <c r="F928" s="195">
        <v>0</v>
      </c>
      <c r="G928" s="199">
        <v>0</v>
      </c>
      <c r="H928" s="197">
        <v>0</v>
      </c>
      <c r="I928" s="198">
        <v>0</v>
      </c>
      <c r="J928" s="195">
        <v>0</v>
      </c>
      <c r="K928" s="199">
        <v>0</v>
      </c>
      <c r="L928" s="197">
        <v>0</v>
      </c>
      <c r="M928" s="195">
        <v>0</v>
      </c>
      <c r="N928" s="200">
        <v>0</v>
      </c>
      <c r="O928" s="203">
        <v>0</v>
      </c>
      <c r="P928" s="195">
        <v>0</v>
      </c>
      <c r="Q928" s="199">
        <v>0</v>
      </c>
      <c r="R928" s="197">
        <v>0</v>
      </c>
      <c r="S928" s="198">
        <v>0</v>
      </c>
      <c r="T928" s="195">
        <v>0</v>
      </c>
      <c r="U928" s="199">
        <v>0</v>
      </c>
      <c r="V928" s="197">
        <v>0</v>
      </c>
      <c r="W928" s="198">
        <v>0</v>
      </c>
      <c r="X928" s="195">
        <v>0</v>
      </c>
      <c r="Y928" s="199">
        <v>0</v>
      </c>
      <c r="Z928" s="197">
        <v>0</v>
      </c>
      <c r="AA928" s="195">
        <v>0</v>
      </c>
      <c r="AB928" s="168">
        <f t="shared" si="17766"/>
        <v>0</v>
      </c>
      <c r="AC928" s="169">
        <f t="shared" si="17683"/>
        <v>0</v>
      </c>
      <c r="BI928" s="142" t="s">
        <v>41</v>
      </c>
      <c r="BJ928" s="125">
        <f>B928/B932</f>
        <v>0</v>
      </c>
      <c r="BK928" s="126">
        <f t="shared" ref="BK928" si="18202">C928/C932</f>
        <v>0</v>
      </c>
      <c r="BL928" s="127">
        <f t="shared" ref="BL928" si="18203">D928/D932</f>
        <v>0</v>
      </c>
      <c r="BM928" s="128">
        <f t="shared" ref="BM928" si="18204">E928/E932</f>
        <v>0</v>
      </c>
      <c r="BN928" s="125">
        <f t="shared" ref="BN928" si="18205">F928/F932</f>
        <v>0</v>
      </c>
      <c r="BO928" s="126">
        <f t="shared" ref="BO928" si="18206">G928/G932</f>
        <v>0</v>
      </c>
      <c r="BP928" s="127">
        <f t="shared" ref="BP928" si="18207">H928/H932</f>
        <v>0</v>
      </c>
      <c r="BQ928" s="128">
        <f t="shared" ref="BQ928" si="18208">I928/I932</f>
        <v>0</v>
      </c>
      <c r="BR928" s="125">
        <f t="shared" ref="BR928" si="18209">J928/J932</f>
        <v>0</v>
      </c>
      <c r="BS928" s="126">
        <f t="shared" ref="BS928" si="18210">K928/K932</f>
        <v>0</v>
      </c>
      <c r="BT928" s="127">
        <f t="shared" ref="BT928" si="18211">L928/L932</f>
        <v>0</v>
      </c>
      <c r="BU928" s="125">
        <f t="shared" ref="BU928" si="18212">M928/M932</f>
        <v>0</v>
      </c>
      <c r="BV928" s="129">
        <f t="shared" ref="BV928" si="18213">N928/N932</f>
        <v>0</v>
      </c>
      <c r="BW928" s="130">
        <f t="shared" ref="BW928" si="18214">O928/O932</f>
        <v>0</v>
      </c>
      <c r="BX928" s="125">
        <f t="shared" ref="BX928" si="18215">P928/P932</f>
        <v>0</v>
      </c>
      <c r="BY928" s="126">
        <f t="shared" ref="BY928" si="18216">Q928/Q932</f>
        <v>0</v>
      </c>
      <c r="BZ928" s="127">
        <f t="shared" ref="BZ928" si="18217">R928/R932</f>
        <v>0</v>
      </c>
      <c r="CA928" s="128">
        <f t="shared" ref="CA928" si="18218">S928/S932</f>
        <v>0</v>
      </c>
      <c r="CB928" s="125">
        <f t="shared" ref="CB928" si="18219">T928/T932</f>
        <v>0</v>
      </c>
      <c r="CC928" s="126">
        <f t="shared" ref="CC928" si="18220">U928/U932</f>
        <v>0</v>
      </c>
      <c r="CD928" s="127">
        <f t="shared" ref="CD928" si="18221">V928/V932</f>
        <v>0</v>
      </c>
      <c r="CE928" s="128">
        <f t="shared" ref="CE928" si="18222">W928/W932</f>
        <v>0</v>
      </c>
      <c r="CF928" s="125">
        <f t="shared" ref="CF928" si="18223">X928/X932</f>
        <v>0</v>
      </c>
      <c r="CG928" s="126">
        <f t="shared" ref="CG928" si="18224">Y928/Y932</f>
        <v>0</v>
      </c>
      <c r="CH928" s="127">
        <f t="shared" ref="CH928" si="18225">Z928/Z932</f>
        <v>0</v>
      </c>
      <c r="CI928" s="125">
        <f t="shared" ref="CI928" si="18226">AA928/AA932</f>
        <v>0</v>
      </c>
      <c r="CJ928" s="131">
        <f t="shared" ref="CJ928" si="18227">AB928/AB932</f>
        <v>0</v>
      </c>
      <c r="CK928" s="132">
        <f t="shared" ref="CK928" si="18228">AC928/AC932</f>
        <v>0</v>
      </c>
    </row>
    <row r="929" spans="1:89">
      <c r="A929" s="133" t="s">
        <v>42</v>
      </c>
      <c r="B929" s="57"/>
      <c r="C929" s="58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141"/>
      <c r="AB929" s="168"/>
      <c r="AC929" s="169"/>
      <c r="BI929" s="133" t="s">
        <v>42</v>
      </c>
      <c r="BJ929" s="125">
        <f>B929/B932</f>
        <v>0</v>
      </c>
      <c r="BK929" s="126">
        <f t="shared" ref="BK929" si="18229">C929/C932</f>
        <v>0</v>
      </c>
      <c r="BL929" s="127">
        <f t="shared" ref="BL929" si="18230">D929/D932</f>
        <v>0</v>
      </c>
      <c r="BM929" s="128">
        <f t="shared" ref="BM929" si="18231">E929/E932</f>
        <v>0</v>
      </c>
      <c r="BN929" s="125">
        <f t="shared" ref="BN929" si="18232">F929/F932</f>
        <v>0</v>
      </c>
      <c r="BO929" s="126">
        <f t="shared" ref="BO929" si="18233">G929/G932</f>
        <v>0</v>
      </c>
      <c r="BP929" s="127">
        <f t="shared" ref="BP929" si="18234">H929/H932</f>
        <v>0</v>
      </c>
      <c r="BQ929" s="128">
        <f t="shared" ref="BQ929" si="18235">I929/I932</f>
        <v>0</v>
      </c>
      <c r="BR929" s="125">
        <f t="shared" ref="BR929" si="18236">J929/J932</f>
        <v>0</v>
      </c>
      <c r="BS929" s="126">
        <f t="shared" ref="BS929" si="18237">K929/K932</f>
        <v>0</v>
      </c>
      <c r="BT929" s="127">
        <f t="shared" ref="BT929" si="18238">L929/L932</f>
        <v>0</v>
      </c>
      <c r="BU929" s="125">
        <f t="shared" ref="BU929" si="18239">M929/M932</f>
        <v>0</v>
      </c>
      <c r="BV929" s="129">
        <f t="shared" ref="BV929" si="18240">N929/N932</f>
        <v>0</v>
      </c>
      <c r="BW929" s="130">
        <f t="shared" ref="BW929" si="18241">O929/O932</f>
        <v>0</v>
      </c>
      <c r="BX929" s="125">
        <f t="shared" ref="BX929" si="18242">P929/P932</f>
        <v>0</v>
      </c>
      <c r="BY929" s="126">
        <f t="shared" ref="BY929" si="18243">Q929/Q932</f>
        <v>0</v>
      </c>
      <c r="BZ929" s="127">
        <f t="shared" ref="BZ929" si="18244">R929/R932</f>
        <v>0</v>
      </c>
      <c r="CA929" s="128">
        <f t="shared" ref="CA929" si="18245">S929/S932</f>
        <v>0</v>
      </c>
      <c r="CB929" s="125">
        <f t="shared" ref="CB929" si="18246">T929/T932</f>
        <v>0</v>
      </c>
      <c r="CC929" s="126">
        <f t="shared" ref="CC929" si="18247">U929/U932</f>
        <v>0</v>
      </c>
      <c r="CD929" s="127">
        <f t="shared" ref="CD929" si="18248">V929/V932</f>
        <v>0</v>
      </c>
      <c r="CE929" s="128">
        <f t="shared" ref="CE929" si="18249">W929/W932</f>
        <v>0</v>
      </c>
      <c r="CF929" s="125">
        <f t="shared" ref="CF929" si="18250">X929/X932</f>
        <v>0</v>
      </c>
      <c r="CG929" s="126">
        <f t="shared" ref="CG929" si="18251">Y929/Y932</f>
        <v>0</v>
      </c>
      <c r="CH929" s="127">
        <f t="shared" ref="CH929" si="18252">Z929/Z932</f>
        <v>0</v>
      </c>
      <c r="CI929" s="125">
        <f t="shared" ref="CI929" si="18253">AA929/AA932</f>
        <v>0</v>
      </c>
      <c r="CJ929" s="131">
        <f t="shared" ref="CJ929" si="18254">AB929/AB932</f>
        <v>0</v>
      </c>
      <c r="CK929" s="132">
        <f t="shared" ref="CK929" si="18255">AC929/AC932</f>
        <v>0</v>
      </c>
    </row>
    <row r="930" spans="1:89">
      <c r="A930" s="142" t="s">
        <v>43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/>
      <c r="AC930" s="169"/>
      <c r="BI930" s="142" t="s">
        <v>43</v>
      </c>
      <c r="BJ930" s="125">
        <f>B930/B932</f>
        <v>0</v>
      </c>
      <c r="BK930" s="126">
        <f t="shared" ref="BK930" si="18256">C930/C932</f>
        <v>0</v>
      </c>
      <c r="BL930" s="127">
        <f t="shared" ref="BL930" si="18257">D930/D932</f>
        <v>0</v>
      </c>
      <c r="BM930" s="128">
        <f t="shared" ref="BM930" si="18258">E930/E932</f>
        <v>0</v>
      </c>
      <c r="BN930" s="125">
        <f t="shared" ref="BN930" si="18259">F930/F932</f>
        <v>0</v>
      </c>
      <c r="BO930" s="126">
        <f t="shared" ref="BO930" si="18260">G930/G932</f>
        <v>0</v>
      </c>
      <c r="BP930" s="127">
        <f t="shared" ref="BP930" si="18261">H930/H932</f>
        <v>0</v>
      </c>
      <c r="BQ930" s="128">
        <f t="shared" ref="BQ930" si="18262">I930/I932</f>
        <v>0</v>
      </c>
      <c r="BR930" s="125">
        <f t="shared" ref="BR930" si="18263">J930/J932</f>
        <v>0</v>
      </c>
      <c r="BS930" s="126">
        <f t="shared" ref="BS930" si="18264">K930/K932</f>
        <v>0</v>
      </c>
      <c r="BT930" s="127">
        <f t="shared" ref="BT930" si="18265">L930/L932</f>
        <v>0</v>
      </c>
      <c r="BU930" s="125">
        <f t="shared" ref="BU930" si="18266">M930/M932</f>
        <v>0</v>
      </c>
      <c r="BV930" s="129">
        <f t="shared" ref="BV930" si="18267">N930/N932</f>
        <v>0</v>
      </c>
      <c r="BW930" s="130">
        <f t="shared" ref="BW930" si="18268">O930/O932</f>
        <v>0</v>
      </c>
      <c r="BX930" s="125">
        <f t="shared" ref="BX930" si="18269">P930/P932</f>
        <v>0</v>
      </c>
      <c r="BY930" s="126">
        <f t="shared" ref="BY930" si="18270">Q930/Q932</f>
        <v>0</v>
      </c>
      <c r="BZ930" s="127">
        <f t="shared" ref="BZ930" si="18271">R930/R932</f>
        <v>0</v>
      </c>
      <c r="CA930" s="128">
        <f t="shared" ref="CA930" si="18272">S930/S932</f>
        <v>0</v>
      </c>
      <c r="CB930" s="125">
        <f t="shared" ref="CB930" si="18273">T930/T932</f>
        <v>0</v>
      </c>
      <c r="CC930" s="126">
        <f t="shared" ref="CC930" si="18274">U930/U932</f>
        <v>0</v>
      </c>
      <c r="CD930" s="127">
        <f t="shared" ref="CD930" si="18275">V930/V932</f>
        <v>0</v>
      </c>
      <c r="CE930" s="128">
        <f t="shared" ref="CE930" si="18276">W930/W932</f>
        <v>0</v>
      </c>
      <c r="CF930" s="125">
        <f t="shared" ref="CF930" si="18277">X930/X932</f>
        <v>0</v>
      </c>
      <c r="CG930" s="126">
        <f t="shared" ref="CG930" si="18278">Y930/Y932</f>
        <v>0</v>
      </c>
      <c r="CH930" s="127">
        <f t="shared" ref="CH930" si="18279">Z930/Z932</f>
        <v>0</v>
      </c>
      <c r="CI930" s="125">
        <f t="shared" ref="CI930" si="18280">AA930/AA932</f>
        <v>0</v>
      </c>
      <c r="CJ930" s="131">
        <f t="shared" ref="CJ930" si="18281">AB930/AB932</f>
        <v>0</v>
      </c>
      <c r="CK930" s="132">
        <f t="shared" ref="CK930" si="18282">AC930/AC932</f>
        <v>0</v>
      </c>
    </row>
    <row r="931" spans="1:89" ht="14.1" thickBot="1">
      <c r="A931" s="133" t="s">
        <v>44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/>
      <c r="AC931" s="169"/>
      <c r="BI931" s="133" t="s">
        <v>44</v>
      </c>
      <c r="BJ931" s="125">
        <f>B931/B932</f>
        <v>0</v>
      </c>
      <c r="BK931" s="126">
        <f t="shared" ref="BK931" si="18283">C931/C932</f>
        <v>0</v>
      </c>
      <c r="BL931" s="127">
        <f t="shared" ref="BL931" si="18284">D931/D932</f>
        <v>0</v>
      </c>
      <c r="BM931" s="128">
        <f t="shared" ref="BM931" si="18285">E931/E932</f>
        <v>0</v>
      </c>
      <c r="BN931" s="125">
        <f t="shared" ref="BN931" si="18286">F931/F932</f>
        <v>0</v>
      </c>
      <c r="BO931" s="126">
        <f t="shared" ref="BO931" si="18287">G931/G932</f>
        <v>0</v>
      </c>
      <c r="BP931" s="127">
        <f t="shared" ref="BP931" si="18288">H931/H932</f>
        <v>0</v>
      </c>
      <c r="BQ931" s="128">
        <f t="shared" ref="BQ931" si="18289">I931/I932</f>
        <v>0</v>
      </c>
      <c r="BR931" s="125">
        <f t="shared" ref="BR931" si="18290">J931/J932</f>
        <v>0</v>
      </c>
      <c r="BS931" s="126">
        <f t="shared" ref="BS931" si="18291">K931/K932</f>
        <v>0</v>
      </c>
      <c r="BT931" s="127">
        <f t="shared" ref="BT931" si="18292">L931/L932</f>
        <v>0</v>
      </c>
      <c r="BU931" s="125">
        <f t="shared" ref="BU931" si="18293">M931/M932</f>
        <v>0</v>
      </c>
      <c r="BV931" s="129">
        <f t="shared" ref="BV931" si="18294">N931/N932</f>
        <v>0</v>
      </c>
      <c r="BW931" s="130">
        <f t="shared" ref="BW931" si="18295">O931/O932</f>
        <v>0</v>
      </c>
      <c r="BX931" s="125">
        <f t="shared" ref="BX931" si="18296">P931/P932</f>
        <v>0</v>
      </c>
      <c r="BY931" s="126">
        <f t="shared" ref="BY931" si="18297">Q931/Q932</f>
        <v>0</v>
      </c>
      <c r="BZ931" s="127">
        <f t="shared" ref="BZ931" si="18298">R931/R932</f>
        <v>0</v>
      </c>
      <c r="CA931" s="128">
        <f t="shared" ref="CA931" si="18299">S931/S932</f>
        <v>0</v>
      </c>
      <c r="CB931" s="125">
        <f t="shared" ref="CB931" si="18300">T931/T932</f>
        <v>0</v>
      </c>
      <c r="CC931" s="126">
        <f t="shared" ref="CC931" si="18301">U931/U932</f>
        <v>0</v>
      </c>
      <c r="CD931" s="127">
        <f t="shared" ref="CD931" si="18302">V931/V932</f>
        <v>0</v>
      </c>
      <c r="CE931" s="128">
        <f t="shared" ref="CE931" si="18303">W931/W932</f>
        <v>0</v>
      </c>
      <c r="CF931" s="125">
        <f t="shared" ref="CF931" si="18304">X931/X932</f>
        <v>0</v>
      </c>
      <c r="CG931" s="126">
        <f t="shared" ref="CG931" si="18305">Y931/Y932</f>
        <v>0</v>
      </c>
      <c r="CH931" s="127">
        <f t="shared" ref="CH931" si="18306">Z931/Z932</f>
        <v>0</v>
      </c>
      <c r="CI931" s="125">
        <f t="shared" ref="CI931" si="18307">AA931/AA932</f>
        <v>0</v>
      </c>
      <c r="CJ931" s="131">
        <f t="shared" ref="CJ931" si="18308">AB931/AB932</f>
        <v>0</v>
      </c>
      <c r="CK931" s="132">
        <f t="shared" ref="CK931" si="18309">AC931/AC932</f>
        <v>0</v>
      </c>
    </row>
    <row r="932" spans="1:89" ht="15" thickTop="1" thickBot="1">
      <c r="A932" s="290" t="s">
        <v>26</v>
      </c>
      <c r="B932" s="17">
        <f t="shared" ref="B932:AA932" si="18310">SUM(B909:B931)</f>
        <v>53640</v>
      </c>
      <c r="C932" s="18">
        <f t="shared" si="18310"/>
        <v>33804</v>
      </c>
      <c r="D932" s="17">
        <f t="shared" si="18310"/>
        <v>22259</v>
      </c>
      <c r="E932" s="18">
        <f t="shared" si="18310"/>
        <v>19264</v>
      </c>
      <c r="F932" s="17">
        <f t="shared" si="18310"/>
        <v>10039</v>
      </c>
      <c r="G932" s="18">
        <f t="shared" si="18310"/>
        <v>7849</v>
      </c>
      <c r="H932" s="17">
        <f t="shared" si="18310"/>
        <v>28866</v>
      </c>
      <c r="I932" s="18">
        <f t="shared" si="18310"/>
        <v>40150</v>
      </c>
      <c r="J932" s="17">
        <f t="shared" si="18310"/>
        <v>6010</v>
      </c>
      <c r="K932" s="18">
        <f t="shared" si="18310"/>
        <v>7245</v>
      </c>
      <c r="L932" s="17">
        <f t="shared" si="18310"/>
        <v>12024</v>
      </c>
      <c r="M932" s="18">
        <f t="shared" si="18310"/>
        <v>21094</v>
      </c>
      <c r="N932" s="17">
        <f t="shared" si="18310"/>
        <v>26392</v>
      </c>
      <c r="O932" s="18">
        <f t="shared" si="18310"/>
        <v>34889</v>
      </c>
      <c r="P932" s="17">
        <f t="shared" si="18310"/>
        <v>16312</v>
      </c>
      <c r="Q932" s="18">
        <f t="shared" si="18310"/>
        <v>19847</v>
      </c>
      <c r="R932" s="17">
        <f t="shared" si="18310"/>
        <v>20798</v>
      </c>
      <c r="S932" s="18">
        <f t="shared" si="18310"/>
        <v>22898</v>
      </c>
      <c r="T932" s="17">
        <f t="shared" si="18310"/>
        <v>8923</v>
      </c>
      <c r="U932" s="18">
        <f t="shared" si="18310"/>
        <v>10980</v>
      </c>
      <c r="V932" s="17">
        <f t="shared" si="18310"/>
        <v>26152</v>
      </c>
      <c r="W932" s="18">
        <f t="shared" si="18310"/>
        <v>29302</v>
      </c>
      <c r="X932" s="17">
        <f t="shared" si="18310"/>
        <v>23937</v>
      </c>
      <c r="Y932" s="18">
        <f t="shared" si="18310"/>
        <v>15281</v>
      </c>
      <c r="Z932" s="17">
        <f t="shared" si="18310"/>
        <v>55583</v>
      </c>
      <c r="AA932" s="18">
        <f t="shared" si="18310"/>
        <v>47855</v>
      </c>
      <c r="AB932" s="170">
        <f t="shared" ref="AB932:AC932" si="18311">SUM(AB908:AB931)</f>
        <v>310935</v>
      </c>
      <c r="AC932" s="171">
        <f t="shared" si="18311"/>
        <v>310458</v>
      </c>
      <c r="BI932" s="290" t="s">
        <v>26</v>
      </c>
      <c r="BJ932" s="151">
        <f>SUM(BJ908:BJ931)</f>
        <v>1</v>
      </c>
      <c r="BK932" s="152">
        <f t="shared" ref="BK932:CK932" si="18312">SUM(BK908:BK931)</f>
        <v>1</v>
      </c>
      <c r="BL932" s="151">
        <f t="shared" si="18312"/>
        <v>1</v>
      </c>
      <c r="BM932" s="152">
        <f t="shared" si="18312"/>
        <v>1</v>
      </c>
      <c r="BN932" s="151">
        <f t="shared" si="18312"/>
        <v>0.99999999999999978</v>
      </c>
      <c r="BO932" s="152">
        <f t="shared" si="18312"/>
        <v>1.0000000000000002</v>
      </c>
      <c r="BP932" s="151">
        <f t="shared" si="18312"/>
        <v>0.99999999999999978</v>
      </c>
      <c r="BQ932" s="152">
        <f t="shared" si="18312"/>
        <v>1</v>
      </c>
      <c r="BR932" s="151">
        <f t="shared" si="18312"/>
        <v>1.0000000000000002</v>
      </c>
      <c r="BS932" s="152">
        <f t="shared" si="18312"/>
        <v>0.99999999999999967</v>
      </c>
      <c r="BT932" s="151">
        <f t="shared" si="18312"/>
        <v>1</v>
      </c>
      <c r="BU932" s="152">
        <f t="shared" si="18312"/>
        <v>1.0000000000000002</v>
      </c>
      <c r="BV932" s="151">
        <f t="shared" si="18312"/>
        <v>0.99999999999999989</v>
      </c>
      <c r="BW932" s="152">
        <f t="shared" si="18312"/>
        <v>0.99999999999999989</v>
      </c>
      <c r="BX932" s="151">
        <f t="shared" si="18312"/>
        <v>1</v>
      </c>
      <c r="BY932" s="152">
        <f t="shared" si="18312"/>
        <v>0.99999999999999989</v>
      </c>
      <c r="BZ932" s="151">
        <f t="shared" si="18312"/>
        <v>0.99999999999999989</v>
      </c>
      <c r="CA932" s="152">
        <f t="shared" si="18312"/>
        <v>0.99999999999999978</v>
      </c>
      <c r="CB932" s="151">
        <f t="shared" si="18312"/>
        <v>1</v>
      </c>
      <c r="CC932" s="152">
        <f t="shared" si="18312"/>
        <v>0.99999999999999989</v>
      </c>
      <c r="CD932" s="151">
        <f t="shared" si="18312"/>
        <v>0.99999999999999989</v>
      </c>
      <c r="CE932" s="152">
        <f t="shared" si="18312"/>
        <v>0.99999999999999989</v>
      </c>
      <c r="CF932" s="151">
        <f t="shared" si="18312"/>
        <v>1</v>
      </c>
      <c r="CG932" s="152">
        <f t="shared" si="18312"/>
        <v>1</v>
      </c>
      <c r="CH932" s="151">
        <f t="shared" si="18312"/>
        <v>1</v>
      </c>
      <c r="CI932" s="152">
        <f t="shared" si="18312"/>
        <v>1</v>
      </c>
      <c r="CJ932" s="151">
        <f t="shared" si="18312"/>
        <v>1</v>
      </c>
      <c r="CK932" s="152">
        <f t="shared" si="18312"/>
        <v>1.0000000000000002</v>
      </c>
    </row>
    <row r="933" spans="1:89" ht="14.1" thickTop="1">
      <c r="A933" s="186"/>
    </row>
    <row r="935" spans="1:89">
      <c r="A935" s="301">
        <f>+A904+1</f>
        <v>43616</v>
      </c>
      <c r="B935" s="301"/>
      <c r="C935" s="301"/>
      <c r="D935" s="301"/>
      <c r="AE935"/>
      <c r="BI935" s="298">
        <f>+BI873+2</f>
        <v>43616</v>
      </c>
      <c r="BJ935" s="298"/>
      <c r="BK935" s="298"/>
      <c r="BL935" s="298"/>
    </row>
    <row r="936" spans="1:89" ht="14.1" thickBot="1">
      <c r="AE936" t="s">
        <v>1</v>
      </c>
    </row>
    <row r="937" spans="1:89" ht="15" thickTop="1" thickBot="1">
      <c r="A937" s="296" t="s">
        <v>2</v>
      </c>
      <c r="B937" s="292" t="s">
        <v>3</v>
      </c>
      <c r="C937" s="293"/>
      <c r="D937" s="292" t="s">
        <v>4</v>
      </c>
      <c r="E937" s="293"/>
      <c r="F937" s="292" t="s">
        <v>5</v>
      </c>
      <c r="G937" s="293"/>
      <c r="H937" s="292" t="s">
        <v>6</v>
      </c>
      <c r="I937" s="293"/>
      <c r="J937" s="292" t="s">
        <v>7</v>
      </c>
      <c r="K937" s="293"/>
      <c r="L937" s="292" t="s">
        <v>8</v>
      </c>
      <c r="M937" s="293"/>
      <c r="N937" s="292" t="s">
        <v>9</v>
      </c>
      <c r="O937" s="293"/>
      <c r="P937" s="292" t="s">
        <v>10</v>
      </c>
      <c r="Q937" s="293"/>
      <c r="R937" s="292" t="s">
        <v>11</v>
      </c>
      <c r="S937" s="293"/>
      <c r="T937" s="292" t="s">
        <v>12</v>
      </c>
      <c r="U937" s="293"/>
      <c r="V937" s="292" t="s">
        <v>13</v>
      </c>
      <c r="W937" s="293"/>
      <c r="X937" s="292" t="s">
        <v>14</v>
      </c>
      <c r="Y937" s="293"/>
      <c r="Z937" s="294" t="s">
        <v>15</v>
      </c>
      <c r="AA937" s="295"/>
      <c r="AB937" s="299" t="s">
        <v>16</v>
      </c>
      <c r="AC937" s="300"/>
      <c r="AE937" s="309" t="s">
        <v>2</v>
      </c>
      <c r="AF937" s="303" t="s">
        <v>3</v>
      </c>
      <c r="AG937" s="304"/>
      <c r="AH937" s="303" t="s">
        <v>4</v>
      </c>
      <c r="AI937" s="304"/>
      <c r="AJ937" s="303" t="s">
        <v>5</v>
      </c>
      <c r="AK937" s="304"/>
      <c r="AL937" s="303" t="s">
        <v>6</v>
      </c>
      <c r="AM937" s="304"/>
      <c r="AN937" s="303" t="s">
        <v>7</v>
      </c>
      <c r="AO937" s="304"/>
      <c r="AP937" s="303" t="s">
        <v>8</v>
      </c>
      <c r="AQ937" s="304"/>
      <c r="AR937" s="303" t="s">
        <v>9</v>
      </c>
      <c r="AS937" s="304"/>
      <c r="AT937" s="303" t="s">
        <v>10</v>
      </c>
      <c r="AU937" s="304"/>
      <c r="AV937" s="303" t="s">
        <v>11</v>
      </c>
      <c r="AW937" s="304"/>
      <c r="AX937" s="303" t="s">
        <v>12</v>
      </c>
      <c r="AY937" s="304"/>
      <c r="AZ937" s="303" t="s">
        <v>13</v>
      </c>
      <c r="BA937" s="304"/>
      <c r="BB937" s="303" t="s">
        <v>14</v>
      </c>
      <c r="BC937" s="304"/>
      <c r="BD937" s="305" t="s">
        <v>15</v>
      </c>
      <c r="BE937" s="306"/>
      <c r="BF937" s="307" t="s">
        <v>16</v>
      </c>
      <c r="BG937" s="308"/>
      <c r="BH937" s="281"/>
      <c r="BI937" s="296" t="s">
        <v>2</v>
      </c>
      <c r="BJ937" s="292" t="s">
        <v>3</v>
      </c>
      <c r="BK937" s="293"/>
      <c r="BL937" s="292" t="s">
        <v>4</v>
      </c>
      <c r="BM937" s="293"/>
      <c r="BN937" s="292" t="s">
        <v>5</v>
      </c>
      <c r="BO937" s="293"/>
      <c r="BP937" s="292" t="s">
        <v>6</v>
      </c>
      <c r="BQ937" s="293"/>
      <c r="BR937" s="292" t="s">
        <v>7</v>
      </c>
      <c r="BS937" s="293"/>
      <c r="BT937" s="292" t="s">
        <v>8</v>
      </c>
      <c r="BU937" s="293"/>
      <c r="BV937" s="292" t="s">
        <v>9</v>
      </c>
      <c r="BW937" s="293"/>
      <c r="BX937" s="292" t="s">
        <v>10</v>
      </c>
      <c r="BY937" s="293"/>
      <c r="BZ937" s="292" t="s">
        <v>11</v>
      </c>
      <c r="CA937" s="293"/>
      <c r="CB937" s="292" t="s">
        <v>12</v>
      </c>
      <c r="CC937" s="293"/>
      <c r="CD937" s="292" t="s">
        <v>13</v>
      </c>
      <c r="CE937" s="293"/>
      <c r="CF937" s="292" t="s">
        <v>14</v>
      </c>
      <c r="CG937" s="293"/>
      <c r="CH937" s="294" t="s">
        <v>15</v>
      </c>
      <c r="CI937" s="295"/>
      <c r="CJ937" s="292" t="s">
        <v>16</v>
      </c>
      <c r="CK937" s="293"/>
    </row>
    <row r="938" spans="1:89" ht="15" thickTop="1" thickBot="1">
      <c r="A938" s="297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5" t="s">
        <v>17</v>
      </c>
      <c r="AA938" s="118" t="s">
        <v>18</v>
      </c>
      <c r="AB938" s="172" t="s">
        <v>17</v>
      </c>
      <c r="AC938" s="173" t="s">
        <v>18</v>
      </c>
      <c r="AE938" s="310"/>
      <c r="AF938" s="242" t="s">
        <v>17</v>
      </c>
      <c r="AG938" s="243" t="s">
        <v>18</v>
      </c>
      <c r="AH938" s="244" t="s">
        <v>17</v>
      </c>
      <c r="AI938" s="245" t="s">
        <v>18</v>
      </c>
      <c r="AJ938" s="242" t="s">
        <v>17</v>
      </c>
      <c r="AK938" s="243" t="s">
        <v>18</v>
      </c>
      <c r="AL938" s="244" t="s">
        <v>17</v>
      </c>
      <c r="AM938" s="245" t="s">
        <v>18</v>
      </c>
      <c r="AN938" s="242" t="s">
        <v>17</v>
      </c>
      <c r="AO938" s="243" t="s">
        <v>18</v>
      </c>
      <c r="AP938" s="244" t="s">
        <v>17</v>
      </c>
      <c r="AQ938" s="242" t="s">
        <v>18</v>
      </c>
      <c r="AR938" s="246" t="s">
        <v>17</v>
      </c>
      <c r="AS938" s="247" t="s">
        <v>18</v>
      </c>
      <c r="AT938" s="242" t="s">
        <v>17</v>
      </c>
      <c r="AU938" s="243" t="s">
        <v>18</v>
      </c>
      <c r="AV938" s="244" t="s">
        <v>17</v>
      </c>
      <c r="AW938" s="245" t="s">
        <v>18</v>
      </c>
      <c r="AX938" s="242" t="s">
        <v>17</v>
      </c>
      <c r="AY938" s="243" t="s">
        <v>18</v>
      </c>
      <c r="AZ938" s="244" t="s">
        <v>17</v>
      </c>
      <c r="BA938" s="245" t="s">
        <v>18</v>
      </c>
      <c r="BB938" s="242" t="s">
        <v>17</v>
      </c>
      <c r="BC938" s="243" t="s">
        <v>18</v>
      </c>
      <c r="BD938" s="248" t="s">
        <v>17</v>
      </c>
      <c r="BE938" s="249" t="s">
        <v>18</v>
      </c>
      <c r="BF938" s="250" t="s">
        <v>17</v>
      </c>
      <c r="BG938" s="251" t="s">
        <v>18</v>
      </c>
      <c r="BH938" s="282"/>
      <c r="BI938" s="297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5" t="s">
        <v>17</v>
      </c>
      <c r="CI938" s="118" t="s">
        <v>18</v>
      </c>
      <c r="CJ938" s="116" t="s">
        <v>17</v>
      </c>
      <c r="CK938" s="117" t="s">
        <v>18</v>
      </c>
    </row>
    <row r="939" spans="1:89" ht="14.1" thickTop="1">
      <c r="A939" s="121" t="s">
        <v>19</v>
      </c>
      <c r="B939" s="122"/>
      <c r="C939" s="185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2"/>
      <c r="AA939" s="183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52" t="str">
        <f>$AE$9</f>
        <v>07:00 - 07:59</v>
      </c>
      <c r="AF939" s="253">
        <f>SUMIF($A$9:$A$32,$AE939,B$939:B$962)</f>
        <v>5704</v>
      </c>
      <c r="AG939" s="254">
        <f t="shared" ref="AG939:AV941" si="18313">SUMIF($A$9:$A$32,$AE939,C$939:C$962)</f>
        <v>1022</v>
      </c>
      <c r="AH939" s="255">
        <f t="shared" si="18313"/>
        <v>1912</v>
      </c>
      <c r="AI939" s="256">
        <f t="shared" si="18313"/>
        <v>1341</v>
      </c>
      <c r="AJ939" s="253">
        <f t="shared" si="18313"/>
        <v>662</v>
      </c>
      <c r="AK939" s="257">
        <f t="shared" si="18313"/>
        <v>577</v>
      </c>
      <c r="AL939" s="255">
        <f t="shared" si="18313"/>
        <v>1350</v>
      </c>
      <c r="AM939" s="256">
        <f t="shared" si="18313"/>
        <v>1803</v>
      </c>
      <c r="AN939" s="253">
        <f t="shared" si="18313"/>
        <v>330</v>
      </c>
      <c r="AO939" s="257">
        <f t="shared" si="18313"/>
        <v>899</v>
      </c>
      <c r="AP939" s="255">
        <f t="shared" si="18313"/>
        <v>460</v>
      </c>
      <c r="AQ939" s="253">
        <f t="shared" si="18313"/>
        <v>1933</v>
      </c>
      <c r="AR939" s="258">
        <f t="shared" si="18313"/>
        <v>1689</v>
      </c>
      <c r="AS939" s="259">
        <f t="shared" si="18313"/>
        <v>3038</v>
      </c>
      <c r="AT939" s="253">
        <f t="shared" si="18313"/>
        <v>1352</v>
      </c>
      <c r="AU939" s="257">
        <f t="shared" si="18313"/>
        <v>1352</v>
      </c>
      <c r="AV939" s="255">
        <f t="shared" si="18313"/>
        <v>1665</v>
      </c>
      <c r="AW939" s="256">
        <f t="shared" ref="AW939:BE941" si="18314">SUMIF($A$9:$A$32,$AE939,S$939:S$962)</f>
        <v>1567</v>
      </c>
      <c r="AX939" s="253">
        <f t="shared" si="18314"/>
        <v>325</v>
      </c>
      <c r="AY939" s="257">
        <f t="shared" si="18314"/>
        <v>1573</v>
      </c>
      <c r="AZ939" s="255">
        <f t="shared" si="18314"/>
        <v>948</v>
      </c>
      <c r="BA939" s="256">
        <f t="shared" si="18314"/>
        <v>2479</v>
      </c>
      <c r="BB939" s="253">
        <f t="shared" si="18314"/>
        <v>1438</v>
      </c>
      <c r="BC939" s="257">
        <f t="shared" si="18314"/>
        <v>1600</v>
      </c>
      <c r="BD939" s="20">
        <f t="shared" si="18314"/>
        <v>4364</v>
      </c>
      <c r="BE939" s="260">
        <f t="shared" si="18314"/>
        <v>2524</v>
      </c>
      <c r="BF939" s="261">
        <f t="shared" ref="BF939:BG941" si="18315">SUMIF($A$9:$A$32,$AE939,AB$908:AB$931)</f>
        <v>22083</v>
      </c>
      <c r="BG939" s="262">
        <f t="shared" si="18315"/>
        <v>20767</v>
      </c>
      <c r="BH939" s="283"/>
      <c r="BI939" s="121" t="s">
        <v>19</v>
      </c>
      <c r="BJ939" s="125">
        <f>B939/B963</f>
        <v>0</v>
      </c>
      <c r="BK939" s="126">
        <f t="shared" ref="BK939" si="18316">C939/C963</f>
        <v>0</v>
      </c>
      <c r="BL939" s="127">
        <f t="shared" ref="BL939" si="18317">D939/D963</f>
        <v>0</v>
      </c>
      <c r="BM939" s="128">
        <f t="shared" ref="BM939" si="18318">E939/E963</f>
        <v>0</v>
      </c>
      <c r="BN939" s="125">
        <f t="shared" ref="BN939" si="18319">F939/F963</f>
        <v>0</v>
      </c>
      <c r="BO939" s="126">
        <f t="shared" ref="BO939" si="18320">G939/G963</f>
        <v>0</v>
      </c>
      <c r="BP939" s="127">
        <f t="shared" ref="BP939" si="18321">H939/H963</f>
        <v>0</v>
      </c>
      <c r="BQ939" s="128">
        <f t="shared" ref="BQ939" si="18322">I939/I963</f>
        <v>0</v>
      </c>
      <c r="BR939" s="125">
        <f t="shared" ref="BR939" si="18323">J939/J963</f>
        <v>0</v>
      </c>
      <c r="BS939" s="126">
        <f t="shared" ref="BS939" si="18324">K939/K963</f>
        <v>0</v>
      </c>
      <c r="BT939" s="127">
        <f t="shared" ref="BT939" si="18325">L939/L963</f>
        <v>0</v>
      </c>
      <c r="BU939" s="125">
        <f t="shared" ref="BU939" si="18326">M939/M963</f>
        <v>0</v>
      </c>
      <c r="BV939" s="129">
        <f t="shared" ref="BV939" si="18327">N939/N963</f>
        <v>0</v>
      </c>
      <c r="BW939" s="130">
        <f t="shared" ref="BW939" si="18328">O939/O963</f>
        <v>0</v>
      </c>
      <c r="BX939" s="125">
        <f t="shared" ref="BX939" si="18329">P939/P963</f>
        <v>0</v>
      </c>
      <c r="BY939" s="126">
        <f t="shared" ref="BY939" si="18330">Q939/Q963</f>
        <v>0</v>
      </c>
      <c r="BZ939" s="127">
        <f t="shared" ref="BZ939" si="18331">R939/R963</f>
        <v>0</v>
      </c>
      <c r="CA939" s="128">
        <f t="shared" ref="CA939" si="18332">S939/S963</f>
        <v>0</v>
      </c>
      <c r="CB939" s="125">
        <f t="shared" ref="CB939" si="18333">T939/T963</f>
        <v>0</v>
      </c>
      <c r="CC939" s="126">
        <f t="shared" ref="CC939" si="18334">U939/U963</f>
        <v>0</v>
      </c>
      <c r="CD939" s="127">
        <f t="shared" ref="CD939" si="18335">V939/V963</f>
        <v>0</v>
      </c>
      <c r="CE939" s="128">
        <f t="shared" ref="CE939" si="18336">W939/W963</f>
        <v>0</v>
      </c>
      <c r="CF939" s="125">
        <f t="shared" ref="CF939" si="18337">X939/X963</f>
        <v>0</v>
      </c>
      <c r="CG939" s="126">
        <f t="shared" ref="CG939" si="18338">Y939/Y963</f>
        <v>0</v>
      </c>
      <c r="CH939" s="127">
        <f t="shared" ref="CH939" si="18339">Z939/Z963</f>
        <v>0</v>
      </c>
      <c r="CI939" s="125">
        <f t="shared" ref="CI939" si="18340">AA939/AA963</f>
        <v>0</v>
      </c>
      <c r="CJ939" s="131">
        <f t="shared" ref="CJ939" si="18341">AB939/AB963</f>
        <v>0</v>
      </c>
      <c r="CK939" s="132">
        <f t="shared" ref="CK939" si="18342">AC939/AC963</f>
        <v>0</v>
      </c>
    </row>
    <row r="940" spans="1:89">
      <c r="A940" s="133" t="s">
        <v>21</v>
      </c>
      <c r="B940" s="188">
        <v>515</v>
      </c>
      <c r="C940" s="189">
        <v>0</v>
      </c>
      <c r="D940" s="190">
        <v>162</v>
      </c>
      <c r="E940" s="191">
        <v>0</v>
      </c>
      <c r="F940" s="188">
        <v>45</v>
      </c>
      <c r="G940" s="192">
        <v>0</v>
      </c>
      <c r="H940" s="190">
        <v>239</v>
      </c>
      <c r="I940" s="191">
        <v>10</v>
      </c>
      <c r="J940" s="188">
        <v>7</v>
      </c>
      <c r="K940" s="192">
        <v>6</v>
      </c>
      <c r="L940" s="190">
        <v>8</v>
      </c>
      <c r="M940" s="188">
        <v>12</v>
      </c>
      <c r="N940" s="193">
        <v>33</v>
      </c>
      <c r="O940" s="194">
        <v>21</v>
      </c>
      <c r="P940" s="188">
        <v>14</v>
      </c>
      <c r="Q940" s="192">
        <v>1</v>
      </c>
      <c r="R940" s="190">
        <v>12</v>
      </c>
      <c r="S940" s="191">
        <v>0</v>
      </c>
      <c r="T940" s="188">
        <v>1</v>
      </c>
      <c r="U940" s="192">
        <v>0</v>
      </c>
      <c r="V940" s="190">
        <v>6</v>
      </c>
      <c r="W940" s="191">
        <v>0</v>
      </c>
      <c r="X940" s="188">
        <v>0</v>
      </c>
      <c r="Y940" s="192">
        <v>0</v>
      </c>
      <c r="Z940" s="190">
        <v>0</v>
      </c>
      <c r="AA940" s="188">
        <v>0</v>
      </c>
      <c r="AB940" s="168">
        <f t="shared" ref="AB940:AB941" si="18343">B940+D940+F940+H940+J940+L940+N940+P940+R940+T940+V940+X940+Z940</f>
        <v>1042</v>
      </c>
      <c r="AC940" s="169">
        <f t="shared" ref="AC940:AC959" si="18344">C940+E940+G940+I940+K940+M940+O940+Q940+S940+U940+W940+Y940+AA940</f>
        <v>50</v>
      </c>
      <c r="AE940" s="263" t="str">
        <f>$AE$10</f>
        <v>08:00 - 08:59</v>
      </c>
      <c r="AF940" s="253">
        <f>SUMIF($A$9:$A$32,$AE940,B$939:B$962)</f>
        <v>4846</v>
      </c>
      <c r="AG940" s="264">
        <f t="shared" si="18313"/>
        <v>1057</v>
      </c>
      <c r="AH940" s="265">
        <f t="shared" si="18313"/>
        <v>1684</v>
      </c>
      <c r="AI940" s="266">
        <f t="shared" si="18313"/>
        <v>947</v>
      </c>
      <c r="AJ940" s="267">
        <f t="shared" si="18313"/>
        <v>651</v>
      </c>
      <c r="AK940" s="268">
        <f t="shared" si="18313"/>
        <v>553</v>
      </c>
      <c r="AL940" s="265">
        <f t="shared" si="18313"/>
        <v>1471</v>
      </c>
      <c r="AM940" s="266">
        <f t="shared" si="18313"/>
        <v>1632</v>
      </c>
      <c r="AN940" s="267">
        <f t="shared" si="18313"/>
        <v>326</v>
      </c>
      <c r="AO940" s="268">
        <f t="shared" si="18313"/>
        <v>852</v>
      </c>
      <c r="AP940" s="265">
        <f t="shared" si="18313"/>
        <v>396</v>
      </c>
      <c r="AQ940" s="267">
        <f t="shared" si="18313"/>
        <v>2369</v>
      </c>
      <c r="AR940" s="269">
        <f t="shared" si="18313"/>
        <v>1531</v>
      </c>
      <c r="AS940" s="270">
        <f t="shared" si="18313"/>
        <v>2851</v>
      </c>
      <c r="AT940" s="267">
        <f t="shared" si="18313"/>
        <v>1078</v>
      </c>
      <c r="AU940" s="268">
        <f t="shared" si="18313"/>
        <v>1533</v>
      </c>
      <c r="AV940" s="265">
        <f t="shared" si="18313"/>
        <v>1712</v>
      </c>
      <c r="AW940" s="266">
        <f t="shared" si="18314"/>
        <v>1300</v>
      </c>
      <c r="AX940" s="267">
        <f t="shared" si="18314"/>
        <v>320</v>
      </c>
      <c r="AY940" s="268">
        <f t="shared" si="18314"/>
        <v>1392</v>
      </c>
      <c r="AZ940" s="265">
        <f t="shared" si="18314"/>
        <v>818</v>
      </c>
      <c r="BA940" s="266">
        <f t="shared" si="18314"/>
        <v>2748</v>
      </c>
      <c r="BB940" s="267">
        <f t="shared" si="18314"/>
        <v>1219</v>
      </c>
      <c r="BC940" s="268">
        <f t="shared" si="18314"/>
        <v>1679</v>
      </c>
      <c r="BD940" s="265">
        <f t="shared" si="18314"/>
        <v>4566</v>
      </c>
      <c r="BE940" s="267">
        <f t="shared" si="18314"/>
        <v>2274</v>
      </c>
      <c r="BF940" s="271">
        <f t="shared" si="18315"/>
        <v>20522</v>
      </c>
      <c r="BG940" s="16">
        <f t="shared" si="18315"/>
        <v>22592</v>
      </c>
      <c r="BH940" s="284"/>
      <c r="BI940" s="133" t="s">
        <v>21</v>
      </c>
      <c r="BJ940" s="125">
        <f>B940/B963</f>
        <v>9.227240965366491E-3</v>
      </c>
      <c r="BK940" s="126">
        <f t="shared" ref="BK940" si="18345">C940/C963</f>
        <v>0</v>
      </c>
      <c r="BL940" s="127">
        <f t="shared" ref="BL940" si="18346">D940/D963</f>
        <v>6.9905929058427544E-3</v>
      </c>
      <c r="BM940" s="128">
        <f t="shared" ref="BM940" si="18347">E940/E963</f>
        <v>0</v>
      </c>
      <c r="BN940" s="125">
        <f t="shared" ref="BN940" si="18348">F940/F963</f>
        <v>4.3306707727841405E-3</v>
      </c>
      <c r="BO940" s="126">
        <f t="shared" ref="BO940" si="18349">G940/G963</f>
        <v>0</v>
      </c>
      <c r="BP940" s="127">
        <f t="shared" ref="BP940" si="18350">H940/H963</f>
        <v>7.6632037963319227E-3</v>
      </c>
      <c r="BQ940" s="128">
        <f t="shared" ref="BQ940" si="18351">I940/I963</f>
        <v>2.2343872193051055E-4</v>
      </c>
      <c r="BR940" s="125">
        <f t="shared" ref="BR940" si="18352">J940/J963</f>
        <v>1.1037527593818985E-3</v>
      </c>
      <c r="BS940" s="126">
        <f t="shared" ref="BS940" si="18353">K940/K963</f>
        <v>8.1092039464792536E-4</v>
      </c>
      <c r="BT940" s="127">
        <f t="shared" ref="BT940" si="18354">L940/L963</f>
        <v>6.420545746388443E-4</v>
      </c>
      <c r="BU940" s="125">
        <f t="shared" ref="BU940" si="18355">M940/M963</f>
        <v>5.4605023662176923E-4</v>
      </c>
      <c r="BV940" s="129">
        <f t="shared" ref="BV940" si="18356">N940/N963</f>
        <v>1.2064490183892078E-3</v>
      </c>
      <c r="BW940" s="130">
        <f t="shared" ref="BW940" si="18357">O940/O963</f>
        <v>5.7119543043655655E-4</v>
      </c>
      <c r="BX940" s="125">
        <f t="shared" ref="BX940" si="18358">P940/P963</f>
        <v>8.2203041512535961E-4</v>
      </c>
      <c r="BY940" s="126">
        <f t="shared" ref="BY940" si="18359">Q940/Q963</f>
        <v>5.0530570995452247E-5</v>
      </c>
      <c r="BZ940" s="127">
        <f t="shared" ref="BZ940" si="18360">R940/R963</f>
        <v>5.3452115812917592E-4</v>
      </c>
      <c r="CA940" s="128">
        <f t="shared" ref="CA940" si="18361">S940/S963</f>
        <v>0</v>
      </c>
      <c r="CB940" s="125">
        <f t="shared" ref="CB940" si="18362">T940/T963</f>
        <v>1.0254306808859722E-4</v>
      </c>
      <c r="CC940" s="126">
        <f t="shared" ref="CC940" si="18363">U940/U963</f>
        <v>0</v>
      </c>
      <c r="CD940" s="127">
        <f t="shared" ref="CD940" si="18364">V940/V963</f>
        <v>2.1577300679684973E-4</v>
      </c>
      <c r="CE940" s="128">
        <f t="shared" ref="CE940" si="18365">W940/W963</f>
        <v>0</v>
      </c>
      <c r="CF940" s="125">
        <f t="shared" ref="CF940" si="18366">X940/X963</f>
        <v>0</v>
      </c>
      <c r="CG940" s="126">
        <f t="shared" ref="CG940" si="18367">Y940/Y963</f>
        <v>0</v>
      </c>
      <c r="CH940" s="127">
        <f t="shared" ref="CH940" si="18368">Z940/Z963</f>
        <v>0</v>
      </c>
      <c r="CI940" s="125">
        <f t="shared" ref="CI940" si="18369">AA940/AA963</f>
        <v>0</v>
      </c>
      <c r="CJ940" s="131">
        <f t="shared" ref="CJ940" si="18370">AB940/AB963</f>
        <v>3.179504705178748E-3</v>
      </c>
      <c r="CK940" s="132">
        <f t="shared" ref="CK940" si="18371">AC940/AC963</f>
        <v>1.5284817285294173E-4</v>
      </c>
    </row>
    <row r="941" spans="1:89" ht="14.1" thickBot="1">
      <c r="A941" s="142" t="s">
        <v>23</v>
      </c>
      <c r="B941" s="195">
        <v>3050</v>
      </c>
      <c r="C941" s="196">
        <v>1</v>
      </c>
      <c r="D941" s="197">
        <v>1142</v>
      </c>
      <c r="E941" s="198">
        <v>76</v>
      </c>
      <c r="F941" s="195">
        <v>316</v>
      </c>
      <c r="G941" s="199">
        <v>22</v>
      </c>
      <c r="H941" s="197">
        <v>1244</v>
      </c>
      <c r="I941" s="198">
        <v>210</v>
      </c>
      <c r="J941" s="195">
        <v>100</v>
      </c>
      <c r="K941" s="199">
        <v>83</v>
      </c>
      <c r="L941" s="197">
        <v>90</v>
      </c>
      <c r="M941" s="195">
        <v>372</v>
      </c>
      <c r="N941" s="200">
        <v>478</v>
      </c>
      <c r="O941" s="201">
        <v>664</v>
      </c>
      <c r="P941" s="195">
        <v>346</v>
      </c>
      <c r="Q941" s="199">
        <v>388</v>
      </c>
      <c r="R941" s="197">
        <v>480</v>
      </c>
      <c r="S941" s="198">
        <v>411</v>
      </c>
      <c r="T941" s="195">
        <v>120</v>
      </c>
      <c r="U941" s="199">
        <v>327</v>
      </c>
      <c r="V941" s="197">
        <v>316</v>
      </c>
      <c r="W941" s="198">
        <v>697</v>
      </c>
      <c r="X941" s="195">
        <v>427</v>
      </c>
      <c r="Y941" s="199">
        <v>504</v>
      </c>
      <c r="Z941" s="197">
        <v>1302</v>
      </c>
      <c r="AA941" s="195">
        <v>692</v>
      </c>
      <c r="AB941" s="168">
        <f t="shared" si="18343"/>
        <v>9411</v>
      </c>
      <c r="AC941" s="169">
        <f t="shared" si="18344"/>
        <v>4447</v>
      </c>
      <c r="AE941" s="252" t="str">
        <f>$AE$11</f>
        <v>09:00 - 09:59</v>
      </c>
      <c r="AF941" s="253">
        <f>SUMIF($A$9:$A$32,$AE941,B$939:B$962)</f>
        <v>3838</v>
      </c>
      <c r="AG941" s="272">
        <f t="shared" si="18313"/>
        <v>1270</v>
      </c>
      <c r="AH941" s="273">
        <f t="shared" si="18313"/>
        <v>1555</v>
      </c>
      <c r="AI941" s="274">
        <f t="shared" si="18313"/>
        <v>1092</v>
      </c>
      <c r="AJ941" s="275">
        <f t="shared" si="18313"/>
        <v>659</v>
      </c>
      <c r="AK941" s="276">
        <f t="shared" si="18313"/>
        <v>498</v>
      </c>
      <c r="AL941" s="273">
        <f t="shared" si="18313"/>
        <v>1611</v>
      </c>
      <c r="AM941" s="274">
        <f t="shared" si="18313"/>
        <v>2074</v>
      </c>
      <c r="AN941" s="275">
        <f t="shared" si="18313"/>
        <v>357</v>
      </c>
      <c r="AO941" s="276">
        <f t="shared" si="18313"/>
        <v>825</v>
      </c>
      <c r="AP941" s="273">
        <f t="shared" si="18313"/>
        <v>349</v>
      </c>
      <c r="AQ941" s="275">
        <f t="shared" si="18313"/>
        <v>2026</v>
      </c>
      <c r="AR941" s="277">
        <f t="shared" si="18313"/>
        <v>1382</v>
      </c>
      <c r="AS941" s="278">
        <f t="shared" si="18313"/>
        <v>2855</v>
      </c>
      <c r="AT941" s="275">
        <f t="shared" si="18313"/>
        <v>1000</v>
      </c>
      <c r="AU941" s="276">
        <f t="shared" si="18313"/>
        <v>1306</v>
      </c>
      <c r="AV941" s="273">
        <f t="shared" si="18313"/>
        <v>1445</v>
      </c>
      <c r="AW941" s="274">
        <f t="shared" si="18314"/>
        <v>1208</v>
      </c>
      <c r="AX941" s="275">
        <f t="shared" si="18314"/>
        <v>302</v>
      </c>
      <c r="AY941" s="276">
        <f t="shared" si="18314"/>
        <v>853</v>
      </c>
      <c r="AZ941" s="273">
        <f t="shared" si="18314"/>
        <v>786</v>
      </c>
      <c r="BA941" s="274">
        <f t="shared" si="18314"/>
        <v>2358</v>
      </c>
      <c r="BB941" s="275">
        <f t="shared" si="18314"/>
        <v>1081</v>
      </c>
      <c r="BC941" s="276">
        <f t="shared" si="18314"/>
        <v>1164</v>
      </c>
      <c r="BD941" s="273">
        <f t="shared" si="18314"/>
        <v>3864</v>
      </c>
      <c r="BE941" s="275">
        <f t="shared" si="18314"/>
        <v>2211</v>
      </c>
      <c r="BF941" s="271">
        <f t="shared" si="18315"/>
        <v>17749</v>
      </c>
      <c r="BG941" s="16">
        <f t="shared" si="18315"/>
        <v>18613</v>
      </c>
      <c r="BH941" s="285"/>
      <c r="BI941" s="142" t="s">
        <v>23</v>
      </c>
      <c r="BJ941" s="125">
        <f>B941/B963</f>
        <v>5.4646766882267571E-2</v>
      </c>
      <c r="BK941" s="126">
        <f t="shared" ref="BK941" si="18372">C941/C963</f>
        <v>2.704895861509332E-5</v>
      </c>
      <c r="BL941" s="127">
        <f t="shared" ref="BL941" si="18373">D941/D963</f>
        <v>4.9279364805385348E-2</v>
      </c>
      <c r="BM941" s="128">
        <f t="shared" ref="BM941" si="18374">E941/E963</f>
        <v>3.8749808800285523E-3</v>
      </c>
      <c r="BN941" s="125">
        <f t="shared" ref="BN941" si="18375">F941/F963</f>
        <v>3.0410932537773074E-2</v>
      </c>
      <c r="BO941" s="126">
        <f t="shared" ref="BO941" si="18376">G941/G963</f>
        <v>2.7904616945712835E-3</v>
      </c>
      <c r="BP941" s="127">
        <f t="shared" ref="BP941" si="18377">H941/H963</f>
        <v>3.988713607797871E-2</v>
      </c>
      <c r="BQ941" s="128">
        <f t="shared" ref="BQ941" si="18378">I941/I963</f>
        <v>4.692213160540722E-3</v>
      </c>
      <c r="BR941" s="125">
        <f t="shared" ref="BR941" si="18379">J941/J963</f>
        <v>1.5767896562598551E-2</v>
      </c>
      <c r="BS941" s="126">
        <f t="shared" ref="BS941" si="18380">K941/K963</f>
        <v>1.1217732125962969E-2</v>
      </c>
      <c r="BT941" s="127">
        <f t="shared" ref="BT941" si="18381">L941/L963</f>
        <v>7.2231139646869984E-3</v>
      </c>
      <c r="BU941" s="125">
        <f t="shared" ref="BU941" si="18382">M941/M963</f>
        <v>1.6927557335274845E-2</v>
      </c>
      <c r="BV941" s="129">
        <f t="shared" ref="BV941" si="18383">N941/N963</f>
        <v>1.7475231236061858E-2</v>
      </c>
      <c r="BW941" s="130">
        <f t="shared" ref="BW941" si="18384">O941/O963</f>
        <v>1.8060655514755882E-2</v>
      </c>
      <c r="BX941" s="125">
        <f t="shared" ref="BX941" si="18385">P941/P963</f>
        <v>2.031589454524103E-2</v>
      </c>
      <c r="BY941" s="126">
        <f t="shared" ref="BY941" si="18386">Q941/Q963</f>
        <v>1.9605861546235472E-2</v>
      </c>
      <c r="BZ941" s="127">
        <f t="shared" ref="BZ941" si="18387">R941/R963</f>
        <v>2.1380846325167038E-2</v>
      </c>
      <c r="CA941" s="128">
        <f t="shared" ref="CA941" si="18388">S941/S963</f>
        <v>1.7513209476734275E-2</v>
      </c>
      <c r="CB941" s="125">
        <f t="shared" ref="CB941" si="18389">T941/T963</f>
        <v>1.2305168170631665E-2</v>
      </c>
      <c r="CC941" s="126">
        <f t="shared" ref="CC941" si="18390">U941/U963</f>
        <v>2.9100293672688439E-2</v>
      </c>
      <c r="CD941" s="127">
        <f t="shared" ref="CD941" si="18391">V941/V963</f>
        <v>1.1364045024634084E-2</v>
      </c>
      <c r="CE941" s="128">
        <f t="shared" ref="CE941" si="18392">W941/W963</f>
        <v>2.2032558874664137E-2</v>
      </c>
      <c r="CF941" s="125">
        <f t="shared" ref="CF941" si="18393">X941/X963</f>
        <v>1.6578017626276351E-2</v>
      </c>
      <c r="CG941" s="126">
        <f t="shared" ref="CG941" si="18394">Y941/Y963</f>
        <v>3.2486786128657984E-2</v>
      </c>
      <c r="CH941" s="127">
        <f t="shared" ref="CH941" si="18395">Z941/Z963</f>
        <v>2.2368827955880837E-2</v>
      </c>
      <c r="CI941" s="125">
        <f t="shared" ref="CI941" si="18396">AA941/AA963</f>
        <v>1.3807965519993614E-2</v>
      </c>
      <c r="CJ941" s="131">
        <f t="shared" ref="CJ941" si="18397">AB941/AB963</f>
        <v>2.8716236833433009E-2</v>
      </c>
      <c r="CK941" s="132">
        <f t="shared" ref="CK941" si="18398">AC941/AC963</f>
        <v>1.3594316493540636E-2</v>
      </c>
    </row>
    <row r="942" spans="1:89" ht="15" thickTop="1" thickBot="1">
      <c r="A942" s="133" t="s">
        <v>25</v>
      </c>
      <c r="B942" s="188">
        <v>5117</v>
      </c>
      <c r="C942" s="189">
        <v>644</v>
      </c>
      <c r="D942" s="190">
        <v>2007</v>
      </c>
      <c r="E942" s="191">
        <v>635</v>
      </c>
      <c r="F942" s="188">
        <v>640</v>
      </c>
      <c r="G942" s="192">
        <v>379</v>
      </c>
      <c r="H942" s="190">
        <v>1422</v>
      </c>
      <c r="I942" s="191">
        <v>1138</v>
      </c>
      <c r="J942" s="188">
        <v>202</v>
      </c>
      <c r="K942" s="192">
        <v>406</v>
      </c>
      <c r="L942" s="190">
        <v>361</v>
      </c>
      <c r="M942" s="188">
        <v>1186</v>
      </c>
      <c r="N942" s="193">
        <v>1303</v>
      </c>
      <c r="O942" s="194">
        <v>1787</v>
      </c>
      <c r="P942" s="188">
        <v>940</v>
      </c>
      <c r="Q942" s="192">
        <v>962</v>
      </c>
      <c r="R942" s="190">
        <v>1227</v>
      </c>
      <c r="S942" s="191">
        <v>1309</v>
      </c>
      <c r="T942" s="188">
        <v>232</v>
      </c>
      <c r="U942" s="192">
        <v>1046</v>
      </c>
      <c r="V942" s="190">
        <v>801</v>
      </c>
      <c r="W942" s="191">
        <v>1889</v>
      </c>
      <c r="X942" s="188">
        <v>1116</v>
      </c>
      <c r="Y942" s="192">
        <v>1253</v>
      </c>
      <c r="Z942" s="190">
        <v>3187</v>
      </c>
      <c r="AA942" s="188">
        <v>1664</v>
      </c>
      <c r="AB942" s="168">
        <f>B942+D942+F942+H942+J942+L942+N942+P942+R942+T942+V942+X942+Z942</f>
        <v>18555</v>
      </c>
      <c r="AC942" s="169">
        <f t="shared" si="18344"/>
        <v>14298</v>
      </c>
      <c r="AE942" s="288" t="s">
        <v>26</v>
      </c>
      <c r="AF942" s="12">
        <f t="shared" ref="AF942:BG942" si="18399">SUM(AF939:AF941)</f>
        <v>14388</v>
      </c>
      <c r="AG942" s="1">
        <f t="shared" si="18399"/>
        <v>3349</v>
      </c>
      <c r="AH942" s="12">
        <f t="shared" si="18399"/>
        <v>5151</v>
      </c>
      <c r="AI942" s="1">
        <f t="shared" si="18399"/>
        <v>3380</v>
      </c>
      <c r="AJ942" s="12">
        <f t="shared" si="18399"/>
        <v>1972</v>
      </c>
      <c r="AK942" s="1">
        <f t="shared" si="18399"/>
        <v>1628</v>
      </c>
      <c r="AL942" s="12">
        <f t="shared" si="18399"/>
        <v>4432</v>
      </c>
      <c r="AM942" s="1">
        <f t="shared" si="18399"/>
        <v>5509</v>
      </c>
      <c r="AN942" s="12">
        <f t="shared" si="18399"/>
        <v>1013</v>
      </c>
      <c r="AO942" s="1">
        <f t="shared" si="18399"/>
        <v>2576</v>
      </c>
      <c r="AP942" s="12">
        <f t="shared" si="18399"/>
        <v>1205</v>
      </c>
      <c r="AQ942" s="1">
        <f t="shared" si="18399"/>
        <v>6328</v>
      </c>
      <c r="AR942" s="12">
        <f t="shared" si="18399"/>
        <v>4602</v>
      </c>
      <c r="AS942" s="1">
        <f t="shared" si="18399"/>
        <v>8744</v>
      </c>
      <c r="AT942" s="12">
        <f t="shared" si="18399"/>
        <v>3430</v>
      </c>
      <c r="AU942" s="1">
        <f t="shared" si="18399"/>
        <v>4191</v>
      </c>
      <c r="AV942" s="12">
        <f t="shared" si="18399"/>
        <v>4822</v>
      </c>
      <c r="AW942" s="1">
        <f t="shared" si="18399"/>
        <v>4075</v>
      </c>
      <c r="AX942" s="12">
        <f t="shared" si="18399"/>
        <v>947</v>
      </c>
      <c r="AY942" s="1">
        <f t="shared" si="18399"/>
        <v>3818</v>
      </c>
      <c r="AZ942" s="12">
        <f t="shared" si="18399"/>
        <v>2552</v>
      </c>
      <c r="BA942" s="1">
        <f t="shared" si="18399"/>
        <v>7585</v>
      </c>
      <c r="BB942" s="12">
        <f t="shared" si="18399"/>
        <v>3738</v>
      </c>
      <c r="BC942" s="1">
        <f t="shared" si="18399"/>
        <v>4443</v>
      </c>
      <c r="BD942" s="12">
        <f t="shared" si="18399"/>
        <v>12794</v>
      </c>
      <c r="BE942" s="1">
        <f t="shared" si="18399"/>
        <v>7009</v>
      </c>
      <c r="BF942" s="51">
        <f t="shared" si="18399"/>
        <v>60354</v>
      </c>
      <c r="BG942" s="47">
        <f t="shared" si="18399"/>
        <v>61972</v>
      </c>
      <c r="BH942" s="284"/>
      <c r="BI942" s="133" t="s">
        <v>25</v>
      </c>
      <c r="BJ942" s="125">
        <f>B942/B963</f>
        <v>9.1681149552971533E-2</v>
      </c>
      <c r="BK942" s="126">
        <f t="shared" ref="BK942" si="18400">C942/C963</f>
        <v>1.7419529348120098E-2</v>
      </c>
      <c r="BL942" s="127">
        <f t="shared" ref="BL942" si="18401">D942/D963</f>
        <v>8.66056787779408E-2</v>
      </c>
      <c r="BM942" s="128">
        <f t="shared" ref="BM942" si="18402">E942/E963</f>
        <v>3.2376484984449089E-2</v>
      </c>
      <c r="BN942" s="125">
        <f t="shared" ref="BN942" si="18403">F942/F963</f>
        <v>6.1591762101818881E-2</v>
      </c>
      <c r="BO942" s="126">
        <f t="shared" ref="BO942" si="18404">G942/G963</f>
        <v>4.807204464738711E-2</v>
      </c>
      <c r="BP942" s="127">
        <f t="shared" ref="BP942" si="18405">H942/H963</f>
        <v>4.5594459407464406E-2</v>
      </c>
      <c r="BQ942" s="128">
        <f t="shared" ref="BQ942" si="18406">I942/I963</f>
        <v>2.54273265556921E-2</v>
      </c>
      <c r="BR942" s="125">
        <f t="shared" ref="BR942" si="18407">J942/J963</f>
        <v>3.1851151056449069E-2</v>
      </c>
      <c r="BS942" s="126">
        <f t="shared" ref="BS942" si="18408">K942/K963</f>
        <v>5.4872280037842953E-2</v>
      </c>
      <c r="BT942" s="127">
        <f t="shared" ref="BT942" si="18409">L942/L963</f>
        <v>2.8972712680577849E-2</v>
      </c>
      <c r="BU942" s="125">
        <f t="shared" ref="BU942" si="18410">M942/M963</f>
        <v>5.396796505278486E-2</v>
      </c>
      <c r="BV942" s="129">
        <f t="shared" ref="BV942" si="18411">N942/N963</f>
        <v>4.763645669579205E-2</v>
      </c>
      <c r="BW942" s="130">
        <f t="shared" ref="BW942" si="18412">O942/O963</f>
        <v>4.8606011151910787E-2</v>
      </c>
      <c r="BX942" s="125">
        <f t="shared" ref="BX942" si="18413">P942/P963</f>
        <v>5.5193470729845574E-2</v>
      </c>
      <c r="BY942" s="126">
        <f t="shared" ref="BY942" si="18414">Q942/Q963</f>
        <v>4.8610409297625064E-2</v>
      </c>
      <c r="BZ942" s="127">
        <f t="shared" ref="BZ942" si="18415">R942/R963</f>
        <v>5.4654788418708238E-2</v>
      </c>
      <c r="CA942" s="128">
        <f t="shared" ref="CA942" si="18416">S942/S963</f>
        <v>5.5778080790864153E-2</v>
      </c>
      <c r="CB942" s="125">
        <f t="shared" ref="CB942" si="18417">T942/T963</f>
        <v>2.3789991796554551E-2</v>
      </c>
      <c r="CC942" s="126">
        <f t="shared" ref="CC942" si="18418">U942/U963</f>
        <v>9.3085343063095127E-2</v>
      </c>
      <c r="CD942" s="127">
        <f t="shared" ref="CD942" si="18419">V942/V963</f>
        <v>2.8805696407379438E-2</v>
      </c>
      <c r="CE942" s="128">
        <f t="shared" ref="CE942" si="18420">W942/W963</f>
        <v>5.971234392287024E-2</v>
      </c>
      <c r="CF942" s="125">
        <f t="shared" ref="CF942" si="18421">X942/X963</f>
        <v>4.3328027332375667E-2</v>
      </c>
      <c r="CG942" s="126">
        <f t="shared" ref="CG942" si="18422">Y942/Y963</f>
        <v>8.0765759958746935E-2</v>
      </c>
      <c r="CH942" s="127">
        <f t="shared" ref="CH942" si="18423">Z942/Z963</f>
        <v>5.4753805449610005E-2</v>
      </c>
      <c r="CI942" s="125">
        <f t="shared" ref="CI942" si="18424">AA942/AA963</f>
        <v>3.3202969111660943E-2</v>
      </c>
      <c r="CJ942" s="131">
        <f t="shared" ref="CJ942" si="18425">AB942/AB963</f>
        <v>5.6617763728015039E-2</v>
      </c>
      <c r="CK942" s="132">
        <f t="shared" ref="CK942" si="18426">AC942/AC963</f>
        <v>4.3708463509027212E-2</v>
      </c>
    </row>
    <row r="943" spans="1:89" ht="14.1" thickTop="1">
      <c r="A943" s="142" t="s">
        <v>20</v>
      </c>
      <c r="B943" s="195">
        <v>5704</v>
      </c>
      <c r="C943" s="196">
        <v>1022</v>
      </c>
      <c r="D943" s="197">
        <v>1912</v>
      </c>
      <c r="E943" s="198">
        <v>1341</v>
      </c>
      <c r="F943" s="195">
        <v>662</v>
      </c>
      <c r="G943" s="199">
        <v>577</v>
      </c>
      <c r="H943" s="197">
        <v>1350</v>
      </c>
      <c r="I943" s="198">
        <v>1803</v>
      </c>
      <c r="J943" s="195">
        <v>330</v>
      </c>
      <c r="K943" s="199">
        <v>899</v>
      </c>
      <c r="L943" s="197">
        <v>460</v>
      </c>
      <c r="M943" s="195">
        <v>1933</v>
      </c>
      <c r="N943" s="200">
        <v>1689</v>
      </c>
      <c r="O943" s="201">
        <v>3038</v>
      </c>
      <c r="P943" s="195">
        <v>1352</v>
      </c>
      <c r="Q943" s="199">
        <v>1352</v>
      </c>
      <c r="R943" s="197">
        <v>1665</v>
      </c>
      <c r="S943" s="198">
        <v>1567</v>
      </c>
      <c r="T943" s="195">
        <v>325</v>
      </c>
      <c r="U943" s="199">
        <v>1573</v>
      </c>
      <c r="V943" s="197">
        <v>948</v>
      </c>
      <c r="W943" s="198">
        <v>2479</v>
      </c>
      <c r="X943" s="195">
        <v>1438</v>
      </c>
      <c r="Y943" s="199">
        <v>1600</v>
      </c>
      <c r="Z943" s="197">
        <v>4364</v>
      </c>
      <c r="AA943" s="195">
        <v>2524</v>
      </c>
      <c r="AB943" s="168">
        <f t="shared" ref="AB943:AB959" si="18427">B943+D943+F943+H943+J943+L943+N943+P943+R943+T943+V943+X943+Z943</f>
        <v>22199</v>
      </c>
      <c r="AC943" s="169">
        <f t="shared" si="18344"/>
        <v>21708</v>
      </c>
      <c r="BI943" s="142" t="s">
        <v>20</v>
      </c>
      <c r="BJ943" s="125">
        <f>B943/B963</f>
        <v>0.10219841255621451</v>
      </c>
      <c r="BK943" s="126">
        <f t="shared" ref="BK943" si="18428">C943/C963</f>
        <v>2.7644035704625373E-2</v>
      </c>
      <c r="BL943" s="127">
        <f t="shared" ref="BL943" si="18429">D943/D963</f>
        <v>8.2506257012168807E-2</v>
      </c>
      <c r="BM943" s="128">
        <f t="shared" ref="BM943" si="18430">E943/E963</f>
        <v>6.837301789629327E-2</v>
      </c>
      <c r="BN943" s="125">
        <f t="shared" ref="BN943" si="18431">F943/F963</f>
        <v>6.3708978924068904E-2</v>
      </c>
      <c r="BO943" s="126">
        <f t="shared" ref="BO943" si="18432">G943/G963</f>
        <v>7.3186199898528662E-2</v>
      </c>
      <c r="BP943" s="127">
        <f t="shared" ref="BP943" si="18433">H943/H963</f>
        <v>4.3285879184301657E-2</v>
      </c>
      <c r="BQ943" s="128">
        <f t="shared" ref="BQ943" si="18434">I943/I963</f>
        <v>4.0286001564071056E-2</v>
      </c>
      <c r="BR943" s="125">
        <f t="shared" ref="BR943" si="18435">J943/J963</f>
        <v>5.2034058656575212E-2</v>
      </c>
      <c r="BS943" s="126">
        <f t="shared" ref="BS943" si="18436">K943/K963</f>
        <v>0.12150290579808082</v>
      </c>
      <c r="BT943" s="127">
        <f t="shared" ref="BT943" si="18437">L943/L963</f>
        <v>3.691813804173355E-2</v>
      </c>
      <c r="BU943" s="125">
        <f t="shared" ref="BU943" si="18438">M943/M963</f>
        <v>8.7959592282489993E-2</v>
      </c>
      <c r="BV943" s="129">
        <f t="shared" ref="BV943" si="18439">N943/N963</f>
        <v>6.1748254304829449E-2</v>
      </c>
      <c r="BW943" s="130">
        <f t="shared" ref="BW943" si="18440">O943/O963</f>
        <v>8.2632938936488515E-2</v>
      </c>
      <c r="BX943" s="125">
        <f t="shared" ref="BX943" si="18441">P943/P963</f>
        <v>7.938465151782044E-2</v>
      </c>
      <c r="BY943" s="126">
        <f t="shared" ref="BY943" si="18442">Q943/Q963</f>
        <v>6.8317331985851437E-2</v>
      </c>
      <c r="BZ943" s="127">
        <f t="shared" ref="BZ943" si="18443">R943/R963</f>
        <v>7.4164810690423161E-2</v>
      </c>
      <c r="CA943" s="128">
        <f t="shared" ref="CA943" si="18444">S943/S963</f>
        <v>6.6771774331003925E-2</v>
      </c>
      <c r="CB943" s="125">
        <f t="shared" ref="CB943" si="18445">T943/T963</f>
        <v>3.3326497128794097E-2</v>
      </c>
      <c r="CC943" s="126">
        <f t="shared" ref="CC943" si="18446">U943/U963</f>
        <v>0.13998398148972147</v>
      </c>
      <c r="CD943" s="127">
        <f t="shared" ref="CD943" si="18447">V943/V963</f>
        <v>3.4092135073902255E-2</v>
      </c>
      <c r="CE943" s="128">
        <f t="shared" ref="CE943" si="18448">W943/W963</f>
        <v>7.8362573099415203E-2</v>
      </c>
      <c r="CF943" s="125">
        <f t="shared" ref="CF943" si="18449">X943/X963</f>
        <v>5.5829483247272584E-2</v>
      </c>
      <c r="CG943" s="126">
        <f t="shared" ref="CG943" si="18450">Y943/Y963</f>
        <v>0.10313265437669202</v>
      </c>
      <c r="CH943" s="127">
        <f t="shared" ref="CH943" si="18451">Z943/Z963</f>
        <v>7.4975088478850982E-2</v>
      </c>
      <c r="CI943" s="125">
        <f t="shared" ref="CI943" si="18452">AA943/AA963</f>
        <v>5.036315747465879E-2</v>
      </c>
      <c r="CJ943" s="131">
        <f t="shared" ref="CJ943" si="18453">AB943/AB963</f>
        <v>6.7736876151883896E-2</v>
      </c>
      <c r="CK943" s="132">
        <f t="shared" ref="CK943" si="18454">AC943/AC963</f>
        <v>6.6360562725833169E-2</v>
      </c>
    </row>
    <row r="944" spans="1:89" ht="14.1" thickBot="1">
      <c r="A944" s="133" t="s">
        <v>22</v>
      </c>
      <c r="B944" s="188">
        <v>4846</v>
      </c>
      <c r="C944" s="189">
        <v>1057</v>
      </c>
      <c r="D944" s="190">
        <v>1684</v>
      </c>
      <c r="E944" s="191">
        <v>947</v>
      </c>
      <c r="F944" s="188">
        <v>651</v>
      </c>
      <c r="G944" s="192">
        <v>553</v>
      </c>
      <c r="H944" s="190">
        <v>1471</v>
      </c>
      <c r="I944" s="191">
        <v>1632</v>
      </c>
      <c r="J944" s="188">
        <v>326</v>
      </c>
      <c r="K944" s="192">
        <v>852</v>
      </c>
      <c r="L944" s="190">
        <v>396</v>
      </c>
      <c r="M944" s="188">
        <v>2369</v>
      </c>
      <c r="N944" s="193">
        <v>1531</v>
      </c>
      <c r="O944" s="194">
        <v>2851</v>
      </c>
      <c r="P944" s="188">
        <v>1078</v>
      </c>
      <c r="Q944" s="192">
        <v>1533</v>
      </c>
      <c r="R944" s="190">
        <v>1712</v>
      </c>
      <c r="S944" s="191">
        <v>1300</v>
      </c>
      <c r="T944" s="188">
        <v>320</v>
      </c>
      <c r="U944" s="192">
        <v>1392</v>
      </c>
      <c r="V944" s="190">
        <v>818</v>
      </c>
      <c r="W944" s="191">
        <v>2748</v>
      </c>
      <c r="X944" s="188">
        <v>1219</v>
      </c>
      <c r="Y944" s="192">
        <v>1679</v>
      </c>
      <c r="Z944" s="190">
        <v>4566</v>
      </c>
      <c r="AA944" s="188">
        <v>2274</v>
      </c>
      <c r="AB944" s="168">
        <f t="shared" si="18427"/>
        <v>20618</v>
      </c>
      <c r="AC944" s="169">
        <f t="shared" si="18344"/>
        <v>21187</v>
      </c>
      <c r="AE944" t="s">
        <v>27</v>
      </c>
      <c r="BI944" s="133" t="s">
        <v>22</v>
      </c>
      <c r="BJ944" s="125">
        <f>B944/B963</f>
        <v>8.682564993818645E-2</v>
      </c>
      <c r="BK944" s="126">
        <f t="shared" ref="BK944" si="18455">C944/C963</f>
        <v>2.8590749256153639E-2</v>
      </c>
      <c r="BL944" s="127">
        <f t="shared" ref="BL944" si="18456">D944/D963</f>
        <v>7.2667644774316045E-2</v>
      </c>
      <c r="BM944" s="128">
        <f t="shared" ref="BM944" si="18457">E944/E963</f>
        <v>4.8284301228776833E-2</v>
      </c>
      <c r="BN944" s="125">
        <f t="shared" ref="BN944" si="18458">F944/F963</f>
        <v>6.2650370512943893E-2</v>
      </c>
      <c r="BO944" s="126">
        <f t="shared" ref="BO944" si="18459">G944/G963</f>
        <v>7.0142059868087261E-2</v>
      </c>
      <c r="BP944" s="127">
        <f t="shared" ref="BP944" si="18460">H944/H963</f>
        <v>4.7165576503783509E-2</v>
      </c>
      <c r="BQ944" s="128">
        <f t="shared" ref="BQ944" si="18461">I944/I963</f>
        <v>3.6465199419059326E-2</v>
      </c>
      <c r="BR944" s="125">
        <f t="shared" ref="BR944" si="18462">J944/J963</f>
        <v>5.1403342794071272E-2</v>
      </c>
      <c r="BS944" s="126">
        <f t="shared" ref="BS944" si="18463">K944/K963</f>
        <v>0.11515069604000541</v>
      </c>
      <c r="BT944" s="127">
        <f t="shared" ref="BT944" si="18464">L944/L963</f>
        <v>3.1781701444622792E-2</v>
      </c>
      <c r="BU944" s="125">
        <f t="shared" ref="BU944" si="18465">M944/M963</f>
        <v>0.10779941754641427</v>
      </c>
      <c r="BV944" s="129">
        <f t="shared" ref="BV944" si="18466">N944/N963</f>
        <v>5.5971922641026579E-2</v>
      </c>
      <c r="BW944" s="130">
        <f t="shared" ref="BW944" si="18467">O944/O963</f>
        <v>7.7546579627362985E-2</v>
      </c>
      <c r="BX944" s="125">
        <f t="shared" ref="BX944" si="18468">P944/P963</f>
        <v>6.3296341964652697E-2</v>
      </c>
      <c r="BY944" s="126">
        <f t="shared" ref="BY944" si="18469">Q944/Q963</f>
        <v>7.7463365336028295E-2</v>
      </c>
      <c r="BZ944" s="127">
        <f t="shared" ref="BZ944" si="18470">R944/R963</f>
        <v>7.6258351893095766E-2</v>
      </c>
      <c r="CA944" s="128">
        <f t="shared" ref="CA944" si="18471">S944/S963</f>
        <v>5.5394579853417419E-2</v>
      </c>
      <c r="CB944" s="125">
        <f t="shared" ref="CB944" si="18472">T944/T963</f>
        <v>3.2813781788351107E-2</v>
      </c>
      <c r="CC944" s="126">
        <f t="shared" ref="CC944" si="18473">U944/U963</f>
        <v>0.12387647948740767</v>
      </c>
      <c r="CD944" s="127">
        <f t="shared" ref="CD944" si="18474">V944/V963</f>
        <v>2.9417053259970512E-2</v>
      </c>
      <c r="CE944" s="128">
        <f t="shared" ref="CE944" si="18475">W944/W963</f>
        <v>8.686581318160265E-2</v>
      </c>
      <c r="CF944" s="125">
        <f t="shared" ref="CF944" si="18476">X944/X963</f>
        <v>4.732694024925263E-2</v>
      </c>
      <c r="CG944" s="126">
        <f t="shared" ref="CG944" si="18477">Y944/Y963</f>
        <v>0.10822482918654119</v>
      </c>
      <c r="CH944" s="127">
        <f t="shared" ref="CH944" si="18478">Z944/Z963</f>
        <v>7.8445521080301006E-2</v>
      </c>
      <c r="CI944" s="125">
        <f t="shared" ref="CI944" si="18479">AA944/AA963</f>
        <v>4.5374730624950114E-2</v>
      </c>
      <c r="CJ944" s="131">
        <f t="shared" ref="CJ944" si="18480">AB944/AB963</f>
        <v>6.2912694828575269E-2</v>
      </c>
      <c r="CK944" s="132">
        <f t="shared" ref="CK944" si="18481">AC944/AC963</f>
        <v>6.4767884764705519E-2</v>
      </c>
    </row>
    <row r="945" spans="1:89" ht="15" thickTop="1" thickBot="1">
      <c r="A945" s="142" t="s">
        <v>24</v>
      </c>
      <c r="B945" s="195">
        <v>3838</v>
      </c>
      <c r="C945" s="196">
        <v>1270</v>
      </c>
      <c r="D945" s="197">
        <v>1555</v>
      </c>
      <c r="E945" s="198">
        <v>1092</v>
      </c>
      <c r="F945" s="195">
        <v>659</v>
      </c>
      <c r="G945" s="199">
        <v>498</v>
      </c>
      <c r="H945" s="197">
        <v>1611</v>
      </c>
      <c r="I945" s="198">
        <v>2074</v>
      </c>
      <c r="J945" s="195">
        <v>357</v>
      </c>
      <c r="K945" s="199">
        <v>825</v>
      </c>
      <c r="L945" s="197">
        <v>349</v>
      </c>
      <c r="M945" s="195">
        <v>2026</v>
      </c>
      <c r="N945" s="200">
        <v>1382</v>
      </c>
      <c r="O945" s="201">
        <v>2855</v>
      </c>
      <c r="P945" s="195">
        <v>1000</v>
      </c>
      <c r="Q945" s="199">
        <v>1306</v>
      </c>
      <c r="R945" s="197">
        <v>1445</v>
      </c>
      <c r="S945" s="198">
        <v>1208</v>
      </c>
      <c r="T945" s="195">
        <v>302</v>
      </c>
      <c r="U945" s="199">
        <v>853</v>
      </c>
      <c r="V945" s="197">
        <v>786</v>
      </c>
      <c r="W945" s="198">
        <v>2358</v>
      </c>
      <c r="X945" s="195">
        <v>1081</v>
      </c>
      <c r="Y945" s="199">
        <v>1164</v>
      </c>
      <c r="Z945" s="197">
        <v>3864</v>
      </c>
      <c r="AA945" s="195">
        <v>2211</v>
      </c>
      <c r="AB945" s="168">
        <f t="shared" si="18427"/>
        <v>18229</v>
      </c>
      <c r="AC945" s="169">
        <f t="shared" si="18344"/>
        <v>19740</v>
      </c>
      <c r="AE945" s="309" t="s">
        <v>2</v>
      </c>
      <c r="AF945" s="303" t="s">
        <v>3</v>
      </c>
      <c r="AG945" s="304"/>
      <c r="AH945" s="303" t="s">
        <v>4</v>
      </c>
      <c r="AI945" s="304"/>
      <c r="AJ945" s="303" t="s">
        <v>5</v>
      </c>
      <c r="AK945" s="304"/>
      <c r="AL945" s="303" t="s">
        <v>6</v>
      </c>
      <c r="AM945" s="304"/>
      <c r="AN945" s="303" t="s">
        <v>7</v>
      </c>
      <c r="AO945" s="304"/>
      <c r="AP945" s="303" t="s">
        <v>8</v>
      </c>
      <c r="AQ945" s="304"/>
      <c r="AR945" s="303" t="s">
        <v>9</v>
      </c>
      <c r="AS945" s="304"/>
      <c r="AT945" s="303" t="s">
        <v>10</v>
      </c>
      <c r="AU945" s="304"/>
      <c r="AV945" s="303" t="s">
        <v>11</v>
      </c>
      <c r="AW945" s="304"/>
      <c r="AX945" s="303" t="s">
        <v>12</v>
      </c>
      <c r="AY945" s="304"/>
      <c r="AZ945" s="303" t="s">
        <v>13</v>
      </c>
      <c r="BA945" s="304"/>
      <c r="BB945" s="303" t="s">
        <v>14</v>
      </c>
      <c r="BC945" s="304"/>
      <c r="BD945" s="305" t="s">
        <v>15</v>
      </c>
      <c r="BE945" s="306"/>
      <c r="BF945" s="307" t="s">
        <v>16</v>
      </c>
      <c r="BG945" s="308"/>
      <c r="BH945" s="286"/>
      <c r="BI945" s="142" t="s">
        <v>24</v>
      </c>
      <c r="BJ945" s="125">
        <f>B945/B963</f>
        <v>6.8765341407915723E-2</v>
      </c>
      <c r="BK945" s="126">
        <f t="shared" ref="BK945" si="18482">C945/C963</f>
        <v>3.4352177441168516E-2</v>
      </c>
      <c r="BL945" s="127">
        <f t="shared" ref="BL945" si="18483">D945/D963</f>
        <v>6.7101061534478298E-2</v>
      </c>
      <c r="BM945" s="128">
        <f t="shared" ref="BM945" si="18484">E945/E963</f>
        <v>5.5677356855147096E-2</v>
      </c>
      <c r="BN945" s="125">
        <f t="shared" ref="BN945" si="18485">F945/F963</f>
        <v>6.3420267539216632E-2</v>
      </c>
      <c r="BO945" s="126">
        <f t="shared" ref="BO945" si="18486">G945/G963</f>
        <v>6.3165905631659053E-2</v>
      </c>
      <c r="BP945" s="127">
        <f t="shared" ref="BP945" si="18487">H945/H963</f>
        <v>5.1654482493266644E-2</v>
      </c>
      <c r="BQ945" s="128">
        <f t="shared" ref="BQ945" si="18488">I945/I963</f>
        <v>4.6341190928387892E-2</v>
      </c>
      <c r="BR945" s="125">
        <f t="shared" ref="BR945" si="18489">J945/J963</f>
        <v>5.6291390728476824E-2</v>
      </c>
      <c r="BS945" s="126">
        <f t="shared" ref="BS945" si="18490">K945/K963</f>
        <v>0.11150155426408974</v>
      </c>
      <c r="BT945" s="127">
        <f t="shared" ref="BT945" si="18491">L945/L963</f>
        <v>2.8009630818619582E-2</v>
      </c>
      <c r="BU945" s="125">
        <f t="shared" ref="BU945" si="18492">M945/M963</f>
        <v>9.2191481616308704E-2</v>
      </c>
      <c r="BV945" s="129">
        <f t="shared" ref="BV945" si="18493">N945/N963</f>
        <v>5.0524622527693491E-2</v>
      </c>
      <c r="BW945" s="130">
        <f t="shared" ref="BW945" si="18494">O945/O963</f>
        <v>7.7655378756969942E-2</v>
      </c>
      <c r="BX945" s="125">
        <f t="shared" ref="BX945" si="18495">P945/P963</f>
        <v>5.8716458223239974E-2</v>
      </c>
      <c r="BY945" s="126">
        <f t="shared" ref="BY945" si="18496">Q945/Q963</f>
        <v>6.599292572006063E-2</v>
      </c>
      <c r="BZ945" s="127">
        <f t="shared" ref="BZ945" si="18497">R945/R963</f>
        <v>6.4365256124721604E-2</v>
      </c>
      <c r="CA945" s="128">
        <f t="shared" ref="CA945" si="18498">S945/S963</f>
        <v>5.1474348048406338E-2</v>
      </c>
      <c r="CB945" s="125">
        <f t="shared" ref="CB945" si="18499">T945/T963</f>
        <v>3.0968006562756358E-2</v>
      </c>
      <c r="CC945" s="126">
        <f t="shared" ref="CC945" si="18500">U945/U963</f>
        <v>7.5909940375545076E-2</v>
      </c>
      <c r="CD945" s="127">
        <f t="shared" ref="CD945" si="18501">V945/V963</f>
        <v>2.8266263890387312E-2</v>
      </c>
      <c r="CE945" s="128">
        <f t="shared" ref="CE945" si="18502">W945/W963</f>
        <v>7.4537695590327163E-2</v>
      </c>
      <c r="CF945" s="125">
        <f t="shared" ref="CF945" si="18503">X945/X963</f>
        <v>4.1969173428582522E-2</v>
      </c>
      <c r="CG945" s="126">
        <f t="shared" ref="CG945" si="18504">Y945/Y963</f>
        <v>7.5029006059043446E-2</v>
      </c>
      <c r="CH945" s="127">
        <f t="shared" ref="CH945" si="18505">Z945/Z963</f>
        <v>6.6384908772291515E-2</v>
      </c>
      <c r="CI945" s="125">
        <f t="shared" ref="CI945" si="18506">AA945/AA963</f>
        <v>4.4117647058823532E-2</v>
      </c>
      <c r="CJ945" s="131">
        <f t="shared" ref="CJ945" si="18507">AB945/AB963</f>
        <v>5.5623024252114586E-2</v>
      </c>
      <c r="CK945" s="132">
        <f t="shared" ref="CK945" si="18508">AC945/AC963</f>
        <v>6.0344458642341392E-2</v>
      </c>
    </row>
    <row r="946" spans="1:89" ht="15" thickTop="1" thickBot="1">
      <c r="A946" s="133" t="s">
        <v>28</v>
      </c>
      <c r="B946" s="188">
        <v>3484</v>
      </c>
      <c r="C946" s="189">
        <v>1229</v>
      </c>
      <c r="D946" s="190">
        <v>1413</v>
      </c>
      <c r="E946" s="191">
        <v>936</v>
      </c>
      <c r="F946" s="188">
        <v>642</v>
      </c>
      <c r="G946" s="192">
        <v>425</v>
      </c>
      <c r="H946" s="190">
        <v>1878</v>
      </c>
      <c r="I946" s="191">
        <v>1832</v>
      </c>
      <c r="J946" s="188">
        <v>340</v>
      </c>
      <c r="K946" s="192">
        <v>656</v>
      </c>
      <c r="L946" s="190">
        <v>425</v>
      </c>
      <c r="M946" s="188">
        <v>1437</v>
      </c>
      <c r="N946" s="193">
        <v>1356</v>
      </c>
      <c r="O946" s="194">
        <v>2366</v>
      </c>
      <c r="P946" s="188">
        <v>854</v>
      </c>
      <c r="Q946" s="192">
        <v>1062</v>
      </c>
      <c r="R946" s="190">
        <v>1371</v>
      </c>
      <c r="S946" s="191">
        <v>1193</v>
      </c>
      <c r="T946" s="188">
        <v>408</v>
      </c>
      <c r="U946" s="192">
        <v>695</v>
      </c>
      <c r="V946" s="190">
        <v>750</v>
      </c>
      <c r="W946" s="191">
        <v>2169</v>
      </c>
      <c r="X946" s="188">
        <v>991</v>
      </c>
      <c r="Y946" s="192">
        <v>931</v>
      </c>
      <c r="Z946" s="190">
        <v>3131</v>
      </c>
      <c r="AA946" s="188">
        <v>2293</v>
      </c>
      <c r="AB946" s="168">
        <f t="shared" si="18427"/>
        <v>17043</v>
      </c>
      <c r="AC946" s="169">
        <f t="shared" si="18344"/>
        <v>17224</v>
      </c>
      <c r="AE946" s="310"/>
      <c r="AF946" s="242" t="s">
        <v>17</v>
      </c>
      <c r="AG946" s="243" t="s">
        <v>18</v>
      </c>
      <c r="AH946" s="244" t="s">
        <v>17</v>
      </c>
      <c r="AI946" s="245" t="s">
        <v>18</v>
      </c>
      <c r="AJ946" s="242" t="s">
        <v>17</v>
      </c>
      <c r="AK946" s="243" t="s">
        <v>18</v>
      </c>
      <c r="AL946" s="244" t="s">
        <v>17</v>
      </c>
      <c r="AM946" s="245" t="s">
        <v>18</v>
      </c>
      <c r="AN946" s="242" t="s">
        <v>17</v>
      </c>
      <c r="AO946" s="243" t="s">
        <v>18</v>
      </c>
      <c r="AP946" s="244" t="s">
        <v>17</v>
      </c>
      <c r="AQ946" s="242" t="s">
        <v>18</v>
      </c>
      <c r="AR946" s="246" t="s">
        <v>17</v>
      </c>
      <c r="AS946" s="247" t="s">
        <v>18</v>
      </c>
      <c r="AT946" s="242" t="s">
        <v>17</v>
      </c>
      <c r="AU946" s="243" t="s">
        <v>18</v>
      </c>
      <c r="AV946" s="244" t="s">
        <v>17</v>
      </c>
      <c r="AW946" s="245" t="s">
        <v>18</v>
      </c>
      <c r="AX946" s="242" t="s">
        <v>17</v>
      </c>
      <c r="AY946" s="243" t="s">
        <v>18</v>
      </c>
      <c r="AZ946" s="244" t="s">
        <v>17</v>
      </c>
      <c r="BA946" s="245" t="s">
        <v>18</v>
      </c>
      <c r="BB946" s="242" t="s">
        <v>17</v>
      </c>
      <c r="BC946" s="243" t="s">
        <v>18</v>
      </c>
      <c r="BD946" s="248" t="s">
        <v>17</v>
      </c>
      <c r="BE946" s="249" t="s">
        <v>18</v>
      </c>
      <c r="BF946" s="250" t="s">
        <v>17</v>
      </c>
      <c r="BG946" s="251" t="s">
        <v>18</v>
      </c>
      <c r="BH946" s="287"/>
      <c r="BI946" s="133" t="s">
        <v>28</v>
      </c>
      <c r="BJ946" s="125">
        <f>B946/B963</f>
        <v>6.2422733055023022E-2</v>
      </c>
      <c r="BK946" s="126">
        <f t="shared" ref="BK946" si="18509">C946/C963</f>
        <v>3.3243170137949689E-2</v>
      </c>
      <c r="BL946" s="127">
        <f t="shared" ref="BL946" si="18510">D946/D963</f>
        <v>6.0973504789850697E-2</v>
      </c>
      <c r="BM946" s="128">
        <f t="shared" ref="BM946" si="18511">E946/E963</f>
        <v>4.7723448732983224E-2</v>
      </c>
      <c r="BN946" s="125">
        <f t="shared" ref="BN946" si="18512">F946/F963</f>
        <v>6.1784236358387062E-2</v>
      </c>
      <c r="BO946" s="126">
        <f t="shared" ref="BO946" si="18513">G946/G963</f>
        <v>5.3906646372399794E-2</v>
      </c>
      <c r="BP946" s="127">
        <f t="shared" ref="BP946" si="18514">H946/H963</f>
        <v>6.0215467487495192E-2</v>
      </c>
      <c r="BQ946" s="128">
        <f t="shared" ref="BQ946" si="18515">I946/I963</f>
        <v>4.0933973857669531E-2</v>
      </c>
      <c r="BR946" s="125">
        <f t="shared" ref="BR946" si="18516">J946/J963</f>
        <v>5.3610848312835066E-2</v>
      </c>
      <c r="BS946" s="126">
        <f t="shared" ref="BS946" si="18517">K946/K963</f>
        <v>8.8660629814839839E-2</v>
      </c>
      <c r="BT946" s="127">
        <f t="shared" ref="BT946" si="18518">L946/L963</f>
        <v>3.4109149277688607E-2</v>
      </c>
      <c r="BU946" s="125">
        <f t="shared" ref="BU946" si="18519">M946/M963</f>
        <v>6.5389515835456866E-2</v>
      </c>
      <c r="BV946" s="129">
        <f t="shared" ref="BV946" si="18520">N946/N963</f>
        <v>4.9574086937447449E-2</v>
      </c>
      <c r="BW946" s="130">
        <f t="shared" ref="BW946" si="18521">O946/O963</f>
        <v>6.4354685162518702E-2</v>
      </c>
      <c r="BX946" s="125">
        <f t="shared" ref="BX946" si="18522">P946/P963</f>
        <v>5.0143855322646938E-2</v>
      </c>
      <c r="BY946" s="126">
        <f t="shared" ref="BY946" si="18523">Q946/Q963</f>
        <v>5.366346639717029E-2</v>
      </c>
      <c r="BZ946" s="127">
        <f t="shared" ref="BZ946" si="18524">R946/R963</f>
        <v>6.106904231625835E-2</v>
      </c>
      <c r="CA946" s="128">
        <f t="shared" ref="CA946" si="18525">S946/S963</f>
        <v>5.0835179819328447E-2</v>
      </c>
      <c r="CB946" s="125">
        <f t="shared" ref="CB946" si="18526">T946/T963</f>
        <v>4.1837571780147659E-2</v>
      </c>
      <c r="CC946" s="126">
        <f t="shared" ref="CC946" si="18527">U946/U963</f>
        <v>6.1849248019934147E-2</v>
      </c>
      <c r="CD946" s="127">
        <f t="shared" ref="CD946" si="18528">V946/V963</f>
        <v>2.6971625849606214E-2</v>
      </c>
      <c r="CE946" s="128">
        <f t="shared" ref="CE946" si="18529">W946/W963</f>
        <v>6.8563300142247513E-2</v>
      </c>
      <c r="CF946" s="125">
        <f t="shared" ref="CF946" si="18530">X946/X963</f>
        <v>3.8474977675971578E-2</v>
      </c>
      <c r="CG946" s="126">
        <f t="shared" ref="CG946" si="18531">Y946/Y963</f>
        <v>6.0010313265437668E-2</v>
      </c>
      <c r="CH946" s="127">
        <f t="shared" ref="CH946" si="18532">Z946/Z963</f>
        <v>5.3791705322475347E-2</v>
      </c>
      <c r="CI946" s="125">
        <f t="shared" ref="CI946" si="18533">AA946/AA963</f>
        <v>4.5753851065527977E-2</v>
      </c>
      <c r="CJ946" s="131">
        <f t="shared" ref="CJ946" si="18534">AB946/AB963</f>
        <v>5.2004125422611708E-2</v>
      </c>
      <c r="CK946" s="132">
        <f t="shared" ref="CK946" si="18535">AC946/AC963</f>
        <v>5.2653138584381365E-2</v>
      </c>
    </row>
    <row r="947" spans="1:89" ht="14.1" thickTop="1">
      <c r="A947" s="142" t="s">
        <v>29</v>
      </c>
      <c r="B947" s="202">
        <v>3650</v>
      </c>
      <c r="C947" s="196">
        <v>1362</v>
      </c>
      <c r="D947" s="197">
        <v>1349</v>
      </c>
      <c r="E947" s="198">
        <v>805</v>
      </c>
      <c r="F947" s="195">
        <v>665</v>
      </c>
      <c r="G947" s="199">
        <v>385</v>
      </c>
      <c r="H947" s="197">
        <v>2004</v>
      </c>
      <c r="I947" s="198">
        <v>1951</v>
      </c>
      <c r="J947" s="195">
        <v>346</v>
      </c>
      <c r="K947" s="199">
        <v>512</v>
      </c>
      <c r="L947" s="197">
        <v>495</v>
      </c>
      <c r="M947" s="195">
        <v>1496</v>
      </c>
      <c r="N947" s="200">
        <v>1346</v>
      </c>
      <c r="O947" s="203">
        <v>2251</v>
      </c>
      <c r="P947" s="195">
        <v>835</v>
      </c>
      <c r="Q947" s="199">
        <v>1002</v>
      </c>
      <c r="R947" s="197">
        <v>1277</v>
      </c>
      <c r="S947" s="198">
        <v>1268</v>
      </c>
      <c r="T947" s="195">
        <v>433</v>
      </c>
      <c r="U947" s="199">
        <v>643</v>
      </c>
      <c r="V947" s="197">
        <v>864</v>
      </c>
      <c r="W947" s="204">
        <v>2372</v>
      </c>
      <c r="X947" s="195">
        <v>989</v>
      </c>
      <c r="Y947" s="199">
        <v>888</v>
      </c>
      <c r="Z947" s="197">
        <v>3077</v>
      </c>
      <c r="AA947" s="195">
        <v>2913</v>
      </c>
      <c r="AB947" s="168">
        <f t="shared" si="18427"/>
        <v>17330</v>
      </c>
      <c r="AC947" s="169">
        <f t="shared" si="18344"/>
        <v>17848</v>
      </c>
      <c r="AE947" s="252" t="str">
        <f>$AE$17</f>
        <v>17:00 - 17:59</v>
      </c>
      <c r="AF947" s="253">
        <f t="shared" ref="AF947:AU949" si="18536">SUMIF($A$9:$A$32,$AE947,B$939:B$962)</f>
        <v>2807</v>
      </c>
      <c r="AG947" s="254">
        <f t="shared" si="18536"/>
        <v>3939</v>
      </c>
      <c r="AH947" s="255">
        <f t="shared" si="18536"/>
        <v>1811</v>
      </c>
      <c r="AI947" s="256">
        <f t="shared" si="18536"/>
        <v>1790</v>
      </c>
      <c r="AJ947" s="253">
        <f t="shared" si="18536"/>
        <v>970</v>
      </c>
      <c r="AK947" s="257">
        <f t="shared" si="18536"/>
        <v>639</v>
      </c>
      <c r="AL947" s="255">
        <f t="shared" si="18536"/>
        <v>2412</v>
      </c>
      <c r="AM947" s="256">
        <f t="shared" si="18536"/>
        <v>4149</v>
      </c>
      <c r="AN947" s="253">
        <f t="shared" si="18536"/>
        <v>716</v>
      </c>
      <c r="AO947" s="257">
        <f t="shared" si="18536"/>
        <v>353</v>
      </c>
      <c r="AP947" s="255">
        <f t="shared" si="18536"/>
        <v>1645</v>
      </c>
      <c r="AQ947" s="253">
        <f t="shared" si="18536"/>
        <v>1123</v>
      </c>
      <c r="AR947" s="258">
        <f t="shared" si="18536"/>
        <v>2434</v>
      </c>
      <c r="AS947" s="259">
        <f t="shared" si="18536"/>
        <v>2379</v>
      </c>
      <c r="AT947" s="253">
        <f t="shared" si="18536"/>
        <v>1468</v>
      </c>
      <c r="AU947" s="257">
        <f t="shared" si="18536"/>
        <v>1316</v>
      </c>
      <c r="AV947" s="255">
        <f t="shared" ref="AP947:BE949" si="18537">SUMIF($A$9:$A$32,$AE947,R$939:R$962)</f>
        <v>1499</v>
      </c>
      <c r="AW947" s="256">
        <f t="shared" si="18537"/>
        <v>1917</v>
      </c>
      <c r="AX947" s="253">
        <f t="shared" si="18537"/>
        <v>1170</v>
      </c>
      <c r="AY947" s="257">
        <f t="shared" si="18537"/>
        <v>438</v>
      </c>
      <c r="AZ947" s="255">
        <f t="shared" si="18537"/>
        <v>2625</v>
      </c>
      <c r="BA947" s="256">
        <f t="shared" si="18537"/>
        <v>1564</v>
      </c>
      <c r="BB947" s="253">
        <f t="shared" si="18537"/>
        <v>3192</v>
      </c>
      <c r="BC947" s="257">
        <f t="shared" si="18537"/>
        <v>671</v>
      </c>
      <c r="BD947" s="20">
        <f t="shared" si="18537"/>
        <v>4573</v>
      </c>
      <c r="BE947" s="260">
        <f t="shared" si="18537"/>
        <v>4233</v>
      </c>
      <c r="BF947" s="261">
        <f>AF947+AH947+AJ947+AL947+AN947+AP947+AR947+AT947+AV947+AX947+AZ947+BB947+BD947</f>
        <v>27322</v>
      </c>
      <c r="BG947" s="262">
        <f>AG947+AI947+AK947+AM947+AO947+AQ947+AS947+AU947+AW947+AY947+BA947+BC947+BE947</f>
        <v>24511</v>
      </c>
      <c r="BH947" s="283"/>
      <c r="BI947" s="142" t="s">
        <v>29</v>
      </c>
      <c r="BJ947" s="125">
        <f>B947/B963</f>
        <v>6.5396950531238243E-2</v>
      </c>
      <c r="BK947" s="126">
        <f t="shared" ref="BK947" si="18538">C947/C963</f>
        <v>3.6840681633757102E-2</v>
      </c>
      <c r="BL947" s="127">
        <f t="shared" ref="BL947" si="18539">D947/D963</f>
        <v>5.8211789073962197E-2</v>
      </c>
      <c r="BM947" s="128">
        <f t="shared" ref="BM947" si="18540">E947/E963</f>
        <v>4.1044205373986641E-2</v>
      </c>
      <c r="BN947" s="125">
        <f t="shared" ref="BN947" si="18541">F947/F963</f>
        <v>6.3997690308921176E-2</v>
      </c>
      <c r="BO947" s="126">
        <f t="shared" ref="BO947" si="18542">G947/G963</f>
        <v>4.8833079654997461E-2</v>
      </c>
      <c r="BP947" s="127">
        <f t="shared" ref="BP947" si="18543">H947/H963</f>
        <v>6.4255482878030012E-2</v>
      </c>
      <c r="BQ947" s="128">
        <f t="shared" ref="BQ947" si="18544">I947/I963</f>
        <v>4.3592894648642612E-2</v>
      </c>
      <c r="BR947" s="125">
        <f t="shared" ref="BR947" si="18545">J947/J963</f>
        <v>5.455692210659098E-2</v>
      </c>
      <c r="BS947" s="126">
        <f t="shared" ref="BS947" si="18546">K947/K963</f>
        <v>6.9198540343289636E-2</v>
      </c>
      <c r="BT947" s="127">
        <f t="shared" ref="BT947" si="18547">L947/L963</f>
        <v>3.9727126805778494E-2</v>
      </c>
      <c r="BU947" s="125">
        <f t="shared" ref="BU947" si="18548">M947/M963</f>
        <v>6.8074262832180557E-2</v>
      </c>
      <c r="BV947" s="129">
        <f t="shared" ref="BV947" si="18549">N947/N963</f>
        <v>4.9208496325814352E-2</v>
      </c>
      <c r="BW947" s="130">
        <f t="shared" ref="BW947" si="18550">O947/O963</f>
        <v>6.1226710186318513E-2</v>
      </c>
      <c r="BX947" s="125">
        <f t="shared" ref="BX947" si="18551">P947/P963</f>
        <v>4.9028242616405378E-2</v>
      </c>
      <c r="BY947" s="126">
        <f t="shared" ref="BY947" si="18552">Q947/Q963</f>
        <v>5.063163213744315E-2</v>
      </c>
      <c r="BZ947" s="127">
        <f t="shared" ref="BZ947" si="18553">R947/R963</f>
        <v>5.6881959910913139E-2</v>
      </c>
      <c r="CA947" s="128">
        <f t="shared" ref="CA947" si="18554">S947/S963</f>
        <v>5.4031020964717916E-2</v>
      </c>
      <c r="CB947" s="125">
        <f t="shared" ref="CB947" si="18555">T947/T963</f>
        <v>4.4401148482362596E-2</v>
      </c>
      <c r="CC947" s="126">
        <f t="shared" ref="CC947" si="18556">U947/U963</f>
        <v>5.7221678383910297E-2</v>
      </c>
      <c r="CD947" s="127">
        <f t="shared" ref="CD947" si="18557">V947/V963</f>
        <v>3.1071312978746359E-2</v>
      </c>
      <c r="CE947" s="128">
        <f t="shared" ref="CE947" si="18558">W947/W963</f>
        <v>7.4980243401296026E-2</v>
      </c>
      <c r="CF947" s="125">
        <f t="shared" ref="CF947" si="18559">X947/X963</f>
        <v>3.8397328881469114E-2</v>
      </c>
      <c r="CG947" s="126">
        <f t="shared" ref="CG947" si="18560">Y947/Y963</f>
        <v>5.7238623179064071E-2</v>
      </c>
      <c r="CH947" s="127">
        <f t="shared" ref="CH947" si="18561">Z947/Z963</f>
        <v>5.2863965914166922E-2</v>
      </c>
      <c r="CI947" s="125">
        <f t="shared" ref="CI947" si="18562">AA947/AA963</f>
        <v>5.8125149652805491E-2</v>
      </c>
      <c r="CJ947" s="131">
        <f t="shared" ref="CJ947" si="18563">AB947/AB963</f>
        <v>5.2879862323174376E-2</v>
      </c>
      <c r="CK947" s="132">
        <f t="shared" ref="CK947" si="18564">AC947/AC963</f>
        <v>5.4560683781586072E-2</v>
      </c>
    </row>
    <row r="948" spans="1:89">
      <c r="A948" s="133" t="s">
        <v>31</v>
      </c>
      <c r="B948" s="205">
        <v>3615</v>
      </c>
      <c r="C948" s="189">
        <v>1467</v>
      </c>
      <c r="D948" s="190">
        <v>1474</v>
      </c>
      <c r="E948" s="191">
        <v>800</v>
      </c>
      <c r="F948" s="188">
        <v>695</v>
      </c>
      <c r="G948" s="192">
        <v>438</v>
      </c>
      <c r="H948" s="190">
        <v>2165</v>
      </c>
      <c r="I948" s="191">
        <v>2232</v>
      </c>
      <c r="J948" s="188">
        <v>349</v>
      </c>
      <c r="K948" s="189">
        <v>461</v>
      </c>
      <c r="L948" s="190">
        <v>574</v>
      </c>
      <c r="M948" s="188">
        <v>1524</v>
      </c>
      <c r="N948" s="193">
        <v>1569</v>
      </c>
      <c r="O948" s="206">
        <v>2268</v>
      </c>
      <c r="P948" s="188">
        <v>992</v>
      </c>
      <c r="Q948" s="189">
        <v>996</v>
      </c>
      <c r="R948" s="190">
        <v>1264</v>
      </c>
      <c r="S948" s="191">
        <v>1180</v>
      </c>
      <c r="T948" s="197">
        <v>490</v>
      </c>
      <c r="U948" s="188">
        <v>681</v>
      </c>
      <c r="V948" s="190">
        <v>1189</v>
      </c>
      <c r="W948" s="207">
        <v>2151</v>
      </c>
      <c r="X948" s="188">
        <v>1110</v>
      </c>
      <c r="Y948" s="192">
        <v>717</v>
      </c>
      <c r="Z948" s="190">
        <v>3341</v>
      </c>
      <c r="AA948" s="188">
        <v>2708</v>
      </c>
      <c r="AB948" s="168">
        <f t="shared" si="18427"/>
        <v>18827</v>
      </c>
      <c r="AC948" s="169">
        <f t="shared" si="18344"/>
        <v>17623</v>
      </c>
      <c r="AE948" s="263" t="str">
        <f>$AE$18</f>
        <v>18:00 - 18:59</v>
      </c>
      <c r="AF948" s="253">
        <f t="shared" si="18536"/>
        <v>2827</v>
      </c>
      <c r="AG948" s="264">
        <f t="shared" si="18536"/>
        <v>4767</v>
      </c>
      <c r="AH948" s="265">
        <f t="shared" si="18536"/>
        <v>1544</v>
      </c>
      <c r="AI948" s="266">
        <f t="shared" si="18536"/>
        <v>1899</v>
      </c>
      <c r="AJ948" s="267">
        <f t="shared" si="18536"/>
        <v>799</v>
      </c>
      <c r="AK948" s="268">
        <f t="shared" si="18536"/>
        <v>519</v>
      </c>
      <c r="AL948" s="265">
        <f t="shared" si="18536"/>
        <v>2352</v>
      </c>
      <c r="AM948" s="266">
        <f t="shared" si="18536"/>
        <v>4919</v>
      </c>
      <c r="AN948" s="267">
        <f t="shared" si="18536"/>
        <v>654</v>
      </c>
      <c r="AO948" s="268">
        <f t="shared" si="18536"/>
        <v>253</v>
      </c>
      <c r="AP948" s="265">
        <f t="shared" si="18537"/>
        <v>1671</v>
      </c>
      <c r="AQ948" s="267">
        <f t="shared" si="18537"/>
        <v>1043</v>
      </c>
      <c r="AR948" s="269">
        <f t="shared" si="18537"/>
        <v>2347</v>
      </c>
      <c r="AS948" s="270">
        <f t="shared" si="18537"/>
        <v>2277</v>
      </c>
      <c r="AT948" s="267">
        <f t="shared" si="18537"/>
        <v>1393</v>
      </c>
      <c r="AU948" s="268">
        <f t="shared" si="18537"/>
        <v>1459</v>
      </c>
      <c r="AV948" s="265">
        <f t="shared" si="18537"/>
        <v>1572</v>
      </c>
      <c r="AW948" s="266">
        <f t="shared" si="18537"/>
        <v>1850</v>
      </c>
      <c r="AX948" s="267">
        <f t="shared" si="18537"/>
        <v>1013</v>
      </c>
      <c r="AY948" s="268">
        <f t="shared" si="18537"/>
        <v>415</v>
      </c>
      <c r="AZ948" s="265">
        <f t="shared" si="18537"/>
        <v>2896</v>
      </c>
      <c r="BA948" s="266">
        <f t="shared" si="18537"/>
        <v>1838</v>
      </c>
      <c r="BB948" s="267">
        <f t="shared" si="18537"/>
        <v>2651</v>
      </c>
      <c r="BC948" s="268">
        <f t="shared" si="18537"/>
        <v>852</v>
      </c>
      <c r="BD948" s="265">
        <f t="shared" si="18537"/>
        <v>4080</v>
      </c>
      <c r="BE948" s="267">
        <f t="shared" si="18537"/>
        <v>4916</v>
      </c>
      <c r="BF948" s="271">
        <f>SUM(AF948,AH948,AJ948,AL948,AN948,AP948,AR948,AT948,AV948,AX948,AZ948,BB948,BD948)</f>
        <v>25799</v>
      </c>
      <c r="BG948" s="16">
        <f>SUM(AG948,AI948,AK948,AM948,AO948,AQ948,AS948,AU948,AW948,AY948,BA948,BC948,BE948)</f>
        <v>27007</v>
      </c>
      <c r="BH948" s="284"/>
      <c r="BI948" s="133" t="s">
        <v>31</v>
      </c>
      <c r="BJ948" s="125">
        <f>B948/B963</f>
        <v>6.476985648504828E-2</v>
      </c>
      <c r="BK948" s="126">
        <f t="shared" ref="BK948" si="18565">C948/C963</f>
        <v>3.9680822288341897E-2</v>
      </c>
      <c r="BL948" s="127">
        <f t="shared" ref="BL948" si="18566">D948/D963</f>
        <v>6.3605765081556923E-2</v>
      </c>
      <c r="BM948" s="128">
        <f t="shared" ref="BM948" si="18567">E948/E963</f>
        <v>4.0789272421353183E-2</v>
      </c>
      <c r="BN948" s="125">
        <f t="shared" ref="BN948" si="18568">F948/F963</f>
        <v>6.6884804157443939E-2</v>
      </c>
      <c r="BO948" s="126">
        <f t="shared" ref="BO948" si="18569">G948/G963</f>
        <v>5.5555555555555552E-2</v>
      </c>
      <c r="BP948" s="127">
        <f t="shared" ref="BP948" si="18570">H948/H963</f>
        <v>6.9417724765935621E-2</v>
      </c>
      <c r="BQ948" s="128">
        <f t="shared" ref="BQ948" si="18571">I948/I963</f>
        <v>4.9871522734889956E-2</v>
      </c>
      <c r="BR948" s="125">
        <f t="shared" ref="BR948" si="18572">J948/J963</f>
        <v>5.5029959003468937E-2</v>
      </c>
      <c r="BS948" s="126">
        <f t="shared" ref="BS948" si="18573">K948/K963</f>
        <v>6.2305716988782268E-2</v>
      </c>
      <c r="BT948" s="127">
        <f t="shared" ref="BT948" si="18574">L948/L963</f>
        <v>4.6067415730337076E-2</v>
      </c>
      <c r="BU948" s="125">
        <f t="shared" ref="BU948" si="18575">M948/M963</f>
        <v>6.9348380050964692E-2</v>
      </c>
      <c r="BV948" s="129">
        <f t="shared" ref="BV948" si="18576">N948/N963</f>
        <v>5.736116696523233E-2</v>
      </c>
      <c r="BW948" s="130">
        <f t="shared" ref="BW948" si="18577">O948/O963</f>
        <v>6.16891064871481E-2</v>
      </c>
      <c r="BX948" s="125">
        <f t="shared" ref="BX948" si="18578">P948/P963</f>
        <v>5.8246726557454054E-2</v>
      </c>
      <c r="BY948" s="126">
        <f t="shared" ref="BY948" si="18579">Q948/Q963</f>
        <v>5.0328448711470443E-2</v>
      </c>
      <c r="BZ948" s="127">
        <f t="shared" ref="BZ948" si="18580">R948/R963</f>
        <v>5.6302895322939868E-2</v>
      </c>
      <c r="CA948" s="128">
        <f t="shared" ref="CA948" si="18581">S948/S963</f>
        <v>5.028123402079427E-2</v>
      </c>
      <c r="CB948" s="125">
        <f t="shared" ref="CB948" si="18582">T948/T963</f>
        <v>5.0246103363412634E-2</v>
      </c>
      <c r="CC948" s="126">
        <f t="shared" ref="CC948" si="18583">U948/U963</f>
        <v>6.0603363887158493E-2</v>
      </c>
      <c r="CD948" s="127">
        <f t="shared" ref="CD948" si="18584">V948/V963</f>
        <v>4.275901751357572E-2</v>
      </c>
      <c r="CE948" s="128">
        <f t="shared" ref="CE948" si="18585">W948/W963</f>
        <v>6.7994310099573255E-2</v>
      </c>
      <c r="CF948" s="125">
        <f t="shared" ref="CF948" si="18586">X948/X963</f>
        <v>4.309508094886827E-2</v>
      </c>
      <c r="CG948" s="126">
        <f t="shared" ref="CG948" si="18587">Y948/Y963</f>
        <v>4.6216320742555113E-2</v>
      </c>
      <c r="CH948" s="127">
        <f t="shared" ref="CH948" si="18588">Z948/Z963</f>
        <v>5.7399580799230319E-2</v>
      </c>
      <c r="CI948" s="125">
        <f t="shared" ref="CI948" si="18589">AA948/AA963</f>
        <v>5.4034639636044379E-2</v>
      </c>
      <c r="CJ948" s="131">
        <f t="shared" ref="CJ948" si="18590">AB948/AB963</f>
        <v>5.7447730407293944E-2</v>
      </c>
      <c r="CK948" s="132">
        <f t="shared" ref="CK948" si="18591">AC948/AC963</f>
        <v>5.387286700374784E-2</v>
      </c>
    </row>
    <row r="949" spans="1:89" ht="14.1" thickBot="1">
      <c r="A949" s="142" t="s">
        <v>33</v>
      </c>
      <c r="B949" s="202">
        <v>3244</v>
      </c>
      <c r="C949" s="196">
        <v>1783</v>
      </c>
      <c r="D949" s="197">
        <v>1243</v>
      </c>
      <c r="E949" s="198">
        <v>1000</v>
      </c>
      <c r="F949" s="195">
        <v>582</v>
      </c>
      <c r="G949" s="199">
        <v>432</v>
      </c>
      <c r="H949" s="197">
        <v>2141</v>
      </c>
      <c r="I949" s="198">
        <v>2303</v>
      </c>
      <c r="J949" s="195">
        <v>351</v>
      </c>
      <c r="K949" s="196">
        <v>417</v>
      </c>
      <c r="L949" s="197">
        <v>535</v>
      </c>
      <c r="M949" s="195">
        <v>1419</v>
      </c>
      <c r="N949" s="200">
        <v>1496</v>
      </c>
      <c r="O949" s="203">
        <v>2129</v>
      </c>
      <c r="P949" s="195">
        <v>889</v>
      </c>
      <c r="Q949" s="196">
        <v>988</v>
      </c>
      <c r="R949" s="197">
        <v>1294</v>
      </c>
      <c r="S949" s="198">
        <v>1376</v>
      </c>
      <c r="T949" s="195">
        <v>472</v>
      </c>
      <c r="U949" s="199">
        <v>584</v>
      </c>
      <c r="V949" s="197">
        <v>1185</v>
      </c>
      <c r="W949" s="204">
        <v>2070</v>
      </c>
      <c r="X949" s="195">
        <v>1118</v>
      </c>
      <c r="Y949" s="199">
        <v>858</v>
      </c>
      <c r="Z949" s="197">
        <v>3110</v>
      </c>
      <c r="AA949" s="195">
        <v>2921</v>
      </c>
      <c r="AB949" s="168">
        <f t="shared" si="18427"/>
        <v>17660</v>
      </c>
      <c r="AC949" s="169">
        <f t="shared" si="18344"/>
        <v>18280</v>
      </c>
      <c r="AE949" s="252" t="str">
        <f>$AE$19</f>
        <v>19:00 - 19:59</v>
      </c>
      <c r="AF949" s="253">
        <f t="shared" si="18536"/>
        <v>2760</v>
      </c>
      <c r="AG949" s="272">
        <f t="shared" si="18536"/>
        <v>4514</v>
      </c>
      <c r="AH949" s="273">
        <f t="shared" si="18536"/>
        <v>1234</v>
      </c>
      <c r="AI949" s="274">
        <f t="shared" si="18536"/>
        <v>1579</v>
      </c>
      <c r="AJ949" s="275">
        <f t="shared" si="18536"/>
        <v>546</v>
      </c>
      <c r="AK949" s="276">
        <f t="shared" si="18536"/>
        <v>576</v>
      </c>
      <c r="AL949" s="273">
        <f t="shared" si="18536"/>
        <v>2087</v>
      </c>
      <c r="AM949" s="274">
        <f t="shared" si="18536"/>
        <v>4280</v>
      </c>
      <c r="AN949" s="275">
        <f t="shared" si="18536"/>
        <v>443</v>
      </c>
      <c r="AO949" s="276">
        <f t="shared" si="18536"/>
        <v>227</v>
      </c>
      <c r="AP949" s="273">
        <f t="shared" si="18537"/>
        <v>1195</v>
      </c>
      <c r="AQ949" s="275">
        <f t="shared" si="18537"/>
        <v>1026</v>
      </c>
      <c r="AR949" s="277">
        <f t="shared" si="18537"/>
        <v>2003</v>
      </c>
      <c r="AS949" s="278">
        <f t="shared" si="18537"/>
        <v>2306</v>
      </c>
      <c r="AT949" s="275">
        <f t="shared" si="18537"/>
        <v>1080</v>
      </c>
      <c r="AU949" s="276">
        <f t="shared" si="18537"/>
        <v>1560</v>
      </c>
      <c r="AV949" s="273">
        <f t="shared" si="18537"/>
        <v>1361</v>
      </c>
      <c r="AW949" s="274">
        <f t="shared" si="18537"/>
        <v>1856</v>
      </c>
      <c r="AX949" s="275">
        <f t="shared" si="18537"/>
        <v>853</v>
      </c>
      <c r="AY949" s="276">
        <f t="shared" si="18537"/>
        <v>462</v>
      </c>
      <c r="AZ949" s="273">
        <f t="shared" si="18537"/>
        <v>2730</v>
      </c>
      <c r="BA949" s="274">
        <f t="shared" si="18537"/>
        <v>1694</v>
      </c>
      <c r="BB949" s="275">
        <f t="shared" si="18537"/>
        <v>2112</v>
      </c>
      <c r="BC949" s="276">
        <f t="shared" si="18537"/>
        <v>829</v>
      </c>
      <c r="BD949" s="273">
        <f t="shared" si="18537"/>
        <v>3664</v>
      </c>
      <c r="BE949" s="275">
        <f t="shared" si="18537"/>
        <v>4452</v>
      </c>
      <c r="BF949" s="271">
        <f>SUM(AF949,AH949,AJ949,AL949,AN949,AP949,AR949,AT949,AV949,AX949,AZ949,BB949,BD949)</f>
        <v>22068</v>
      </c>
      <c r="BG949" s="16">
        <f>SUM(AG949,AI949,AK949,AM949,AO949,AQ949,AS949,AU949,AW949,AY949,BA949,BC949,BE949)</f>
        <v>25361</v>
      </c>
      <c r="BH949" s="285"/>
      <c r="BI949" s="142" t="s">
        <v>33</v>
      </c>
      <c r="BJ949" s="125">
        <f>B949/B963</f>
        <v>5.8122659595434757E-2</v>
      </c>
      <c r="BK949" s="126">
        <f t="shared" ref="BK949" si="18592">C949/C963</f>
        <v>4.8228293210711384E-2</v>
      </c>
      <c r="BL949" s="127">
        <f t="shared" ref="BL949" si="18593">D949/D963</f>
        <v>5.3637697419521881E-2</v>
      </c>
      <c r="BM949" s="128">
        <f t="shared" ref="BM949" si="18594">E949/E963</f>
        <v>5.098659052669148E-2</v>
      </c>
      <c r="BN949" s="125">
        <f t="shared" ref="BN949" si="18595">F949/F963</f>
        <v>5.6010008661341544E-2</v>
      </c>
      <c r="BO949" s="126">
        <f t="shared" ref="BO949" si="18596">G949/G963</f>
        <v>5.4794520547945202E-2</v>
      </c>
      <c r="BP949" s="127">
        <f t="shared" ref="BP949" si="18597">H949/H963</f>
        <v>6.8648198024881368E-2</v>
      </c>
      <c r="BQ949" s="128">
        <f t="shared" ref="BQ949" si="18598">I949/I963</f>
        <v>5.145793766059658E-2</v>
      </c>
      <c r="BR949" s="125">
        <f t="shared" ref="BR949" si="18599">J949/J963</f>
        <v>5.534531693472091E-2</v>
      </c>
      <c r="BS949" s="126">
        <f t="shared" ref="BS949" si="18600">K949/K963</f>
        <v>5.6358967428030815E-2</v>
      </c>
      <c r="BT949" s="127">
        <f t="shared" ref="BT949" si="18601">L949/L963</f>
        <v>4.2937399678972712E-2</v>
      </c>
      <c r="BU949" s="125">
        <f t="shared" ref="BU949" si="18602">M949/M963</f>
        <v>6.457044048052421E-2</v>
      </c>
      <c r="BV949" s="129">
        <f t="shared" ref="BV949" si="18603">N949/N963</f>
        <v>5.4692355500310749E-2</v>
      </c>
      <c r="BW949" s="130">
        <f t="shared" ref="BW949" si="18604">O949/O963</f>
        <v>5.7908336733306136E-2</v>
      </c>
      <c r="BX949" s="125">
        <f t="shared" ref="BX949" si="18605">P949/P963</f>
        <v>5.2198931360460339E-2</v>
      </c>
      <c r="BY949" s="126">
        <f t="shared" ref="BY949" si="18606">Q949/Q963</f>
        <v>4.9924204143506824E-2</v>
      </c>
      <c r="BZ949" s="127">
        <f t="shared" ref="BZ949" si="18607">R949/R963</f>
        <v>5.7639198218262806E-2</v>
      </c>
      <c r="CA949" s="128">
        <f t="shared" ref="CA949" si="18608">S949/S963</f>
        <v>5.8633032214078742E-2</v>
      </c>
      <c r="CB949" s="125">
        <f t="shared" ref="CB949" si="18609">T949/T963</f>
        <v>4.8400328137817882E-2</v>
      </c>
      <c r="CC949" s="126">
        <f t="shared" ref="CC949" si="18610">U949/U963</f>
        <v>5.1971166681498621E-2</v>
      </c>
      <c r="CD949" s="127">
        <f t="shared" ref="CD949" si="18611">V949/V963</f>
        <v>4.2615168842377815E-2</v>
      </c>
      <c r="CE949" s="128">
        <f t="shared" ref="CE949" si="18612">W949/W963</f>
        <v>6.5433854907539113E-2</v>
      </c>
      <c r="CF949" s="125">
        <f t="shared" ref="CF949" si="18613">X949/X963</f>
        <v>4.340567612687813E-2</v>
      </c>
      <c r="CG949" s="126">
        <f t="shared" ref="CG949" si="18614">Y949/Y963</f>
        <v>5.5304885909501098E-2</v>
      </c>
      <c r="CH949" s="127">
        <f t="shared" ref="CH949" si="18615">Z949/Z963</f>
        <v>5.3430917774799851E-2</v>
      </c>
      <c r="CI949" s="125">
        <f t="shared" ref="CI949" si="18616">AA949/AA963</f>
        <v>5.8284779311996167E-2</v>
      </c>
      <c r="CJ949" s="131">
        <f t="shared" ref="CJ949" si="18617">AB949/AB963</f>
        <v>5.3886807191417169E-2</v>
      </c>
      <c r="CK949" s="132">
        <f t="shared" ref="CK949" si="18618">AC949/AC963</f>
        <v>5.5881291995035491E-2</v>
      </c>
    </row>
    <row r="950" spans="1:89" ht="15" thickTop="1" thickBot="1">
      <c r="A950" s="133" t="s">
        <v>35</v>
      </c>
      <c r="B950" s="205">
        <v>2863</v>
      </c>
      <c r="C950" s="189">
        <v>1679</v>
      </c>
      <c r="D950" s="190">
        <v>1142</v>
      </c>
      <c r="E950" s="191">
        <v>925</v>
      </c>
      <c r="F950" s="188">
        <v>578</v>
      </c>
      <c r="G950" s="192">
        <v>437</v>
      </c>
      <c r="H950" s="190">
        <v>2153</v>
      </c>
      <c r="I950" s="191">
        <v>2402</v>
      </c>
      <c r="J950" s="188">
        <v>341</v>
      </c>
      <c r="K950" s="189">
        <v>374</v>
      </c>
      <c r="L950" s="190">
        <v>703</v>
      </c>
      <c r="M950" s="188">
        <v>1289</v>
      </c>
      <c r="N950" s="193">
        <v>1647</v>
      </c>
      <c r="O950" s="206">
        <v>1925</v>
      </c>
      <c r="P950" s="188">
        <v>949</v>
      </c>
      <c r="Q950" s="189">
        <v>1143</v>
      </c>
      <c r="R950" s="190">
        <v>1241</v>
      </c>
      <c r="S950" s="191">
        <v>1531</v>
      </c>
      <c r="T950" s="188">
        <v>639</v>
      </c>
      <c r="U950" s="192">
        <v>703</v>
      </c>
      <c r="V950" s="190">
        <v>1631</v>
      </c>
      <c r="W950" s="207">
        <v>1962</v>
      </c>
      <c r="X950" s="188">
        <v>1345</v>
      </c>
      <c r="Y950" s="192">
        <v>764</v>
      </c>
      <c r="Z950" s="190">
        <v>3350</v>
      </c>
      <c r="AA950" s="188">
        <v>2929</v>
      </c>
      <c r="AB950" s="168">
        <f t="shared" si="18427"/>
        <v>18582</v>
      </c>
      <c r="AC950" s="169">
        <f t="shared" si="18344"/>
        <v>18063</v>
      </c>
      <c r="AE950" s="288" t="s">
        <v>26</v>
      </c>
      <c r="AF950" s="12">
        <f t="shared" ref="AF950:BG950" si="18619">SUM(AF947:AF949)</f>
        <v>8394</v>
      </c>
      <c r="AG950" s="1">
        <f t="shared" si="18619"/>
        <v>13220</v>
      </c>
      <c r="AH950" s="12">
        <f t="shared" si="18619"/>
        <v>4589</v>
      </c>
      <c r="AI950" s="1">
        <f t="shared" si="18619"/>
        <v>5268</v>
      </c>
      <c r="AJ950" s="12">
        <f t="shared" si="18619"/>
        <v>2315</v>
      </c>
      <c r="AK950" s="1">
        <f t="shared" si="18619"/>
        <v>1734</v>
      </c>
      <c r="AL950" s="12">
        <f t="shared" si="18619"/>
        <v>6851</v>
      </c>
      <c r="AM950" s="1">
        <f t="shared" si="18619"/>
        <v>13348</v>
      </c>
      <c r="AN950" s="12">
        <f t="shared" si="18619"/>
        <v>1813</v>
      </c>
      <c r="AO950" s="1">
        <f t="shared" si="18619"/>
        <v>833</v>
      </c>
      <c r="AP950" s="12">
        <f t="shared" si="18619"/>
        <v>4511</v>
      </c>
      <c r="AQ950" s="1">
        <f t="shared" si="18619"/>
        <v>3192</v>
      </c>
      <c r="AR950" s="12">
        <f t="shared" si="18619"/>
        <v>6784</v>
      </c>
      <c r="AS950" s="1">
        <f t="shared" si="18619"/>
        <v>6962</v>
      </c>
      <c r="AT950" s="12">
        <f t="shared" si="18619"/>
        <v>3941</v>
      </c>
      <c r="AU950" s="1">
        <f t="shared" si="18619"/>
        <v>4335</v>
      </c>
      <c r="AV950" s="12">
        <f t="shared" si="18619"/>
        <v>4432</v>
      </c>
      <c r="AW950" s="1">
        <f t="shared" si="18619"/>
        <v>5623</v>
      </c>
      <c r="AX950" s="12">
        <f t="shared" si="18619"/>
        <v>3036</v>
      </c>
      <c r="AY950" s="1">
        <f t="shared" si="18619"/>
        <v>1315</v>
      </c>
      <c r="AZ950" s="12">
        <f t="shared" si="18619"/>
        <v>8251</v>
      </c>
      <c r="BA950" s="1">
        <f t="shared" si="18619"/>
        <v>5096</v>
      </c>
      <c r="BB950" s="12">
        <f t="shared" si="18619"/>
        <v>7955</v>
      </c>
      <c r="BC950" s="1">
        <f t="shared" si="18619"/>
        <v>2352</v>
      </c>
      <c r="BD950" s="12">
        <f t="shared" si="18619"/>
        <v>12317</v>
      </c>
      <c r="BE950" s="1">
        <f t="shared" si="18619"/>
        <v>13601</v>
      </c>
      <c r="BF950" s="51">
        <f t="shared" si="18619"/>
        <v>75189</v>
      </c>
      <c r="BG950" s="47">
        <f t="shared" si="18619"/>
        <v>76879</v>
      </c>
      <c r="BH950" s="284"/>
      <c r="BI950" s="133" t="s">
        <v>35</v>
      </c>
      <c r="BJ950" s="125">
        <f>B950/B963</f>
        <v>5.1296292978338383E-2</v>
      </c>
      <c r="BK950" s="126">
        <f t="shared" ref="BK950" si="18620">C950/C963</f>
        <v>4.5415201514741682E-2</v>
      </c>
      <c r="BL950" s="127">
        <f t="shared" ref="BL950" si="18621">D950/D963</f>
        <v>4.9279364805385348E-2</v>
      </c>
      <c r="BM950" s="128">
        <f t="shared" ref="BM950" si="18622">E950/E963</f>
        <v>4.7162596237189616E-2</v>
      </c>
      <c r="BN950" s="125">
        <f t="shared" ref="BN950" si="18623">F950/F963</f>
        <v>5.5625060148205174E-2</v>
      </c>
      <c r="BO950" s="126">
        <f t="shared" ref="BO950" si="18624">G950/G963</f>
        <v>5.5428716387620494E-2</v>
      </c>
      <c r="BP950" s="127">
        <f t="shared" ref="BP950" si="18625">H950/H963</f>
        <v>6.9032961395408488E-2</v>
      </c>
      <c r="BQ950" s="128">
        <f t="shared" ref="BQ950" si="18626">I950/I963</f>
        <v>5.3669981007708638E-2</v>
      </c>
      <c r="BR950" s="125">
        <f t="shared" ref="BR950" si="18627">J950/J963</f>
        <v>5.3768527278461056E-2</v>
      </c>
      <c r="BS950" s="126">
        <f t="shared" ref="BS950" si="18628">K950/K963</f>
        <v>5.054737126638735E-2</v>
      </c>
      <c r="BT950" s="127">
        <f t="shared" ref="BT950" si="18629">L950/L963</f>
        <v>5.642054574638844E-2</v>
      </c>
      <c r="BU950" s="125">
        <f t="shared" ref="BU950" si="18630">M950/M963</f>
        <v>5.8654896250455044E-2</v>
      </c>
      <c r="BV950" s="129">
        <f t="shared" ref="BV950" si="18631">N950/N963</f>
        <v>6.0212773735970462E-2</v>
      </c>
      <c r="BW950" s="130">
        <f t="shared" ref="BW950" si="18632">O950/O963</f>
        <v>5.2359581123351012E-2</v>
      </c>
      <c r="BX950" s="125">
        <f t="shared" ref="BX950" si="18633">P950/P963</f>
        <v>5.5721918853854732E-2</v>
      </c>
      <c r="BY950" s="126">
        <f t="shared" ref="BY950" si="18634">Q950/Q963</f>
        <v>5.7756442647801921E-2</v>
      </c>
      <c r="BZ950" s="127">
        <f t="shared" ref="BZ950" si="18635">R950/R963</f>
        <v>5.5278396436525615E-2</v>
      </c>
      <c r="CA950" s="128">
        <f t="shared" ref="CA950" si="18636">S950/S963</f>
        <v>6.5237770581216978E-2</v>
      </c>
      <c r="CB950" s="125">
        <f t="shared" ref="CB950" si="18637">T950/T963</f>
        <v>6.5525020508613613E-2</v>
      </c>
      <c r="CC950" s="126">
        <f t="shared" ref="CC950" si="18638">U950/U963</f>
        <v>6.2561181810091668E-2</v>
      </c>
      <c r="CD950" s="127">
        <f t="shared" ref="CD950" si="18639">V950/V963</f>
        <v>5.8654295680943644E-2</v>
      </c>
      <c r="CE950" s="128">
        <f t="shared" ref="CE950" si="18640">W950/W963</f>
        <v>6.2019914651493598E-2</v>
      </c>
      <c r="CF950" s="125">
        <f t="shared" ref="CF950" si="18641">X950/X963</f>
        <v>5.2218814302907944E-2</v>
      </c>
      <c r="CG950" s="126">
        <f t="shared" ref="CG950" si="18642">Y950/Y963</f>
        <v>4.9245842464870439E-2</v>
      </c>
      <c r="CH950" s="127">
        <f t="shared" ref="CH950" si="18643">Z950/Z963</f>
        <v>5.755420403394839E-2</v>
      </c>
      <c r="CI950" s="125">
        <f t="shared" ref="CI950" si="18644">AA950/AA963</f>
        <v>5.8444408971186849E-2</v>
      </c>
      <c r="CJ950" s="131">
        <f t="shared" ref="CJ950" si="18645">AB950/AB963</f>
        <v>5.6700150126325809E-2</v>
      </c>
      <c r="CK950" s="132">
        <f t="shared" ref="CK950" si="18646">AC950/AC963</f>
        <v>5.5217930924853727E-2</v>
      </c>
    </row>
    <row r="951" spans="1:89" ht="14.1" thickTop="1">
      <c r="A951" s="142" t="s">
        <v>36</v>
      </c>
      <c r="B951" s="202">
        <v>2325</v>
      </c>
      <c r="C951" s="196">
        <v>2341</v>
      </c>
      <c r="D951" s="197">
        <v>1136</v>
      </c>
      <c r="E951" s="198">
        <v>1030</v>
      </c>
      <c r="F951" s="195">
        <v>610</v>
      </c>
      <c r="G951" s="199">
        <v>476</v>
      </c>
      <c r="H951" s="197">
        <v>2134</v>
      </c>
      <c r="I951" s="198">
        <v>2853</v>
      </c>
      <c r="J951" s="195">
        <v>449</v>
      </c>
      <c r="K951" s="196">
        <v>366</v>
      </c>
      <c r="L951" s="197">
        <v>1017</v>
      </c>
      <c r="M951" s="195">
        <v>1131</v>
      </c>
      <c r="N951" s="200">
        <v>1886</v>
      </c>
      <c r="O951" s="203">
        <v>2041</v>
      </c>
      <c r="P951" s="195">
        <v>1061</v>
      </c>
      <c r="Q951" s="196">
        <v>1001</v>
      </c>
      <c r="R951" s="197">
        <v>1349</v>
      </c>
      <c r="S951" s="198">
        <v>1417</v>
      </c>
      <c r="T951" s="195">
        <v>794</v>
      </c>
      <c r="U951" s="199">
        <v>422</v>
      </c>
      <c r="V951" s="197">
        <v>1978</v>
      </c>
      <c r="W951" s="204">
        <v>1505</v>
      </c>
      <c r="X951" s="195">
        <v>1744</v>
      </c>
      <c r="Y951" s="199">
        <v>591</v>
      </c>
      <c r="Z951" s="197">
        <v>3461</v>
      </c>
      <c r="AA951" s="195">
        <v>2266</v>
      </c>
      <c r="AB951" s="168">
        <f t="shared" si="18427"/>
        <v>19944</v>
      </c>
      <c r="AC951" s="169">
        <f t="shared" si="18344"/>
        <v>17440</v>
      </c>
      <c r="BI951" s="142" t="s">
        <v>36</v>
      </c>
      <c r="BJ951" s="125">
        <f>B951/B963</f>
        <v>4.1656961639761347E-2</v>
      </c>
      <c r="BK951" s="126">
        <f t="shared" ref="BK951" si="18647">C951/C963</f>
        <v>6.3321612117933454E-2</v>
      </c>
      <c r="BL951" s="127">
        <f t="shared" ref="BL951" si="18648">D951/D963</f>
        <v>4.9020453957020801E-2</v>
      </c>
      <c r="BM951" s="128">
        <f t="shared" ref="BM951" si="18649">E951/E963</f>
        <v>5.2516188242492226E-2</v>
      </c>
      <c r="BN951" s="125">
        <f t="shared" ref="BN951" si="18650">F951/F963</f>
        <v>5.8704648253296118E-2</v>
      </c>
      <c r="BO951" s="126">
        <f t="shared" ref="BO951" si="18651">G951/G963</f>
        <v>6.0375443937087769E-2</v>
      </c>
      <c r="BP951" s="127">
        <f t="shared" ref="BP951" si="18652">H951/H963</f>
        <v>6.8423752725407211E-2</v>
      </c>
      <c r="BQ951" s="128">
        <f t="shared" ref="BQ951" si="18653">I951/I963</f>
        <v>6.3747067366774657E-2</v>
      </c>
      <c r="BR951" s="125">
        <f t="shared" ref="BR951" si="18654">J951/J963</f>
        <v>7.0797855566067491E-2</v>
      </c>
      <c r="BS951" s="126">
        <f t="shared" ref="BS951" si="18655">K951/K963</f>
        <v>4.9466144073523448E-2</v>
      </c>
      <c r="BT951" s="127">
        <f t="shared" ref="BT951" si="18656">L951/L963</f>
        <v>8.1621187800963085E-2</v>
      </c>
      <c r="BU951" s="125">
        <f t="shared" ref="BU951" si="18657">M951/M963</f>
        <v>5.1465234801601749E-2</v>
      </c>
      <c r="BV951" s="129">
        <f t="shared" ref="BV951" si="18658">N951/N963</f>
        <v>6.8950389354001385E-2</v>
      </c>
      <c r="BW951" s="130">
        <f t="shared" ref="BW951" si="18659">O951/O963</f>
        <v>5.5514755881952947E-2</v>
      </c>
      <c r="BX951" s="125">
        <f t="shared" ref="BX951" si="18660">P951/P963</f>
        <v>6.2298162174857612E-2</v>
      </c>
      <c r="BY951" s="126">
        <f t="shared" ref="BY951" si="18661">Q951/Q963</f>
        <v>5.0581101566447698E-2</v>
      </c>
      <c r="BZ951" s="127">
        <f t="shared" ref="BZ951" si="18662">R951/R963</f>
        <v>6.0089086859688196E-2</v>
      </c>
      <c r="CA951" s="128">
        <f t="shared" ref="CA951" si="18663">S951/S963</f>
        <v>6.0380092040224986E-2</v>
      </c>
      <c r="CB951" s="125">
        <f t="shared" ref="CB951" si="18664">T951/T963</f>
        <v>8.1419196062346183E-2</v>
      </c>
      <c r="CC951" s="126">
        <f t="shared" ref="CC951" si="18665">U951/U963</f>
        <v>3.7554507430808938E-2</v>
      </c>
      <c r="CD951" s="127">
        <f t="shared" ref="CD951" si="18666">V951/V963</f>
        <v>7.1133167907361461E-2</v>
      </c>
      <c r="CE951" s="128">
        <f t="shared" ref="CE951" si="18667">W951/W963</f>
        <v>4.7573889679152839E-2</v>
      </c>
      <c r="CF951" s="125">
        <f t="shared" ref="CF951" si="18668">X951/X963</f>
        <v>6.7709748806149786E-2</v>
      </c>
      <c r="CG951" s="126">
        <f t="shared" ref="CG951" si="18669">Y951/Y963</f>
        <v>3.8094624210390615E-2</v>
      </c>
      <c r="CH951" s="127">
        <f t="shared" ref="CH951" si="18670">Z951/Z963</f>
        <v>5.9461223928804589E-2</v>
      </c>
      <c r="CI951" s="125">
        <f t="shared" ref="CI951" si="18671">AA951/AA963</f>
        <v>4.5215100965759439E-2</v>
      </c>
      <c r="CJ951" s="131">
        <f t="shared" ref="CJ951" si="18672">AB951/AB963</f>
        <v>6.0856086218891506E-2</v>
      </c>
      <c r="CK951" s="132">
        <f t="shared" ref="CK951" si="18673">AC951/AC963</f>
        <v>5.3313442691106071E-2</v>
      </c>
    </row>
    <row r="952" spans="1:89">
      <c r="A952" s="133" t="s">
        <v>37</v>
      </c>
      <c r="B952" s="205">
        <v>2435</v>
      </c>
      <c r="C952" s="189">
        <v>2700</v>
      </c>
      <c r="D952" s="190">
        <v>1342</v>
      </c>
      <c r="E952" s="191">
        <v>1289</v>
      </c>
      <c r="F952" s="188">
        <v>869</v>
      </c>
      <c r="G952" s="192">
        <v>453</v>
      </c>
      <c r="H952" s="190">
        <v>2248</v>
      </c>
      <c r="I952" s="191">
        <v>3433</v>
      </c>
      <c r="J952" s="188">
        <v>590</v>
      </c>
      <c r="K952" s="189">
        <v>296</v>
      </c>
      <c r="L952" s="190">
        <v>1181</v>
      </c>
      <c r="M952" s="188">
        <v>1109</v>
      </c>
      <c r="N952" s="193">
        <v>2127</v>
      </c>
      <c r="O952" s="206">
        <v>2032</v>
      </c>
      <c r="P952" s="188">
        <v>1128</v>
      </c>
      <c r="Q952" s="189">
        <v>1214</v>
      </c>
      <c r="R952" s="190">
        <v>1599</v>
      </c>
      <c r="S952" s="191">
        <v>1710</v>
      </c>
      <c r="T952" s="188">
        <v>994</v>
      </c>
      <c r="U952" s="192">
        <v>376</v>
      </c>
      <c r="V952" s="190">
        <v>2732</v>
      </c>
      <c r="W952" s="207">
        <v>1898</v>
      </c>
      <c r="X952" s="188">
        <v>2328</v>
      </c>
      <c r="Y952" s="192">
        <v>791</v>
      </c>
      <c r="Z952" s="190">
        <v>4239</v>
      </c>
      <c r="AA952" s="188">
        <v>4489</v>
      </c>
      <c r="AB952" s="168">
        <f t="shared" si="18427"/>
        <v>23812</v>
      </c>
      <c r="AC952" s="169">
        <f t="shared" si="18344"/>
        <v>21790</v>
      </c>
      <c r="BI952" s="133" t="s">
        <v>37</v>
      </c>
      <c r="BJ952" s="125">
        <f>B952/B963</f>
        <v>4.3627828642072639E-2</v>
      </c>
      <c r="BK952" s="126">
        <f t="shared" ref="BK952" si="18674">C952/C963</f>
        <v>7.303218826075196E-2</v>
      </c>
      <c r="BL952" s="127">
        <f t="shared" ref="BL952" si="18675">D952/D963</f>
        <v>5.7909726417536896E-2</v>
      </c>
      <c r="BM952" s="128">
        <f t="shared" ref="BM952" si="18676">E952/E963</f>
        <v>6.5721715188905322E-2</v>
      </c>
      <c r="BN952" s="125">
        <f t="shared" ref="BN952" si="18677">F952/F963</f>
        <v>8.3630064478875957E-2</v>
      </c>
      <c r="BO952" s="126">
        <f t="shared" ref="BO952" si="18678">G952/G963</f>
        <v>5.7458143074581428E-2</v>
      </c>
      <c r="BP952" s="127">
        <f t="shared" ref="BP952" si="18679">H952/H963</f>
        <v>7.2079004745414899E-2</v>
      </c>
      <c r="BQ952" s="128">
        <f t="shared" ref="BQ952" si="18680">I952/I963</f>
        <v>7.6706513238744278E-2</v>
      </c>
      <c r="BR952" s="125">
        <f t="shared" ref="BR952" si="18681">J952/J963</f>
        <v>9.3030589719331439E-2</v>
      </c>
      <c r="BS952" s="126">
        <f t="shared" ref="BS952" si="18682">K952/K963</f>
        <v>4.0005406135964316E-2</v>
      </c>
      <c r="BT952" s="127">
        <f t="shared" ref="BT952" si="18683">L952/L963</f>
        <v>9.4783306581059393E-2</v>
      </c>
      <c r="BU952" s="125">
        <f t="shared" ref="BU952" si="18684">M952/M963</f>
        <v>5.0464142701128506E-2</v>
      </c>
      <c r="BV952" s="129">
        <f t="shared" ref="BV952" si="18685">N952/N963</f>
        <v>7.7761123094358939E-2</v>
      </c>
      <c r="BW952" s="130">
        <f t="shared" ref="BW952" si="18686">O952/O963</f>
        <v>5.526995784033728E-2</v>
      </c>
      <c r="BX952" s="125">
        <f t="shared" ref="BX952" si="18687">P952/P963</f>
        <v>6.6232164875814695E-2</v>
      </c>
      <c r="BY952" s="126">
        <f t="shared" ref="BY952" si="18688">Q952/Q963</f>
        <v>6.134411318847903E-2</v>
      </c>
      <c r="BZ952" s="127">
        <f t="shared" ref="BZ952" si="18689">R952/R963</f>
        <v>7.1224944320712691E-2</v>
      </c>
      <c r="CA952" s="128">
        <f t="shared" ref="CA952" si="18690">S952/S963</f>
        <v>7.2865178114879831E-2</v>
      </c>
      <c r="CB952" s="125">
        <f t="shared" ref="CB952" si="18691">T952/T963</f>
        <v>0.10192780968006562</v>
      </c>
      <c r="CC952" s="126">
        <f t="shared" ref="CC952" si="18692">U952/U963</f>
        <v>3.3460888137403222E-2</v>
      </c>
      <c r="CD952" s="127">
        <f t="shared" ref="CD952" si="18693">V952/V963</f>
        <v>9.824864242816557E-2</v>
      </c>
      <c r="CE952" s="128">
        <f t="shared" ref="CE952" si="18694">W952/W963</f>
        <v>5.9996838944207362E-2</v>
      </c>
      <c r="CF952" s="125">
        <f t="shared" ref="CF952" si="18695">X952/X963</f>
        <v>9.0383196800869661E-2</v>
      </c>
      <c r="CG952" s="126">
        <f t="shared" ref="CG952" si="18696">Y952/Y963</f>
        <v>5.0986206007477115E-2</v>
      </c>
      <c r="CH952" s="127">
        <f t="shared" ref="CH952" si="18697">Z952/Z963</f>
        <v>7.2827543552211119E-2</v>
      </c>
      <c r="CI952" s="125">
        <f t="shared" ref="CI952" si="18698">AA952/AA963</f>
        <v>8.9572192513368981E-2</v>
      </c>
      <c r="CJ952" s="131">
        <f t="shared" ref="CJ952" si="18699">AB952/AB963</f>
        <v>7.2658700613931232E-2</v>
      </c>
      <c r="CK952" s="132">
        <f t="shared" ref="CK952" si="18700">AC952/AC963</f>
        <v>6.6611233729312005E-2</v>
      </c>
    </row>
    <row r="953" spans="1:89">
      <c r="A953" s="142" t="s">
        <v>30</v>
      </c>
      <c r="B953" s="202">
        <v>2807</v>
      </c>
      <c r="C953" s="196">
        <v>3939</v>
      </c>
      <c r="D953" s="197">
        <v>1811</v>
      </c>
      <c r="E953" s="198">
        <v>1790</v>
      </c>
      <c r="F953" s="195">
        <v>970</v>
      </c>
      <c r="G953" s="199">
        <v>639</v>
      </c>
      <c r="H953" s="197">
        <v>2412</v>
      </c>
      <c r="I953" s="198">
        <v>4149</v>
      </c>
      <c r="J953" s="195">
        <v>716</v>
      </c>
      <c r="K953" s="196">
        <v>353</v>
      </c>
      <c r="L953" s="197">
        <v>1645</v>
      </c>
      <c r="M953" s="195">
        <v>1123</v>
      </c>
      <c r="N953" s="200">
        <v>2434</v>
      </c>
      <c r="O953" s="203">
        <v>2379</v>
      </c>
      <c r="P953" s="195">
        <v>1468</v>
      </c>
      <c r="Q953" s="196">
        <v>1316</v>
      </c>
      <c r="R953" s="197">
        <v>1499</v>
      </c>
      <c r="S953" s="198">
        <v>1917</v>
      </c>
      <c r="T953" s="195">
        <v>1170</v>
      </c>
      <c r="U953" s="199">
        <v>438</v>
      </c>
      <c r="V953" s="197">
        <v>2625</v>
      </c>
      <c r="W953" s="204">
        <v>1564</v>
      </c>
      <c r="X953" s="195">
        <v>3192</v>
      </c>
      <c r="Y953" s="199">
        <v>671</v>
      </c>
      <c r="Z953" s="197">
        <v>4573</v>
      </c>
      <c r="AA953" s="195">
        <v>4233</v>
      </c>
      <c r="AB953" s="168">
        <f t="shared" si="18427"/>
        <v>27322</v>
      </c>
      <c r="AC953" s="169">
        <f t="shared" si="18344"/>
        <v>24511</v>
      </c>
      <c r="BI953" s="142" t="s">
        <v>30</v>
      </c>
      <c r="BJ953" s="125">
        <f>B953/B963</f>
        <v>5.0292942504434453E-2</v>
      </c>
      <c r="BK953" s="126">
        <f t="shared" ref="BK953" si="18701">C953/C963</f>
        <v>0.10654584798485259</v>
      </c>
      <c r="BL953" s="127">
        <f t="shared" ref="BL953" si="18702">D953/D963</f>
        <v>7.8147924398032281E-2</v>
      </c>
      <c r="BM953" s="128">
        <f t="shared" ref="BM953" si="18703">E953/E963</f>
        <v>9.1265997042777755E-2</v>
      </c>
      <c r="BN953" s="125">
        <f t="shared" ref="BN953" si="18704">F953/F963</f>
        <v>9.3350014435569242E-2</v>
      </c>
      <c r="BO953" s="126">
        <f t="shared" ref="BO953" si="18705">G953/G963</f>
        <v>8.1050228310502279E-2</v>
      </c>
      <c r="BP953" s="127">
        <f t="shared" ref="BP953" si="18706">H953/H963</f>
        <v>7.7337437475952286E-2</v>
      </c>
      <c r="BQ953" s="128">
        <f t="shared" ref="BQ953" si="18707">I953/I963</f>
        <v>9.2704725728968831E-2</v>
      </c>
      <c r="BR953" s="125">
        <f t="shared" ref="BR953" si="18708">J953/J963</f>
        <v>0.11289813938820562</v>
      </c>
      <c r="BS953" s="126">
        <f t="shared" ref="BS953" si="18709">K953/K963</f>
        <v>4.7709149885119609E-2</v>
      </c>
      <c r="BT953" s="127">
        <f t="shared" ref="BT953" si="18710">L953/L963</f>
        <v>0.13202247191011235</v>
      </c>
      <c r="BU953" s="125">
        <f t="shared" ref="BU953" si="18711">M953/M963</f>
        <v>5.1101201310520566E-2</v>
      </c>
      <c r="BV953" s="129">
        <f t="shared" ref="BV953" si="18712">N953/N963</f>
        <v>8.8984754871494903E-2</v>
      </c>
      <c r="BW953" s="130">
        <f t="shared" ref="BW953" si="18713">O953/O963</f>
        <v>6.4708282333741332E-2</v>
      </c>
      <c r="BX953" s="125">
        <f t="shared" ref="BX953" si="18714">P953/P963</f>
        <v>8.6195760671716276E-2</v>
      </c>
      <c r="BY953" s="126">
        <f t="shared" ref="BY953" si="18715">Q953/Q963</f>
        <v>6.6498231430015153E-2</v>
      </c>
      <c r="BZ953" s="127">
        <f t="shared" ref="BZ953" si="18716">R953/R963</f>
        <v>6.6770601336302901E-2</v>
      </c>
      <c r="CA953" s="128">
        <f t="shared" ref="CA953" si="18717">S953/S963</f>
        <v>8.1685699676154758E-2</v>
      </c>
      <c r="CB953" s="125">
        <f t="shared" ref="CB953" si="18718">T953/T963</f>
        <v>0.11997538966365874</v>
      </c>
      <c r="CC953" s="126">
        <f t="shared" ref="CC953" si="18719">U953/U963</f>
        <v>3.8978375011123965E-2</v>
      </c>
      <c r="CD953" s="127">
        <f t="shared" ref="CD953" si="18720">V953/V963</f>
        <v>9.4400690473621748E-2</v>
      </c>
      <c r="CE953" s="128">
        <f t="shared" ref="CE953" si="18721">W953/W963</f>
        <v>4.9438912596807334E-2</v>
      </c>
      <c r="CF953" s="125">
        <f t="shared" ref="CF953" si="18722">X953/X963</f>
        <v>0.12392747602593469</v>
      </c>
      <c r="CG953" s="126">
        <f t="shared" ref="CG953" si="18723">Y953/Y963</f>
        <v>4.3251256929225212E-2</v>
      </c>
      <c r="CH953" s="127">
        <f t="shared" ref="CH953" si="18724">Z953/Z963</f>
        <v>7.8565783596192831E-2</v>
      </c>
      <c r="CI953" s="125">
        <f t="shared" ref="CI953" si="18725">AA953/AA963</f>
        <v>8.4464043419267304E-2</v>
      </c>
      <c r="CJ953" s="131">
        <f t="shared" ref="CJ953" si="18726">AB953/AB963</f>
        <v>8.336893239433181E-2</v>
      </c>
      <c r="CK953" s="132">
        <f t="shared" ref="CK953" si="18727">AC953/AC963</f>
        <v>7.4929231295969081E-2</v>
      </c>
    </row>
    <row r="954" spans="1:89">
      <c r="A954" s="133" t="s">
        <v>32</v>
      </c>
      <c r="B954" s="205">
        <v>2827</v>
      </c>
      <c r="C954" s="189">
        <v>4767</v>
      </c>
      <c r="D954" s="190">
        <v>1544</v>
      </c>
      <c r="E954" s="191">
        <v>1899</v>
      </c>
      <c r="F954" s="188">
        <v>799</v>
      </c>
      <c r="G954" s="192">
        <v>519</v>
      </c>
      <c r="H954" s="190">
        <v>2352</v>
      </c>
      <c r="I954" s="191">
        <v>4919</v>
      </c>
      <c r="J954" s="188">
        <v>654</v>
      </c>
      <c r="K954" s="189">
        <v>253</v>
      </c>
      <c r="L954" s="190">
        <v>1671</v>
      </c>
      <c r="M954" s="188">
        <v>1043</v>
      </c>
      <c r="N954" s="193">
        <v>2347</v>
      </c>
      <c r="O954" s="206">
        <v>2277</v>
      </c>
      <c r="P954" s="188">
        <v>1393</v>
      </c>
      <c r="Q954" s="189">
        <v>1459</v>
      </c>
      <c r="R954" s="190">
        <v>1572</v>
      </c>
      <c r="S954" s="191">
        <v>1850</v>
      </c>
      <c r="T954" s="188">
        <v>1013</v>
      </c>
      <c r="U954" s="192">
        <v>415</v>
      </c>
      <c r="V954" s="190">
        <v>2896</v>
      </c>
      <c r="W954" s="207">
        <v>1838</v>
      </c>
      <c r="X954" s="188">
        <v>2651</v>
      </c>
      <c r="Y954" s="192">
        <v>852</v>
      </c>
      <c r="Z954" s="190">
        <v>4080</v>
      </c>
      <c r="AA954" s="188">
        <v>4916</v>
      </c>
      <c r="AB954" s="168">
        <f t="shared" si="18427"/>
        <v>25799</v>
      </c>
      <c r="AC954" s="169">
        <f t="shared" si="18344"/>
        <v>27007</v>
      </c>
      <c r="BI954" s="133" t="s">
        <v>32</v>
      </c>
      <c r="BJ954" s="125">
        <f>B954/B963</f>
        <v>5.0651281959400142E-2</v>
      </c>
      <c r="BK954" s="126">
        <f t="shared" ref="BK954" si="18728">C954/C963</f>
        <v>0.12894238571814984</v>
      </c>
      <c r="BL954" s="127">
        <f t="shared" ref="BL954" si="18729">D954/D963</f>
        <v>6.6626391645809954E-2</v>
      </c>
      <c r="BM954" s="128">
        <f t="shared" ref="BM954" si="18730">E954/E963</f>
        <v>9.6823535410187123E-2</v>
      </c>
      <c r="BN954" s="125">
        <f t="shared" ref="BN954" si="18731">F954/F963</f>
        <v>7.6893465498989511E-2</v>
      </c>
      <c r="BO954" s="126">
        <f t="shared" ref="BO954" si="18732">G954/G963</f>
        <v>6.5829528158295278E-2</v>
      </c>
      <c r="BP954" s="127">
        <f t="shared" ref="BP954" si="18733">H954/H963</f>
        <v>7.5413620623316663E-2</v>
      </c>
      <c r="BQ954" s="128">
        <f t="shared" ref="BQ954" si="18734">I954/I963</f>
        <v>0.10990950731761814</v>
      </c>
      <c r="BR954" s="125">
        <f t="shared" ref="BR954" si="18735">J954/J963</f>
        <v>0.10312204351939451</v>
      </c>
      <c r="BS954" s="126">
        <f t="shared" ref="BS954" si="18736">K954/K963</f>
        <v>3.4193809974320852E-2</v>
      </c>
      <c r="BT954" s="127">
        <f t="shared" ref="BT954" si="18737">L954/L963</f>
        <v>0.13410914927768861</v>
      </c>
      <c r="BU954" s="125">
        <f t="shared" ref="BU954" si="18738">M954/M963</f>
        <v>4.746086639970877E-2</v>
      </c>
      <c r="BV954" s="129">
        <f t="shared" ref="BV954" si="18739">N954/N963</f>
        <v>8.5804116550286982E-2</v>
      </c>
      <c r="BW954" s="130">
        <f t="shared" ref="BW954" si="18740">O954/O963</f>
        <v>6.1933904528763767E-2</v>
      </c>
      <c r="BX954" s="125">
        <f t="shared" ref="BX954" si="18741">P954/P963</f>
        <v>8.1792026304973287E-2</v>
      </c>
      <c r="BY954" s="126">
        <f t="shared" ref="BY954" si="18742">Q954/Q963</f>
        <v>7.3724103082364836E-2</v>
      </c>
      <c r="BZ954" s="127">
        <f t="shared" ref="BZ954" si="18743">R954/R963</f>
        <v>7.0022271714922049E-2</v>
      </c>
      <c r="CA954" s="128">
        <f t="shared" ref="CA954" si="18744">S954/S963</f>
        <v>7.8830748252940175E-2</v>
      </c>
      <c r="CB954" s="125">
        <f t="shared" ref="CB954" si="18745">T954/T963</f>
        <v>0.10387612797374897</v>
      </c>
      <c r="CC954" s="126">
        <f t="shared" ref="CC954" si="18746">U954/U963</f>
        <v>3.6931565364421111E-2</v>
      </c>
      <c r="CD954" s="127">
        <f t="shared" ref="CD954" si="18747">V954/V963</f>
        <v>0.10414643794727946</v>
      </c>
      <c r="CE954" s="128">
        <f t="shared" ref="CE954" si="18748">W954/W963</f>
        <v>5.8100205468626522E-2</v>
      </c>
      <c r="CF954" s="125">
        <f t="shared" ref="CF954" si="18749">X954/X963</f>
        <v>0.10292347711301782</v>
      </c>
      <c r="CG954" s="126">
        <f t="shared" ref="CG954" si="18750">Y954/Y963</f>
        <v>5.4918138455588503E-2</v>
      </c>
      <c r="CH954" s="127">
        <f t="shared" ref="CH954" si="18751">Z954/Z963</f>
        <v>7.0095866405525203E-2</v>
      </c>
      <c r="CI954" s="125">
        <f t="shared" ref="CI954" si="18752">AA954/AA963</f>
        <v>9.8092425572671407E-2</v>
      </c>
      <c r="CJ954" s="131">
        <f t="shared" ref="CJ954" si="18753">AB954/AB963</f>
        <v>7.8721729259987064E-2</v>
      </c>
      <c r="CK954" s="132">
        <f t="shared" ref="CK954" si="18754">AC954/AC963</f>
        <v>8.2559412084787939E-2</v>
      </c>
    </row>
    <row r="955" spans="1:89">
      <c r="A955" s="142" t="s">
        <v>34</v>
      </c>
      <c r="B955" s="202">
        <v>2760</v>
      </c>
      <c r="C955" s="196">
        <v>4514</v>
      </c>
      <c r="D955" s="197">
        <v>1234</v>
      </c>
      <c r="E955" s="198">
        <v>1579</v>
      </c>
      <c r="F955" s="195">
        <v>546</v>
      </c>
      <c r="G955" s="199">
        <v>576</v>
      </c>
      <c r="H955" s="197">
        <v>2087</v>
      </c>
      <c r="I955" s="198">
        <v>4280</v>
      </c>
      <c r="J955" s="195">
        <v>443</v>
      </c>
      <c r="K955" s="196">
        <v>227</v>
      </c>
      <c r="L955" s="197">
        <v>1195</v>
      </c>
      <c r="M955" s="195">
        <v>1026</v>
      </c>
      <c r="N955" s="200">
        <v>2003</v>
      </c>
      <c r="O955" s="203">
        <v>2306</v>
      </c>
      <c r="P955" s="195">
        <v>1080</v>
      </c>
      <c r="Q955" s="196">
        <v>1560</v>
      </c>
      <c r="R955" s="197">
        <v>1361</v>
      </c>
      <c r="S955" s="198">
        <v>1856</v>
      </c>
      <c r="T955" s="195">
        <v>853</v>
      </c>
      <c r="U955" s="199">
        <v>462</v>
      </c>
      <c r="V955" s="197">
        <v>2730</v>
      </c>
      <c r="W955" s="204">
        <v>1694</v>
      </c>
      <c r="X955" s="195">
        <v>2112</v>
      </c>
      <c r="Y955" s="199">
        <v>829</v>
      </c>
      <c r="Z955" s="197">
        <v>3664</v>
      </c>
      <c r="AA955" s="195">
        <v>4452</v>
      </c>
      <c r="AB955" s="168">
        <f t="shared" si="18427"/>
        <v>22068</v>
      </c>
      <c r="AC955" s="169">
        <f t="shared" si="18344"/>
        <v>25361</v>
      </c>
      <c r="BI955" s="142" t="s">
        <v>34</v>
      </c>
      <c r="BJ955" s="125">
        <f>B955/B963</f>
        <v>4.9450844785265083E-2</v>
      </c>
      <c r="BK955" s="126">
        <f t="shared" ref="BK955" si="18755">C955/C963</f>
        <v>0.12209899918853125</v>
      </c>
      <c r="BL955" s="127">
        <f t="shared" ref="BL955" si="18756">D955/D963</f>
        <v>5.3249331146975061E-2</v>
      </c>
      <c r="BM955" s="128">
        <f t="shared" ref="BM955" si="18757">E955/E963</f>
        <v>8.0507826441645849E-2</v>
      </c>
      <c r="BN955" s="125">
        <f t="shared" ref="BN955" si="18758">F955/F963</f>
        <v>5.254547204311423E-2</v>
      </c>
      <c r="BO955" s="126">
        <f t="shared" ref="BO955" si="18759">G955/G963</f>
        <v>7.3059360730593603E-2</v>
      </c>
      <c r="BP955" s="127">
        <f t="shared" ref="BP955" si="18760">H955/H963</f>
        <v>6.6916762857509304E-2</v>
      </c>
      <c r="BQ955" s="128">
        <f t="shared" ref="BQ955" si="18761">I955/I963</f>
        <v>9.5631772986258523E-2</v>
      </c>
      <c r="BR955" s="125">
        <f t="shared" ref="BR955" si="18762">J955/J963</f>
        <v>6.9851781772311577E-2</v>
      </c>
      <c r="BS955" s="126">
        <f t="shared" ref="BS955" si="18763">K955/K963</f>
        <v>3.0679821597513177E-2</v>
      </c>
      <c r="BT955" s="127">
        <f t="shared" ref="BT955" si="18764">L955/L963</f>
        <v>9.5906902086677362E-2</v>
      </c>
      <c r="BU955" s="125">
        <f t="shared" ref="BU955" si="18765">M955/M963</f>
        <v>4.6687295231161267E-2</v>
      </c>
      <c r="BV955" s="129">
        <f t="shared" ref="BV955" si="18766">N955/N963</f>
        <v>7.3227799510108577E-2</v>
      </c>
      <c r="BW955" s="130">
        <f t="shared" ref="BW955" si="18767">O955/O963</f>
        <v>6.2722698218414252E-2</v>
      </c>
      <c r="BX955" s="125">
        <f t="shared" ref="BX955" si="18768">P955/P963</f>
        <v>6.3413774881099172E-2</v>
      </c>
      <c r="BY955" s="126">
        <f t="shared" ref="BY955" si="18769">Q955/Q963</f>
        <v>7.8827690752905508E-2</v>
      </c>
      <c r="BZ955" s="127">
        <f t="shared" ref="BZ955" si="18770">R955/R963</f>
        <v>6.0623608017817375E-2</v>
      </c>
      <c r="CA955" s="128">
        <f t="shared" ref="CA955" si="18771">S955/S963</f>
        <v>7.9086415544571326E-2</v>
      </c>
      <c r="CB955" s="125">
        <f t="shared" ref="CB955" si="18772">T955/T963</f>
        <v>8.7469237079573423E-2</v>
      </c>
      <c r="CC955" s="126">
        <f t="shared" ref="CC955" si="18773">U955/U963</f>
        <v>4.1114176381596514E-2</v>
      </c>
      <c r="CD955" s="127">
        <f t="shared" ref="CD955" si="18774">V955/V963</f>
        <v>9.8176718092566617E-2</v>
      </c>
      <c r="CE955" s="128">
        <f t="shared" ref="CE955" si="18775">W955/W963</f>
        <v>5.3548285127232496E-2</v>
      </c>
      <c r="CF955" s="125">
        <f t="shared" ref="CF955" si="18776">X955/X963</f>
        <v>8.1997126994603403E-2</v>
      </c>
      <c r="CG955" s="126">
        <f t="shared" ref="CG955" si="18777">Y955/Y963</f>
        <v>5.3435606548923556E-2</v>
      </c>
      <c r="CH955" s="127">
        <f t="shared" ref="CH955" si="18778">Z955/Z963</f>
        <v>6.2948836889667736E-2</v>
      </c>
      <c r="CI955" s="125">
        <f t="shared" ref="CI955" si="18779">AA955/AA963</f>
        <v>8.8833905339612093E-2</v>
      </c>
      <c r="CJ955" s="131">
        <f t="shared" ref="CJ955" si="18780">AB955/AB963</f>
        <v>6.7337149552672365E-2</v>
      </c>
      <c r="CK955" s="132">
        <f t="shared" ref="CK955" si="18781">AC955/AC963</f>
        <v>7.75276502344691E-2</v>
      </c>
    </row>
    <row r="956" spans="1:89">
      <c r="A956" s="133" t="s">
        <v>38</v>
      </c>
      <c r="B956" s="205">
        <v>2341</v>
      </c>
      <c r="C956" s="189">
        <v>3447</v>
      </c>
      <c r="D956" s="190">
        <v>813</v>
      </c>
      <c r="E956" s="191">
        <v>1711</v>
      </c>
      <c r="F956" s="188">
        <v>374</v>
      </c>
      <c r="G956" s="192">
        <v>500</v>
      </c>
      <c r="H956" s="190">
        <v>1614</v>
      </c>
      <c r="I956" s="191">
        <v>3887</v>
      </c>
      <c r="J956" s="188">
        <v>259</v>
      </c>
      <c r="K956" s="189">
        <v>216</v>
      </c>
      <c r="L956" s="190">
        <v>840</v>
      </c>
      <c r="M956" s="188">
        <v>884</v>
      </c>
      <c r="N956" s="193">
        <v>1600</v>
      </c>
      <c r="O956" s="206">
        <v>1954</v>
      </c>
      <c r="P956" s="188">
        <v>893</v>
      </c>
      <c r="Q956" s="189">
        <v>1322</v>
      </c>
      <c r="R956" s="190">
        <v>1116</v>
      </c>
      <c r="S956" s="191">
        <v>1371</v>
      </c>
      <c r="T956" s="188">
        <v>633</v>
      </c>
      <c r="U956" s="192">
        <v>377</v>
      </c>
      <c r="V956" s="190">
        <v>2799</v>
      </c>
      <c r="W956" s="207">
        <v>1340</v>
      </c>
      <c r="X956" s="188">
        <v>1665</v>
      </c>
      <c r="Y956" s="192">
        <v>754</v>
      </c>
      <c r="Z956" s="190">
        <v>2877</v>
      </c>
      <c r="AA956" s="188">
        <v>3293</v>
      </c>
      <c r="AB956" s="168">
        <f t="shared" si="18427"/>
        <v>17824</v>
      </c>
      <c r="AC956" s="169">
        <f t="shared" si="18344"/>
        <v>21056</v>
      </c>
      <c r="BI956" s="133" t="s">
        <v>38</v>
      </c>
      <c r="BJ956" s="125">
        <f>B956/B963</f>
        <v>4.1943633203733899E-2</v>
      </c>
      <c r="BK956" s="126">
        <f t="shared" ref="BK956" si="18782">C956/C963</f>
        <v>9.3237760346226675E-2</v>
      </c>
      <c r="BL956" s="127">
        <f t="shared" ref="BL956" si="18783">D956/D963</f>
        <v>3.5082419953396046E-2</v>
      </c>
      <c r="BM956" s="128">
        <f t="shared" ref="BM956" si="18784">E956/E963</f>
        <v>8.7238056391169119E-2</v>
      </c>
      <c r="BN956" s="125">
        <f t="shared" ref="BN956" si="18785">F956/F963</f>
        <v>3.5992685978250408E-2</v>
      </c>
      <c r="BO956" s="126">
        <f t="shared" ref="BO956" si="18786">G956/G963</f>
        <v>6.3419583967529169E-2</v>
      </c>
      <c r="BP956" s="127">
        <f t="shared" ref="BP956" si="18787">H956/H963</f>
        <v>5.1750673335898424E-2</v>
      </c>
      <c r="BQ956" s="128">
        <f t="shared" ref="BQ956" si="18788">I956/I963</f>
        <v>8.6850631214389448E-2</v>
      </c>
      <c r="BR956" s="125">
        <f t="shared" ref="BR956" si="18789">J956/J963</f>
        <v>4.0838852097130243E-2</v>
      </c>
      <c r="BS956" s="126">
        <f t="shared" ref="BS956" si="18790">K956/K963</f>
        <v>2.9193134207325316E-2</v>
      </c>
      <c r="BT956" s="127">
        <f t="shared" ref="BT956" si="18791">L956/L963</f>
        <v>6.741573033707865E-2</v>
      </c>
      <c r="BU956" s="125">
        <f t="shared" ref="BU956" si="18792">M956/M963</f>
        <v>4.022570076447033E-2</v>
      </c>
      <c r="BV956" s="129">
        <f t="shared" ref="BV956" si="18793">N956/N963</f>
        <v>5.8494497861294924E-2</v>
      </c>
      <c r="BW956" s="130">
        <f t="shared" ref="BW956" si="18794">O956/O963</f>
        <v>5.3148374813001498E-2</v>
      </c>
      <c r="BX956" s="125">
        <f t="shared" ref="BX956" si="18795">P956/P963</f>
        <v>5.2433797193353296E-2</v>
      </c>
      <c r="BY956" s="126">
        <f t="shared" ref="BY956" si="18796">Q956/Q963</f>
        <v>6.6801414855987867E-2</v>
      </c>
      <c r="BZ956" s="127">
        <f t="shared" ref="BZ956" si="18797">R956/R963</f>
        <v>4.971046770601336E-2</v>
      </c>
      <c r="CA956" s="128">
        <f t="shared" ref="CA956" si="18798">S956/S963</f>
        <v>5.8419976137719445E-2</v>
      </c>
      <c r="CB956" s="125">
        <f t="shared" ref="CB956" si="18799">T956/T963</f>
        <v>6.4909762100082036E-2</v>
      </c>
      <c r="CC956" s="126">
        <f t="shared" ref="CC956" si="18800">U956/U963</f>
        <v>3.3549879861172908E-2</v>
      </c>
      <c r="CD956" s="127">
        <f t="shared" ref="CD956" si="18801">V956/V963</f>
        <v>0.1006581076707304</v>
      </c>
      <c r="CE956" s="128">
        <f t="shared" ref="CE956" si="18802">W956/W963</f>
        <v>4.2358147621305513E-2</v>
      </c>
      <c r="CF956" s="125">
        <f t="shared" ref="CF956" si="18803">X956/X963</f>
        <v>6.4642621423302404E-2</v>
      </c>
      <c r="CG956" s="126">
        <f t="shared" ref="CG956" si="18804">Y956/Y963</f>
        <v>4.8601263375016114E-2</v>
      </c>
      <c r="CH956" s="127">
        <f t="shared" ref="CH956" si="18805">Z956/Z963</f>
        <v>4.9427894031543143E-2</v>
      </c>
      <c r="CI956" s="125">
        <f t="shared" ref="CI956" si="18806">AA956/AA963</f>
        <v>6.5707558464362673E-2</v>
      </c>
      <c r="CJ956" s="131">
        <f t="shared" ref="CJ956" si="18807">AB956/AB963</f>
        <v>5.438722827745298E-2</v>
      </c>
      <c r="CK956" s="132">
        <f t="shared" ref="CK956" si="18808">AC956/AC963</f>
        <v>6.4367422551830811E-2</v>
      </c>
    </row>
    <row r="957" spans="1:89">
      <c r="A957" s="142" t="s">
        <v>39</v>
      </c>
      <c r="B957" s="202">
        <v>392</v>
      </c>
      <c r="C957" s="196">
        <v>2176</v>
      </c>
      <c r="D957" s="197">
        <v>206</v>
      </c>
      <c r="E957" s="198">
        <v>1048</v>
      </c>
      <c r="F957" s="195">
        <v>86</v>
      </c>
      <c r="G957" s="199">
        <v>368</v>
      </c>
      <c r="H957" s="197">
        <v>628</v>
      </c>
      <c r="I957" s="198">
        <v>2284</v>
      </c>
      <c r="J957" s="195">
        <v>142</v>
      </c>
      <c r="K957" s="196">
        <v>120</v>
      </c>
      <c r="L957" s="197">
        <v>441</v>
      </c>
      <c r="M957" s="195">
        <v>477</v>
      </c>
      <c r="N957" s="200">
        <v>919</v>
      </c>
      <c r="O957" s="203">
        <v>1318</v>
      </c>
      <c r="P957" s="195">
        <v>654</v>
      </c>
      <c r="Q957" s="196">
        <v>970</v>
      </c>
      <c r="R957" s="197">
        <v>836</v>
      </c>
      <c r="S957" s="198">
        <v>871</v>
      </c>
      <c r="T957" s="195">
        <v>495</v>
      </c>
      <c r="U957" s="199">
        <v>235</v>
      </c>
      <c r="V957" s="197">
        <v>2462</v>
      </c>
      <c r="W957" s="204">
        <v>862</v>
      </c>
      <c r="X957" s="195">
        <v>1106</v>
      </c>
      <c r="Y957" s="199">
        <v>656</v>
      </c>
      <c r="Z957" s="197">
        <v>1965</v>
      </c>
      <c r="AA957" s="195">
        <v>3267</v>
      </c>
      <c r="AB957" s="168">
        <f t="shared" si="18427"/>
        <v>10332</v>
      </c>
      <c r="AC957" s="169">
        <f t="shared" si="18344"/>
        <v>14652</v>
      </c>
      <c r="BI957" s="142" t="s">
        <v>39</v>
      </c>
      <c r="BJ957" s="125">
        <f>B957/B963</f>
        <v>7.0234533173275044E-3</v>
      </c>
      <c r="BK957" s="126">
        <f t="shared" ref="BK957" si="18809">C957/C963</f>
        <v>5.885853394644306E-2</v>
      </c>
      <c r="BL957" s="127">
        <f t="shared" ref="BL957" si="18810">D957/D963</f>
        <v>8.8892724605160959E-3</v>
      </c>
      <c r="BM957" s="128">
        <f t="shared" ref="BM957" si="18811">E957/E963</f>
        <v>5.3433946871972671E-2</v>
      </c>
      <c r="BN957" s="125">
        <f t="shared" ref="BN957" si="18812">F957/F963</f>
        <v>8.276393032431913E-3</v>
      </c>
      <c r="BO957" s="126">
        <f t="shared" ref="BO957" si="18813">G957/G963</f>
        <v>4.6676813800101469E-2</v>
      </c>
      <c r="BP957" s="127">
        <f t="shared" ref="BP957" si="18814">H957/H963</f>
        <v>2.0135949724252918E-2</v>
      </c>
      <c r="BQ957" s="128">
        <f t="shared" ref="BQ957" si="18815">I957/I963</f>
        <v>5.1033404088928612E-2</v>
      </c>
      <c r="BR957" s="125">
        <f t="shared" ref="BR957" si="18816">J957/J963</f>
        <v>2.2390413118889941E-2</v>
      </c>
      <c r="BS957" s="126">
        <f t="shared" ref="BS957" si="18817">K957/K963</f>
        <v>1.6218407892958506E-2</v>
      </c>
      <c r="BT957" s="127">
        <f t="shared" ref="BT957" si="18818">L957/L963</f>
        <v>3.5393258426966293E-2</v>
      </c>
      <c r="BU957" s="125">
        <f t="shared" ref="BU957" si="18819">M957/M963</f>
        <v>2.1705496905715327E-2</v>
      </c>
      <c r="BV957" s="129">
        <f t="shared" ref="BV957" si="18820">N957/N963</f>
        <v>3.3597777209081268E-2</v>
      </c>
      <c r="BW957" s="130">
        <f t="shared" ref="BW957" si="18821">O957/O963</f>
        <v>3.5849313205494358E-2</v>
      </c>
      <c r="BX957" s="125">
        <f t="shared" ref="BX957" si="18822">P957/P963</f>
        <v>3.840056367799894E-2</v>
      </c>
      <c r="BY957" s="126">
        <f t="shared" ref="BY957" si="18823">Q957/Q963</f>
        <v>4.9014653865588682E-2</v>
      </c>
      <c r="BZ957" s="127">
        <f t="shared" ref="BZ957" si="18824">R957/R963</f>
        <v>3.7238307349665926E-2</v>
      </c>
      <c r="CA957" s="128">
        <f t="shared" ref="CA957" si="18825">S957/S963</f>
        <v>3.7114368501789674E-2</v>
      </c>
      <c r="CB957" s="125">
        <f t="shared" ref="CB957" si="18826">T957/T963</f>
        <v>5.0758818703855617E-2</v>
      </c>
      <c r="CC957" s="126">
        <f t="shared" ref="CC957" si="18827">U957/U963</f>
        <v>2.0913055085877014E-2</v>
      </c>
      <c r="CD957" s="127">
        <f t="shared" ref="CD957" si="18828">V957/V963</f>
        <v>8.853885712230733E-2</v>
      </c>
      <c r="CE957" s="128">
        <f t="shared" ref="CE957" si="18829">W957/W963</f>
        <v>2.724830093251146E-2</v>
      </c>
      <c r="CF957" s="125">
        <f t="shared" ref="CF957" si="18830">X957/X963</f>
        <v>4.2939783359863336E-2</v>
      </c>
      <c r="CG957" s="126">
        <f t="shared" ref="CG957" si="18831">Y957/Y963</f>
        <v>4.2284388294443725E-2</v>
      </c>
      <c r="CH957" s="127">
        <f t="shared" ref="CH957" si="18832">Z957/Z963</f>
        <v>3.375940624677868E-2</v>
      </c>
      <c r="CI957" s="125">
        <f t="shared" ref="CI957" si="18833">AA957/AA963</f>
        <v>6.5188762071992978E-2</v>
      </c>
      <c r="CJ957" s="131">
        <f t="shared" ref="CJ957" si="18834">AB957/AB963</f>
        <v>3.1526528420256071E-2</v>
      </c>
      <c r="CK957" s="132">
        <f t="shared" ref="CK957" si="18835">AC957/AC963</f>
        <v>4.4790628572826043E-2</v>
      </c>
    </row>
    <row r="958" spans="1:89">
      <c r="A958" s="133" t="s">
        <v>40</v>
      </c>
      <c r="B958" s="205">
        <v>0</v>
      </c>
      <c r="C958" s="189">
        <v>1572</v>
      </c>
      <c r="D958" s="190">
        <v>5</v>
      </c>
      <c r="E958" s="191">
        <v>710</v>
      </c>
      <c r="F958" s="188">
        <v>2</v>
      </c>
      <c r="G958" s="192">
        <v>207</v>
      </c>
      <c r="H958" s="190">
        <v>35</v>
      </c>
      <c r="I958" s="191">
        <v>1363</v>
      </c>
      <c r="J958" s="188">
        <v>40</v>
      </c>
      <c r="K958" s="189">
        <v>77</v>
      </c>
      <c r="L958" s="190">
        <v>74</v>
      </c>
      <c r="M958" s="188">
        <v>120</v>
      </c>
      <c r="N958" s="193">
        <v>207</v>
      </c>
      <c r="O958" s="206">
        <v>303</v>
      </c>
      <c r="P958" s="188">
        <v>105</v>
      </c>
      <c r="Q958" s="189">
        <v>215</v>
      </c>
      <c r="R958" s="190">
        <v>130</v>
      </c>
      <c r="S958" s="191">
        <v>133</v>
      </c>
      <c r="T958" s="188">
        <v>58</v>
      </c>
      <c r="U958" s="192">
        <v>15</v>
      </c>
      <c r="V958" s="190">
        <v>291</v>
      </c>
      <c r="W958" s="207">
        <v>39</v>
      </c>
      <c r="X958" s="188">
        <v>125</v>
      </c>
      <c r="Y958" s="192">
        <v>12</v>
      </c>
      <c r="Z958" s="190">
        <v>55</v>
      </c>
      <c r="AA958" s="188">
        <v>71</v>
      </c>
      <c r="AB958" s="168">
        <f t="shared" si="18427"/>
        <v>1127</v>
      </c>
      <c r="AC958" s="169">
        <f t="shared" si="18344"/>
        <v>4837</v>
      </c>
      <c r="BI958" s="133" t="s">
        <v>40</v>
      </c>
      <c r="BJ958" s="125">
        <f>B958/B963</f>
        <v>0</v>
      </c>
      <c r="BK958" s="126">
        <f t="shared" ref="BK958" si="18836">C958/C963</f>
        <v>4.2520962942926697E-2</v>
      </c>
      <c r="BL958" s="127">
        <f t="shared" ref="BL958" si="18837">D958/D963</f>
        <v>2.1575904030378873E-4</v>
      </c>
      <c r="BM958" s="128">
        <f t="shared" ref="BM958" si="18838">E958/E963</f>
        <v>3.6200479273950953E-2</v>
      </c>
      <c r="BN958" s="125">
        <f t="shared" ref="BN958" si="18839">F958/F963</f>
        <v>1.92474256568184E-4</v>
      </c>
      <c r="BO958" s="126">
        <f t="shared" ref="BO958" si="18840">G958/G963</f>
        <v>2.6255707762557076E-2</v>
      </c>
      <c r="BP958" s="127">
        <f t="shared" ref="BP958" si="18841">H958/H963</f>
        <v>1.1222264973707837E-3</v>
      </c>
      <c r="BQ958" s="128">
        <f t="shared" ref="BQ958" si="18842">I958/I963</f>
        <v>3.0454697799128589E-2</v>
      </c>
      <c r="BR958" s="125">
        <f t="shared" ref="BR958" si="18843">J958/J963</f>
        <v>6.3071586250394197E-3</v>
      </c>
      <c r="BS958" s="126">
        <f t="shared" ref="BS958" si="18844">K958/K963</f>
        <v>1.0406811731315043E-2</v>
      </c>
      <c r="BT958" s="127">
        <f t="shared" ref="BT958" si="18845">L958/L963</f>
        <v>5.9390048154093098E-3</v>
      </c>
      <c r="BU958" s="125">
        <f t="shared" ref="BU958" si="18846">M958/M963</f>
        <v>5.4605023662176923E-3</v>
      </c>
      <c r="BV958" s="129">
        <f t="shared" ref="BV958" si="18847">N958/N963</f>
        <v>7.5677256608050305E-3</v>
      </c>
      <c r="BW958" s="130">
        <f t="shared" ref="BW958" si="18848">O958/O963</f>
        <v>8.2415340677274573E-3</v>
      </c>
      <c r="BX958" s="125">
        <f t="shared" ref="BX958" si="18849">P958/P963</f>
        <v>6.1652281134401974E-3</v>
      </c>
      <c r="BY958" s="126">
        <f t="shared" ref="BY958" si="18850">Q958/Q963</f>
        <v>1.0864072764022233E-2</v>
      </c>
      <c r="BZ958" s="127">
        <f t="shared" ref="BZ958" si="18851">R958/R963</f>
        <v>5.7906458797327394E-3</v>
      </c>
      <c r="CA958" s="128">
        <f t="shared" ref="CA958" si="18852">S958/S963</f>
        <v>5.6672916311573205E-3</v>
      </c>
      <c r="CB958" s="125">
        <f t="shared" ref="CB958" si="18853">T958/T963</f>
        <v>5.9474979491386379E-3</v>
      </c>
      <c r="CC958" s="126">
        <f t="shared" ref="CC958" si="18854">U958/U963</f>
        <v>1.3348758565453413E-3</v>
      </c>
      <c r="CD958" s="127">
        <f t="shared" ref="CD958" si="18855">V958/V963</f>
        <v>1.0464990829647211E-2</v>
      </c>
      <c r="CE958" s="128">
        <f t="shared" ref="CE958" si="18856">W958/W963</f>
        <v>1.2328117591275487E-3</v>
      </c>
      <c r="CF958" s="125">
        <f t="shared" ref="CF958" si="18857">X958/X963</f>
        <v>4.8530496564040846E-3</v>
      </c>
      <c r="CG958" s="126">
        <f t="shared" ref="CG958" si="18858">Y958/Y963</f>
        <v>7.7349490782519013E-4</v>
      </c>
      <c r="CH958" s="127">
        <f t="shared" ref="CH958" si="18859">Z958/Z963</f>
        <v>9.4491976772154076E-4</v>
      </c>
      <c r="CI958" s="125">
        <f t="shared" ref="CI958" si="18860">AA958/AA963</f>
        <v>1.416713225317264E-3</v>
      </c>
      <c r="CJ958" s="131">
        <f t="shared" ref="CJ958" si="18861">AB958/AB963</f>
        <v>3.4388692924534059E-3</v>
      </c>
      <c r="CK958" s="132">
        <f t="shared" ref="CK958" si="18862">AC958/AC963</f>
        <v>1.4786532241793581E-2</v>
      </c>
    </row>
    <row r="959" spans="1:89">
      <c r="A959" s="142" t="s">
        <v>41</v>
      </c>
      <c r="B959" s="202">
        <v>0</v>
      </c>
      <c r="C959" s="196">
        <v>0</v>
      </c>
      <c r="D959" s="197">
        <v>0</v>
      </c>
      <c r="E959" s="198">
        <v>0</v>
      </c>
      <c r="F959" s="195">
        <v>0</v>
      </c>
      <c r="G959" s="199">
        <v>0</v>
      </c>
      <c r="H959" s="197">
        <v>0</v>
      </c>
      <c r="I959" s="198">
        <v>0</v>
      </c>
      <c r="J959" s="195">
        <v>0</v>
      </c>
      <c r="K959" s="199">
        <v>0</v>
      </c>
      <c r="L959" s="197">
        <v>0</v>
      </c>
      <c r="M959" s="195">
        <v>0</v>
      </c>
      <c r="N959" s="200">
        <v>0</v>
      </c>
      <c r="O959" s="203">
        <v>0</v>
      </c>
      <c r="P959" s="195">
        <v>0</v>
      </c>
      <c r="Q959" s="199">
        <v>0</v>
      </c>
      <c r="R959" s="197">
        <v>0</v>
      </c>
      <c r="S959" s="198">
        <v>0</v>
      </c>
      <c r="T959" s="195">
        <v>0</v>
      </c>
      <c r="U959" s="199">
        <v>0</v>
      </c>
      <c r="V959" s="197">
        <v>0</v>
      </c>
      <c r="W959" s="198">
        <v>0</v>
      </c>
      <c r="X959" s="195">
        <v>0</v>
      </c>
      <c r="Y959" s="199">
        <v>0</v>
      </c>
      <c r="Z959" s="197">
        <v>0</v>
      </c>
      <c r="AA959" s="195">
        <v>0</v>
      </c>
      <c r="AB959" s="168">
        <f t="shared" si="18427"/>
        <v>0</v>
      </c>
      <c r="AC959" s="169">
        <f t="shared" si="18344"/>
        <v>0</v>
      </c>
      <c r="BI959" s="142" t="s">
        <v>41</v>
      </c>
      <c r="BJ959" s="125">
        <f>B959/B963</f>
        <v>0</v>
      </c>
      <c r="BK959" s="126">
        <f t="shared" ref="BK959" si="18863">C959/C963</f>
        <v>0</v>
      </c>
      <c r="BL959" s="127">
        <f t="shared" ref="BL959" si="18864">D959/D963</f>
        <v>0</v>
      </c>
      <c r="BM959" s="128">
        <f t="shared" ref="BM959" si="18865">E959/E963</f>
        <v>0</v>
      </c>
      <c r="BN959" s="125">
        <f t="shared" ref="BN959" si="18866">F959/F963</f>
        <v>0</v>
      </c>
      <c r="BO959" s="126">
        <f t="shared" ref="BO959" si="18867">G959/G963</f>
        <v>0</v>
      </c>
      <c r="BP959" s="127">
        <f t="shared" ref="BP959" si="18868">H959/H963</f>
        <v>0</v>
      </c>
      <c r="BQ959" s="128">
        <f t="shared" ref="BQ959" si="18869">I959/I963</f>
        <v>0</v>
      </c>
      <c r="BR959" s="125">
        <f t="shared" ref="BR959" si="18870">J959/J963</f>
        <v>0</v>
      </c>
      <c r="BS959" s="126">
        <f t="shared" ref="BS959" si="18871">K959/K963</f>
        <v>0</v>
      </c>
      <c r="BT959" s="127">
        <f t="shared" ref="BT959" si="18872">L959/L963</f>
        <v>0</v>
      </c>
      <c r="BU959" s="125">
        <f t="shared" ref="BU959" si="18873">M959/M963</f>
        <v>0</v>
      </c>
      <c r="BV959" s="129">
        <f t="shared" ref="BV959" si="18874">N959/N963</f>
        <v>0</v>
      </c>
      <c r="BW959" s="130">
        <f t="shared" ref="BW959" si="18875">O959/O963</f>
        <v>0</v>
      </c>
      <c r="BX959" s="125">
        <f t="shared" ref="BX959" si="18876">P959/P963</f>
        <v>0</v>
      </c>
      <c r="BY959" s="126">
        <f t="shared" ref="BY959" si="18877">Q959/Q963</f>
        <v>0</v>
      </c>
      <c r="BZ959" s="127">
        <f t="shared" ref="BZ959" si="18878">R959/R963</f>
        <v>0</v>
      </c>
      <c r="CA959" s="128">
        <f t="shared" ref="CA959" si="18879">S959/S963</f>
        <v>0</v>
      </c>
      <c r="CB959" s="125">
        <f t="shared" ref="CB959" si="18880">T959/T963</f>
        <v>0</v>
      </c>
      <c r="CC959" s="126">
        <f t="shared" ref="CC959" si="18881">U959/U963</f>
        <v>0</v>
      </c>
      <c r="CD959" s="127">
        <f t="shared" ref="CD959" si="18882">V959/V963</f>
        <v>0</v>
      </c>
      <c r="CE959" s="128">
        <f t="shared" ref="CE959" si="18883">W959/W963</f>
        <v>0</v>
      </c>
      <c r="CF959" s="125">
        <f t="shared" ref="CF959" si="18884">X959/X963</f>
        <v>0</v>
      </c>
      <c r="CG959" s="126">
        <f t="shared" ref="CG959" si="18885">Y959/Y963</f>
        <v>0</v>
      </c>
      <c r="CH959" s="127">
        <f t="shared" ref="CH959" si="18886">Z959/Z963</f>
        <v>0</v>
      </c>
      <c r="CI959" s="125">
        <f t="shared" ref="CI959" si="18887">AA959/AA963</f>
        <v>0</v>
      </c>
      <c r="CJ959" s="131">
        <f t="shared" ref="CJ959" si="18888">AB959/AB963</f>
        <v>0</v>
      </c>
      <c r="CK959" s="132">
        <f t="shared" ref="CK959" si="18889">AC959/AC963</f>
        <v>0</v>
      </c>
    </row>
    <row r="960" spans="1:89">
      <c r="A960" s="133" t="s">
        <v>42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/>
      <c r="AC960" s="169"/>
      <c r="BI960" s="133" t="s">
        <v>42</v>
      </c>
      <c r="BJ960" s="125">
        <f>B960/B963</f>
        <v>0</v>
      </c>
      <c r="BK960" s="126">
        <f t="shared" ref="BK960" si="18890">C960/C963</f>
        <v>0</v>
      </c>
      <c r="BL960" s="127">
        <f t="shared" ref="BL960" si="18891">D960/D963</f>
        <v>0</v>
      </c>
      <c r="BM960" s="128">
        <f t="shared" ref="BM960" si="18892">E960/E963</f>
        <v>0</v>
      </c>
      <c r="BN960" s="125">
        <f t="shared" ref="BN960" si="18893">F960/F963</f>
        <v>0</v>
      </c>
      <c r="BO960" s="126">
        <f t="shared" ref="BO960" si="18894">G960/G963</f>
        <v>0</v>
      </c>
      <c r="BP960" s="127">
        <f t="shared" ref="BP960" si="18895">H960/H963</f>
        <v>0</v>
      </c>
      <c r="BQ960" s="128">
        <f t="shared" ref="BQ960" si="18896">I960/I963</f>
        <v>0</v>
      </c>
      <c r="BR960" s="125">
        <f t="shared" ref="BR960" si="18897">J960/J963</f>
        <v>0</v>
      </c>
      <c r="BS960" s="126">
        <f t="shared" ref="BS960" si="18898">K960/K963</f>
        <v>0</v>
      </c>
      <c r="BT960" s="127">
        <f t="shared" ref="BT960" si="18899">L960/L963</f>
        <v>0</v>
      </c>
      <c r="BU960" s="125">
        <f t="shared" ref="BU960" si="18900">M960/M963</f>
        <v>0</v>
      </c>
      <c r="BV960" s="129">
        <f t="shared" ref="BV960" si="18901">N960/N963</f>
        <v>0</v>
      </c>
      <c r="BW960" s="130">
        <f t="shared" ref="BW960" si="18902">O960/O963</f>
        <v>0</v>
      </c>
      <c r="BX960" s="125">
        <f t="shared" ref="BX960" si="18903">P960/P963</f>
        <v>0</v>
      </c>
      <c r="BY960" s="126">
        <f t="shared" ref="BY960" si="18904">Q960/Q963</f>
        <v>0</v>
      </c>
      <c r="BZ960" s="127">
        <f t="shared" ref="BZ960" si="18905">R960/R963</f>
        <v>0</v>
      </c>
      <c r="CA960" s="128">
        <f t="shared" ref="CA960" si="18906">S960/S963</f>
        <v>0</v>
      </c>
      <c r="CB960" s="125">
        <f t="shared" ref="CB960" si="18907">T960/T963</f>
        <v>0</v>
      </c>
      <c r="CC960" s="126">
        <f t="shared" ref="CC960" si="18908">U960/U963</f>
        <v>0</v>
      </c>
      <c r="CD960" s="127">
        <f t="shared" ref="CD960" si="18909">V960/V963</f>
        <v>0</v>
      </c>
      <c r="CE960" s="128">
        <f t="shared" ref="CE960" si="18910">W960/W963</f>
        <v>0</v>
      </c>
      <c r="CF960" s="125">
        <f t="shared" ref="CF960" si="18911">X960/X963</f>
        <v>0</v>
      </c>
      <c r="CG960" s="126">
        <f t="shared" ref="CG960" si="18912">Y960/Y963</f>
        <v>0</v>
      </c>
      <c r="CH960" s="127">
        <f t="shared" ref="CH960" si="18913">Z960/Z963</f>
        <v>0</v>
      </c>
      <c r="CI960" s="125">
        <f t="shared" ref="CI960" si="18914">AA960/AA963</f>
        <v>0</v>
      </c>
      <c r="CJ960" s="131">
        <f t="shared" ref="CJ960" si="18915">AB960/AB963</f>
        <v>0</v>
      </c>
      <c r="CK960" s="132">
        <f t="shared" ref="CK960" si="18916">AC960/AC963</f>
        <v>0</v>
      </c>
    </row>
    <row r="961" spans="1:89">
      <c r="A961" s="142" t="s">
        <v>43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/>
      <c r="AC961" s="169"/>
      <c r="BI961" s="142" t="s">
        <v>43</v>
      </c>
      <c r="BJ961" s="125">
        <f>B961/B963</f>
        <v>0</v>
      </c>
      <c r="BK961" s="126">
        <f t="shared" ref="BK961" si="18917">C961/C963</f>
        <v>0</v>
      </c>
      <c r="BL961" s="127">
        <f t="shared" ref="BL961" si="18918">D961/D963</f>
        <v>0</v>
      </c>
      <c r="BM961" s="128">
        <f t="shared" ref="BM961" si="18919">E961/E963</f>
        <v>0</v>
      </c>
      <c r="BN961" s="125">
        <f t="shared" ref="BN961" si="18920">F961/F963</f>
        <v>0</v>
      </c>
      <c r="BO961" s="126">
        <f t="shared" ref="BO961" si="18921">G961/G963</f>
        <v>0</v>
      </c>
      <c r="BP961" s="127">
        <f t="shared" ref="BP961" si="18922">H961/H963</f>
        <v>0</v>
      </c>
      <c r="BQ961" s="128">
        <f t="shared" ref="BQ961" si="18923">I961/I963</f>
        <v>0</v>
      </c>
      <c r="BR961" s="125">
        <f t="shared" ref="BR961" si="18924">J961/J963</f>
        <v>0</v>
      </c>
      <c r="BS961" s="126">
        <f t="shared" ref="BS961" si="18925">K961/K963</f>
        <v>0</v>
      </c>
      <c r="BT961" s="127">
        <f t="shared" ref="BT961" si="18926">L961/L963</f>
        <v>0</v>
      </c>
      <c r="BU961" s="125">
        <f t="shared" ref="BU961" si="18927">M961/M963</f>
        <v>0</v>
      </c>
      <c r="BV961" s="129">
        <f t="shared" ref="BV961" si="18928">N961/N963</f>
        <v>0</v>
      </c>
      <c r="BW961" s="130">
        <f t="shared" ref="BW961" si="18929">O961/O963</f>
        <v>0</v>
      </c>
      <c r="BX961" s="125">
        <f t="shared" ref="BX961" si="18930">P961/P963</f>
        <v>0</v>
      </c>
      <c r="BY961" s="126">
        <f t="shared" ref="BY961" si="18931">Q961/Q963</f>
        <v>0</v>
      </c>
      <c r="BZ961" s="127">
        <f t="shared" ref="BZ961" si="18932">R961/R963</f>
        <v>0</v>
      </c>
      <c r="CA961" s="128">
        <f t="shared" ref="CA961" si="18933">S961/S963</f>
        <v>0</v>
      </c>
      <c r="CB961" s="125">
        <f t="shared" ref="CB961" si="18934">T961/T963</f>
        <v>0</v>
      </c>
      <c r="CC961" s="126">
        <f t="shared" ref="CC961" si="18935">U961/U963</f>
        <v>0</v>
      </c>
      <c r="CD961" s="127">
        <f t="shared" ref="CD961" si="18936">V961/V963</f>
        <v>0</v>
      </c>
      <c r="CE961" s="128">
        <f t="shared" ref="CE961" si="18937">W961/W963</f>
        <v>0</v>
      </c>
      <c r="CF961" s="125">
        <f t="shared" ref="CF961" si="18938">X961/X963</f>
        <v>0</v>
      </c>
      <c r="CG961" s="126">
        <f t="shared" ref="CG961" si="18939">Y961/Y963</f>
        <v>0</v>
      </c>
      <c r="CH961" s="127">
        <f t="shared" ref="CH961" si="18940">Z961/Z963</f>
        <v>0</v>
      </c>
      <c r="CI961" s="125">
        <f t="shared" ref="CI961" si="18941">AA961/AA963</f>
        <v>0</v>
      </c>
      <c r="CJ961" s="131">
        <f t="shared" ref="CJ961" si="18942">AB961/AB963</f>
        <v>0</v>
      </c>
      <c r="CK961" s="132">
        <f t="shared" ref="CK961" si="18943">AC961/AC963</f>
        <v>0</v>
      </c>
    </row>
    <row r="962" spans="1:89" ht="14.1" thickBot="1">
      <c r="A962" s="133" t="s">
        <v>44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/>
      <c r="AC962" s="169"/>
      <c r="BI962" s="133" t="s">
        <v>44</v>
      </c>
      <c r="BJ962" s="125">
        <f>B962/B963</f>
        <v>0</v>
      </c>
      <c r="BK962" s="126">
        <f t="shared" ref="BK962" si="18944">C962/C963</f>
        <v>0</v>
      </c>
      <c r="BL962" s="127">
        <f t="shared" ref="BL962" si="18945">D962/D963</f>
        <v>0</v>
      </c>
      <c r="BM962" s="128">
        <f t="shared" ref="BM962" si="18946">E962/E963</f>
        <v>0</v>
      </c>
      <c r="BN962" s="125">
        <f t="shared" ref="BN962" si="18947">F962/F963</f>
        <v>0</v>
      </c>
      <c r="BO962" s="126">
        <f t="shared" ref="BO962" si="18948">G962/G963</f>
        <v>0</v>
      </c>
      <c r="BP962" s="127">
        <f t="shared" ref="BP962" si="18949">H962/H963</f>
        <v>0</v>
      </c>
      <c r="BQ962" s="128">
        <f t="shared" ref="BQ962" si="18950">I962/I963</f>
        <v>0</v>
      </c>
      <c r="BR962" s="125">
        <f t="shared" ref="BR962" si="18951">J962/J963</f>
        <v>0</v>
      </c>
      <c r="BS962" s="126">
        <f t="shared" ref="BS962" si="18952">K962/K963</f>
        <v>0</v>
      </c>
      <c r="BT962" s="127">
        <f t="shared" ref="BT962" si="18953">L962/L963</f>
        <v>0</v>
      </c>
      <c r="BU962" s="125">
        <f t="shared" ref="BU962" si="18954">M962/M963</f>
        <v>0</v>
      </c>
      <c r="BV962" s="129">
        <f t="shared" ref="BV962" si="18955">N962/N963</f>
        <v>0</v>
      </c>
      <c r="BW962" s="130">
        <f t="shared" ref="BW962" si="18956">O962/O963</f>
        <v>0</v>
      </c>
      <c r="BX962" s="125">
        <f t="shared" ref="BX962" si="18957">P962/P963</f>
        <v>0</v>
      </c>
      <c r="BY962" s="126">
        <f t="shared" ref="BY962" si="18958">Q962/Q963</f>
        <v>0</v>
      </c>
      <c r="BZ962" s="127">
        <f t="shared" ref="BZ962" si="18959">R962/R963</f>
        <v>0</v>
      </c>
      <c r="CA962" s="128">
        <f t="shared" ref="CA962" si="18960">S962/S963</f>
        <v>0</v>
      </c>
      <c r="CB962" s="125">
        <f t="shared" ref="CB962" si="18961">T962/T963</f>
        <v>0</v>
      </c>
      <c r="CC962" s="126">
        <f t="shared" ref="CC962" si="18962">U962/U963</f>
        <v>0</v>
      </c>
      <c r="CD962" s="127">
        <f t="shared" ref="CD962" si="18963">V962/V963</f>
        <v>0</v>
      </c>
      <c r="CE962" s="128">
        <f t="shared" ref="CE962" si="18964">W962/W963</f>
        <v>0</v>
      </c>
      <c r="CF962" s="125">
        <f t="shared" ref="CF962" si="18965">X962/X963</f>
        <v>0</v>
      </c>
      <c r="CG962" s="126">
        <f t="shared" ref="CG962" si="18966">Y962/Y963</f>
        <v>0</v>
      </c>
      <c r="CH962" s="127">
        <f t="shared" ref="CH962" si="18967">Z962/Z963</f>
        <v>0</v>
      </c>
      <c r="CI962" s="125">
        <f t="shared" ref="CI962" si="18968">AA962/AA963</f>
        <v>0</v>
      </c>
      <c r="CJ962" s="131">
        <f t="shared" ref="CJ962" si="18969">AB962/AB963</f>
        <v>0</v>
      </c>
      <c r="CK962" s="132">
        <f t="shared" ref="CK962" si="18970">AC962/AC963</f>
        <v>0</v>
      </c>
    </row>
    <row r="963" spans="1:89" ht="15" thickTop="1" thickBot="1">
      <c r="A963" s="290" t="s">
        <v>26</v>
      </c>
      <c r="B963" s="17">
        <f t="shared" ref="B963:AA963" si="18971">SUM(B940:B962)</f>
        <v>55813</v>
      </c>
      <c r="C963" s="18">
        <f t="shared" si="18971"/>
        <v>36970</v>
      </c>
      <c r="D963" s="17">
        <f t="shared" si="18971"/>
        <v>23174</v>
      </c>
      <c r="E963" s="18">
        <f t="shared" si="18971"/>
        <v>19613</v>
      </c>
      <c r="F963" s="17">
        <f t="shared" si="18971"/>
        <v>10391</v>
      </c>
      <c r="G963" s="18">
        <f t="shared" si="18971"/>
        <v>7884</v>
      </c>
      <c r="H963" s="17">
        <f t="shared" si="18971"/>
        <v>31188</v>
      </c>
      <c r="I963" s="18">
        <f t="shared" si="18971"/>
        <v>44755</v>
      </c>
      <c r="J963" s="17">
        <f t="shared" si="18971"/>
        <v>6342</v>
      </c>
      <c r="K963" s="18">
        <f t="shared" si="18971"/>
        <v>7399</v>
      </c>
      <c r="L963" s="17">
        <f t="shared" si="18971"/>
        <v>12460</v>
      </c>
      <c r="M963" s="18">
        <f t="shared" si="18971"/>
        <v>21976</v>
      </c>
      <c r="N963" s="17">
        <f t="shared" si="18971"/>
        <v>27353</v>
      </c>
      <c r="O963" s="18">
        <f t="shared" si="18971"/>
        <v>36765</v>
      </c>
      <c r="P963" s="17">
        <f t="shared" si="18971"/>
        <v>17031</v>
      </c>
      <c r="Q963" s="18">
        <f t="shared" si="18971"/>
        <v>19790</v>
      </c>
      <c r="R963" s="17">
        <f t="shared" si="18971"/>
        <v>22450</v>
      </c>
      <c r="S963" s="18">
        <f t="shared" si="18971"/>
        <v>23468</v>
      </c>
      <c r="T963" s="17">
        <f t="shared" si="18971"/>
        <v>9752</v>
      </c>
      <c r="U963" s="18">
        <f t="shared" si="18971"/>
        <v>11237</v>
      </c>
      <c r="V963" s="17">
        <f t="shared" si="18971"/>
        <v>27807</v>
      </c>
      <c r="W963" s="18">
        <f t="shared" si="18971"/>
        <v>31635</v>
      </c>
      <c r="X963" s="17">
        <f t="shared" si="18971"/>
        <v>25757</v>
      </c>
      <c r="Y963" s="18">
        <f t="shared" si="18971"/>
        <v>15514</v>
      </c>
      <c r="Z963" s="17">
        <f t="shared" si="18971"/>
        <v>58206</v>
      </c>
      <c r="AA963" s="18">
        <f t="shared" si="18971"/>
        <v>50116</v>
      </c>
      <c r="AB963" s="170">
        <f t="shared" ref="AB963:AC963" si="18972">SUM(AB939:AB962)</f>
        <v>327724</v>
      </c>
      <c r="AC963" s="171">
        <f t="shared" si="18972"/>
        <v>327122</v>
      </c>
      <c r="BI963" s="290" t="s">
        <v>26</v>
      </c>
      <c r="BJ963" s="151">
        <f>SUM(BJ939:BJ962)</f>
        <v>1</v>
      </c>
      <c r="BK963" s="152">
        <f t="shared" ref="BK963:CK963" si="18973">SUM(BK939:BK962)</f>
        <v>1</v>
      </c>
      <c r="BL963" s="151">
        <f t="shared" si="18973"/>
        <v>0.99999999999999989</v>
      </c>
      <c r="BM963" s="152">
        <f t="shared" si="18973"/>
        <v>0.99999999999999989</v>
      </c>
      <c r="BN963" s="151">
        <f t="shared" si="18973"/>
        <v>1</v>
      </c>
      <c r="BO963" s="152">
        <f t="shared" si="18973"/>
        <v>0.99999999999999967</v>
      </c>
      <c r="BP963" s="151">
        <f t="shared" si="18973"/>
        <v>1.0000000000000002</v>
      </c>
      <c r="BQ963" s="152">
        <f t="shared" si="18973"/>
        <v>1</v>
      </c>
      <c r="BR963" s="151">
        <f t="shared" si="18973"/>
        <v>0.99999999999999967</v>
      </c>
      <c r="BS963" s="152">
        <f t="shared" si="18973"/>
        <v>1</v>
      </c>
      <c r="BT963" s="151">
        <f t="shared" si="18973"/>
        <v>1</v>
      </c>
      <c r="BU963" s="152">
        <f t="shared" si="18973"/>
        <v>0.99999999999999989</v>
      </c>
      <c r="BV963" s="151">
        <f t="shared" si="18973"/>
        <v>1</v>
      </c>
      <c r="BW963" s="152">
        <f t="shared" si="18973"/>
        <v>1.0000000000000002</v>
      </c>
      <c r="BX963" s="151">
        <f t="shared" si="18973"/>
        <v>1</v>
      </c>
      <c r="BY963" s="152">
        <f t="shared" si="18973"/>
        <v>1</v>
      </c>
      <c r="BZ963" s="151">
        <f t="shared" si="18973"/>
        <v>1</v>
      </c>
      <c r="CA963" s="152">
        <f t="shared" si="18973"/>
        <v>0.99999999999999978</v>
      </c>
      <c r="CB963" s="151">
        <f t="shared" si="18973"/>
        <v>0.99999999999999989</v>
      </c>
      <c r="CC963" s="152">
        <f t="shared" si="18973"/>
        <v>1</v>
      </c>
      <c r="CD963" s="151">
        <f t="shared" si="18973"/>
        <v>1</v>
      </c>
      <c r="CE963" s="152">
        <f t="shared" si="18973"/>
        <v>1</v>
      </c>
      <c r="CF963" s="151">
        <f t="shared" si="18973"/>
        <v>1</v>
      </c>
      <c r="CG963" s="152">
        <f t="shared" si="18973"/>
        <v>0.99999999999999989</v>
      </c>
      <c r="CH963" s="151">
        <f t="shared" si="18973"/>
        <v>1</v>
      </c>
      <c r="CI963" s="152">
        <f t="shared" si="18973"/>
        <v>1</v>
      </c>
      <c r="CJ963" s="151">
        <f t="shared" si="18973"/>
        <v>1</v>
      </c>
      <c r="CK963" s="152">
        <f t="shared" si="18973"/>
        <v>0.99999999999999989</v>
      </c>
    </row>
    <row r="964" spans="1:89" ht="14.1" thickTop="1">
      <c r="A964" s="186"/>
    </row>
  </sheetData>
  <mergeCells count="1926"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V906:AW906"/>
    <mergeCell ref="AX906:AY906"/>
    <mergeCell ref="AZ906:BA906"/>
    <mergeCell ref="BB906:BC906"/>
    <mergeCell ref="BD906:BE906"/>
    <mergeCell ref="BF906:BG906"/>
    <mergeCell ref="AE914:AE915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V914:AW914"/>
    <mergeCell ref="AX914:AY914"/>
    <mergeCell ref="AZ914:BA914"/>
    <mergeCell ref="BB914:BC914"/>
    <mergeCell ref="BD914:BE914"/>
    <mergeCell ref="BF914:BG914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875:AW875"/>
    <mergeCell ref="AX875:AY875"/>
    <mergeCell ref="AZ875:BA875"/>
    <mergeCell ref="BB875:BC875"/>
    <mergeCell ref="BD875:BE875"/>
    <mergeCell ref="BF875:BG875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83:AW883"/>
    <mergeCell ref="AX883:AY883"/>
    <mergeCell ref="AZ883:BA883"/>
    <mergeCell ref="BB883:BC883"/>
    <mergeCell ref="BD883:BE883"/>
    <mergeCell ref="BF883:BG883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13:AW813"/>
    <mergeCell ref="AX813:AY813"/>
    <mergeCell ref="AZ813:BA813"/>
    <mergeCell ref="BB813:BC813"/>
    <mergeCell ref="BD813:BE813"/>
    <mergeCell ref="BF813:BG813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821:AW821"/>
    <mergeCell ref="AX821:AY821"/>
    <mergeCell ref="AZ821:BA821"/>
    <mergeCell ref="BB821:BC821"/>
    <mergeCell ref="BD821:BE821"/>
    <mergeCell ref="BF821:BG821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782:AW782"/>
    <mergeCell ref="AX782:AY782"/>
    <mergeCell ref="AZ782:BA782"/>
    <mergeCell ref="BB782:BC782"/>
    <mergeCell ref="BD782:BE782"/>
    <mergeCell ref="BF782:BG782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51:AW751"/>
    <mergeCell ref="AX751:AY751"/>
    <mergeCell ref="AZ751:BA751"/>
    <mergeCell ref="BB751:BC751"/>
    <mergeCell ref="BD751:BE751"/>
    <mergeCell ref="BF751:BG751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59:AW759"/>
    <mergeCell ref="AX759:AY759"/>
    <mergeCell ref="AZ759:BA759"/>
    <mergeCell ref="BB759:BC759"/>
    <mergeCell ref="BD759:BE759"/>
    <mergeCell ref="BF759:BG759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20:AW720"/>
    <mergeCell ref="AX720:AY720"/>
    <mergeCell ref="AZ720:BA720"/>
    <mergeCell ref="BB720:BC720"/>
    <mergeCell ref="BD720:BE720"/>
    <mergeCell ref="BF720:BG720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Z728:BA728"/>
    <mergeCell ref="BB728:BC728"/>
    <mergeCell ref="BD728:BE728"/>
    <mergeCell ref="BF728:BG728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689:AW689"/>
    <mergeCell ref="AX689:AY689"/>
    <mergeCell ref="AZ689:BA689"/>
    <mergeCell ref="BB689:BC689"/>
    <mergeCell ref="BD689:BE689"/>
    <mergeCell ref="BF689:BG689"/>
    <mergeCell ref="AE697:AE698"/>
    <mergeCell ref="AF697:AG697"/>
    <mergeCell ref="AH697:AI697"/>
    <mergeCell ref="AJ697:AK697"/>
    <mergeCell ref="AL697:AM697"/>
    <mergeCell ref="AN697:AO697"/>
    <mergeCell ref="AP697:AQ697"/>
    <mergeCell ref="AR697:AS697"/>
    <mergeCell ref="AT697:AU697"/>
    <mergeCell ref="AV697:AW697"/>
    <mergeCell ref="AX697:AY697"/>
    <mergeCell ref="AZ697:BA697"/>
    <mergeCell ref="BB697:BC697"/>
    <mergeCell ref="BD697:BE697"/>
    <mergeCell ref="BF697:BG697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658:AW658"/>
    <mergeCell ref="AX658:AY658"/>
    <mergeCell ref="AZ658:BA658"/>
    <mergeCell ref="BB658:BC658"/>
    <mergeCell ref="BD658:BE658"/>
    <mergeCell ref="BF658:BG658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27:AW627"/>
    <mergeCell ref="AX627:AY627"/>
    <mergeCell ref="AZ627:BA627"/>
    <mergeCell ref="BB627:BC627"/>
    <mergeCell ref="BD627:BE627"/>
    <mergeCell ref="BF627:BG627"/>
    <mergeCell ref="AE635:AE636"/>
    <mergeCell ref="AF635:AG635"/>
    <mergeCell ref="AH635:AI635"/>
    <mergeCell ref="AJ635:AK635"/>
    <mergeCell ref="AL635:AM635"/>
    <mergeCell ref="AN635:AO635"/>
    <mergeCell ref="AP635:AQ635"/>
    <mergeCell ref="AR635:AS635"/>
    <mergeCell ref="AT635:AU635"/>
    <mergeCell ref="AV635:AW635"/>
    <mergeCell ref="AX635:AY635"/>
    <mergeCell ref="AZ635:BA635"/>
    <mergeCell ref="BB635:BC635"/>
    <mergeCell ref="BD635:BE635"/>
    <mergeCell ref="BF635:BG635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596:AW596"/>
    <mergeCell ref="AX596:AY596"/>
    <mergeCell ref="AZ596:BA596"/>
    <mergeCell ref="BB596:BC596"/>
    <mergeCell ref="BD596:BE596"/>
    <mergeCell ref="BF596:BG596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BF604:BG604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65:AW565"/>
    <mergeCell ref="AX565:AY565"/>
    <mergeCell ref="AZ565:BA565"/>
    <mergeCell ref="BB565:BC565"/>
    <mergeCell ref="BD565:BE565"/>
    <mergeCell ref="BF565:BG565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34:AW534"/>
    <mergeCell ref="AX534:AY534"/>
    <mergeCell ref="AZ534:BA534"/>
    <mergeCell ref="BB534:BC534"/>
    <mergeCell ref="BD534:BE534"/>
    <mergeCell ref="BF534:BG534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03:AW503"/>
    <mergeCell ref="AX503:AY503"/>
    <mergeCell ref="AZ503:BA503"/>
    <mergeCell ref="BB503:BC503"/>
    <mergeCell ref="BD503:BE503"/>
    <mergeCell ref="BF503:BG503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511:AW511"/>
    <mergeCell ref="AX511:AY511"/>
    <mergeCell ref="AZ511:BA511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472:AW472"/>
    <mergeCell ref="AX472:AY472"/>
    <mergeCell ref="AZ472:BA472"/>
    <mergeCell ref="BB472:BC472"/>
    <mergeCell ref="BD472:BE472"/>
    <mergeCell ref="BF472:BG472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BB480:BC480"/>
    <mergeCell ref="BD480:BE480"/>
    <mergeCell ref="BF480:BG480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41:AW441"/>
    <mergeCell ref="AX441:AY441"/>
    <mergeCell ref="AZ441:BA441"/>
    <mergeCell ref="BB441:BC441"/>
    <mergeCell ref="BD441:BE441"/>
    <mergeCell ref="BF441:BG441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449:BC449"/>
    <mergeCell ref="BD449:BE449"/>
    <mergeCell ref="BF449:BG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10:AW410"/>
    <mergeCell ref="AX410:AY410"/>
    <mergeCell ref="AZ410:BA410"/>
    <mergeCell ref="BB410:BC410"/>
    <mergeCell ref="BD410:BE410"/>
    <mergeCell ref="BF410:BG410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379:AW379"/>
    <mergeCell ref="AX379:AY379"/>
    <mergeCell ref="AZ379:BA379"/>
    <mergeCell ref="BB379:BC379"/>
    <mergeCell ref="BD379:BE379"/>
    <mergeCell ref="BF379:BG379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387:AW387"/>
    <mergeCell ref="AX387:AY387"/>
    <mergeCell ref="AZ387:BA387"/>
    <mergeCell ref="BB387:BC387"/>
    <mergeCell ref="BD387:BE387"/>
    <mergeCell ref="BF387:BG387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348:AW348"/>
    <mergeCell ref="AX348:AY348"/>
    <mergeCell ref="AZ348:BA348"/>
    <mergeCell ref="BB348:BC348"/>
    <mergeCell ref="BD348:BE348"/>
    <mergeCell ref="BF348:BG348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56:AW356"/>
    <mergeCell ref="AX356:AY356"/>
    <mergeCell ref="AZ356:BA356"/>
    <mergeCell ref="BB356:BC356"/>
    <mergeCell ref="BD356:BE356"/>
    <mergeCell ref="BF356:BG356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17:AW317"/>
    <mergeCell ref="AX317:AY317"/>
    <mergeCell ref="AZ317:BA317"/>
    <mergeCell ref="BB317:BC317"/>
    <mergeCell ref="BD317:BE317"/>
    <mergeCell ref="BF317:BG317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325:AW325"/>
    <mergeCell ref="AX325:AY325"/>
    <mergeCell ref="AZ325:BA325"/>
    <mergeCell ref="BB325:BC325"/>
    <mergeCell ref="BD325:BE325"/>
    <mergeCell ref="BF325:BG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286:AW286"/>
    <mergeCell ref="AX286:AY286"/>
    <mergeCell ref="AZ286:BA286"/>
    <mergeCell ref="BB286:BC286"/>
    <mergeCell ref="BD286:BE286"/>
    <mergeCell ref="BF286:BG286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55:AW255"/>
    <mergeCell ref="AX255:AY255"/>
    <mergeCell ref="AZ255:BA255"/>
    <mergeCell ref="BB255:BC255"/>
    <mergeCell ref="BD255:BE255"/>
    <mergeCell ref="BF255:BG255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63:AW263"/>
    <mergeCell ref="AX263:AY263"/>
    <mergeCell ref="AZ263:BA263"/>
    <mergeCell ref="BB263:BC263"/>
    <mergeCell ref="BD263:BE263"/>
    <mergeCell ref="BF263:BG263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24:AW224"/>
    <mergeCell ref="AX224:AY224"/>
    <mergeCell ref="AZ224:BA224"/>
    <mergeCell ref="BB224:BC224"/>
    <mergeCell ref="BD224:BE224"/>
    <mergeCell ref="BF224:BG224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193:AW193"/>
    <mergeCell ref="AX193:AY193"/>
    <mergeCell ref="AZ193:BA193"/>
    <mergeCell ref="BB193:BC193"/>
    <mergeCell ref="BD193:BE193"/>
    <mergeCell ref="BF193:BG193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V201:AW201"/>
    <mergeCell ref="AX201:AY201"/>
    <mergeCell ref="AZ201:BA201"/>
    <mergeCell ref="BB201:BC201"/>
    <mergeCell ref="BD201:BE201"/>
    <mergeCell ref="BF201:BG201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162:AW162"/>
    <mergeCell ref="AX162:AY162"/>
    <mergeCell ref="AZ162:BA162"/>
    <mergeCell ref="BB162:BC162"/>
    <mergeCell ref="BD162:BE162"/>
    <mergeCell ref="BF162:BG162"/>
    <mergeCell ref="AE170:AE171"/>
    <mergeCell ref="AF170:AG170"/>
    <mergeCell ref="AH170:AI170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BB170:BC170"/>
    <mergeCell ref="BD170:BE170"/>
    <mergeCell ref="BF170:BG170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31:AW131"/>
    <mergeCell ref="AX131:AY131"/>
    <mergeCell ref="AZ131:BA131"/>
    <mergeCell ref="BB131:BC131"/>
    <mergeCell ref="BD131:BE131"/>
    <mergeCell ref="BF131:BG131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BB139:BC139"/>
    <mergeCell ref="BD139:BE139"/>
    <mergeCell ref="BF139:BG139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00:AW100"/>
    <mergeCell ref="AX100:AY100"/>
    <mergeCell ref="AZ100:BA100"/>
    <mergeCell ref="BB100:BC100"/>
    <mergeCell ref="BD100:BE100"/>
    <mergeCell ref="BF100:BG100"/>
    <mergeCell ref="AE108:AE109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77:BC77"/>
    <mergeCell ref="BD77:BE77"/>
    <mergeCell ref="BF77:BG77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38:AW38"/>
    <mergeCell ref="AX38:AY38"/>
    <mergeCell ref="AZ38:BA38"/>
    <mergeCell ref="BB38:BC38"/>
    <mergeCell ref="BD38:BE38"/>
    <mergeCell ref="BF38:BG38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7:AW7"/>
    <mergeCell ref="AX7:AY7"/>
    <mergeCell ref="AZ7:BA7"/>
    <mergeCell ref="BB7:BC7"/>
    <mergeCell ref="BD7:BE7"/>
    <mergeCell ref="BF7:BG7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J751:K751"/>
    <mergeCell ref="N937:O937"/>
    <mergeCell ref="B844:C844"/>
    <mergeCell ref="D844:E844"/>
    <mergeCell ref="F844:G844"/>
    <mergeCell ref="H844:I844"/>
    <mergeCell ref="J844:K844"/>
    <mergeCell ref="L844:M844"/>
    <mergeCell ref="X317:Y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F317:G317"/>
    <mergeCell ref="H317:I317"/>
    <mergeCell ref="J317:K317"/>
    <mergeCell ref="L317:M317"/>
    <mergeCell ref="N317:O317"/>
    <mergeCell ref="P317:Q317"/>
    <mergeCell ref="R317:S317"/>
    <mergeCell ref="T317:U317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V224:W224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L782:M782"/>
    <mergeCell ref="N782:O782"/>
    <mergeCell ref="N875:O875"/>
    <mergeCell ref="AB100:AC100"/>
    <mergeCell ref="A131:A132"/>
    <mergeCell ref="B131:C131"/>
    <mergeCell ref="D131:E131"/>
    <mergeCell ref="F131:G131"/>
    <mergeCell ref="H131:I131"/>
    <mergeCell ref="J131:K131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P100:Q100"/>
    <mergeCell ref="R100:S100"/>
    <mergeCell ref="F751:G751"/>
    <mergeCell ref="H751:I751"/>
    <mergeCell ref="V317:W317"/>
    <mergeCell ref="N844:O844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A873:D873"/>
    <mergeCell ref="A842:D842"/>
    <mergeCell ref="B875:C875"/>
    <mergeCell ref="D875:E875"/>
    <mergeCell ref="F875:G875"/>
    <mergeCell ref="H875:I875"/>
    <mergeCell ref="J875:K875"/>
    <mergeCell ref="L875:M875"/>
    <mergeCell ref="L937:M937"/>
    <mergeCell ref="F906:G906"/>
    <mergeCell ref="H906:I906"/>
    <mergeCell ref="J906:K906"/>
    <mergeCell ref="L906:M906"/>
    <mergeCell ref="N906:O906"/>
    <mergeCell ref="BI937:BI938"/>
    <mergeCell ref="BJ937:BK937"/>
    <mergeCell ref="BL937:BM937"/>
    <mergeCell ref="BN937:BO937"/>
    <mergeCell ref="BP937:BQ937"/>
    <mergeCell ref="BR937:BS937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346:BL346"/>
    <mergeCell ref="BI315:BL315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CD162:CE162"/>
    <mergeCell ref="CF162:CG162"/>
    <mergeCell ref="CH162:CI162"/>
    <mergeCell ref="CJ162:CK162"/>
    <mergeCell ref="BI162:BI163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191:BL191"/>
    <mergeCell ref="CH38:CI38"/>
    <mergeCell ref="CJ38:CK38"/>
    <mergeCell ref="BI38:BI39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F38:CG38"/>
    <mergeCell ref="BI100:BI101"/>
    <mergeCell ref="BJ100:BK100"/>
    <mergeCell ref="BL100:BM100"/>
    <mergeCell ref="BN100:BO100"/>
    <mergeCell ref="BP100:BQ100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J534:K534"/>
    <mergeCell ref="L534:M534"/>
    <mergeCell ref="AB38:AC38"/>
    <mergeCell ref="L627:M627"/>
    <mergeCell ref="N534:O534"/>
    <mergeCell ref="B565:C565"/>
    <mergeCell ref="D565:E565"/>
    <mergeCell ref="F565:G565"/>
    <mergeCell ref="H565:I565"/>
    <mergeCell ref="L565:M565"/>
    <mergeCell ref="F627:G627"/>
    <mergeCell ref="H596:I596"/>
    <mergeCell ref="J596:K596"/>
    <mergeCell ref="N596:O596"/>
    <mergeCell ref="N565:O565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255:G255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H472:I472"/>
    <mergeCell ref="J472:K472"/>
    <mergeCell ref="A98:D98"/>
    <mergeCell ref="A67:D67"/>
    <mergeCell ref="L472:M472"/>
    <mergeCell ref="N472:O472"/>
    <mergeCell ref="L596:M596"/>
    <mergeCell ref="N503:O503"/>
    <mergeCell ref="A656:D656"/>
    <mergeCell ref="A625:D625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441:A442"/>
    <mergeCell ref="A472:A473"/>
    <mergeCell ref="A503:A504"/>
    <mergeCell ref="A534:A535"/>
    <mergeCell ref="A532:D532"/>
    <mergeCell ref="H534:I534"/>
    <mergeCell ref="D472:E472"/>
    <mergeCell ref="A346:D346"/>
    <mergeCell ref="A315:D315"/>
    <mergeCell ref="A470:D470"/>
    <mergeCell ref="A439:D439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R38:S38"/>
    <mergeCell ref="T38:U38"/>
    <mergeCell ref="V38:W38"/>
    <mergeCell ref="L7:M7"/>
    <mergeCell ref="N7:O7"/>
    <mergeCell ref="B7:C7"/>
    <mergeCell ref="A36:D36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X38:Y38"/>
    <mergeCell ref="B38:C38"/>
    <mergeCell ref="D38:E38"/>
    <mergeCell ref="F38:G38"/>
    <mergeCell ref="A100:A101"/>
    <mergeCell ref="B100:C100"/>
    <mergeCell ref="D100:E100"/>
    <mergeCell ref="F100:G100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R441:S441"/>
    <mergeCell ref="T441:U441"/>
    <mergeCell ref="V441:W441"/>
    <mergeCell ref="X441:Y441"/>
    <mergeCell ref="P441:Q441"/>
    <mergeCell ref="N441:O441"/>
    <mergeCell ref="B441:C441"/>
    <mergeCell ref="D441:E441"/>
    <mergeCell ref="F441:G441"/>
    <mergeCell ref="H441:I441"/>
    <mergeCell ref="J441:K441"/>
    <mergeCell ref="L441:M441"/>
    <mergeCell ref="A408:D408"/>
    <mergeCell ref="A377:D377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813:Q813"/>
    <mergeCell ref="P782:Q782"/>
    <mergeCell ref="R813:S813"/>
    <mergeCell ref="T813:U813"/>
    <mergeCell ref="Z813:AA813"/>
    <mergeCell ref="AB813:AC813"/>
    <mergeCell ref="Z782:AA782"/>
    <mergeCell ref="AB782:AC782"/>
    <mergeCell ref="V813:W813"/>
    <mergeCell ref="X813:Y813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R875:S875"/>
    <mergeCell ref="T875:U875"/>
    <mergeCell ref="Z875:AA875"/>
    <mergeCell ref="AB875:AC875"/>
    <mergeCell ref="Z844:AA844"/>
    <mergeCell ref="P875:Q875"/>
    <mergeCell ref="P844:Q844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BN193:BO193"/>
    <mergeCell ref="BP193:BQ193"/>
    <mergeCell ref="BR193:BS193"/>
    <mergeCell ref="BT193:BU193"/>
    <mergeCell ref="BV193:BW193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410:BI411"/>
    <mergeCell ref="BJ410:BK410"/>
    <mergeCell ref="BL410:BM410"/>
    <mergeCell ref="BN410:BO410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160:BL160"/>
    <mergeCell ref="BP348:BQ348"/>
    <mergeCell ref="BR348:BS348"/>
    <mergeCell ref="BT348:BU348"/>
    <mergeCell ref="BV348:BW348"/>
    <mergeCell ref="BR379:BS379"/>
    <mergeCell ref="BT379:BU379"/>
    <mergeCell ref="BV379:BW379"/>
    <mergeCell ref="BX193:BY193"/>
    <mergeCell ref="BZ193:CA193"/>
    <mergeCell ref="CB193:CC193"/>
    <mergeCell ref="CD193:CE193"/>
    <mergeCell ref="CF193:CG193"/>
    <mergeCell ref="CH193:CI193"/>
    <mergeCell ref="CJ193:CK19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A19" workbookViewId="0">
      <selection activeCell="AE49" sqref="AE49"/>
    </sheetView>
  </sheetViews>
  <sheetFormatPr defaultColWidth="8.85546875" defaultRowHeight="12.9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95">
      <c r="A2" s="313" t="s">
        <v>0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4" spans="1:31" ht="14.1" thickBot="1">
      <c r="A4" s="44" t="s">
        <v>45</v>
      </c>
    </row>
    <row r="5" spans="1:31" ht="15" thickTop="1" thickBot="1">
      <c r="A5" s="311" t="s">
        <v>2</v>
      </c>
      <c r="B5" s="294" t="s">
        <v>3</v>
      </c>
      <c r="C5" s="295"/>
      <c r="D5" s="294" t="s">
        <v>4</v>
      </c>
      <c r="E5" s="295"/>
      <c r="F5" s="294" t="s">
        <v>5</v>
      </c>
      <c r="G5" s="295"/>
      <c r="H5" s="294" t="s">
        <v>6</v>
      </c>
      <c r="I5" s="295"/>
      <c r="J5" s="294" t="s">
        <v>7</v>
      </c>
      <c r="K5" s="295"/>
      <c r="L5" s="294" t="s">
        <v>8</v>
      </c>
      <c r="M5" s="295"/>
      <c r="N5" s="294" t="s">
        <v>9</v>
      </c>
      <c r="O5" s="295"/>
      <c r="P5" s="294" t="s">
        <v>10</v>
      </c>
      <c r="Q5" s="295"/>
      <c r="R5" s="294" t="s">
        <v>11</v>
      </c>
      <c r="S5" s="295"/>
      <c r="T5" s="294" t="s">
        <v>12</v>
      </c>
      <c r="U5" s="295"/>
      <c r="V5" s="294" t="s">
        <v>13</v>
      </c>
      <c r="W5" s="295"/>
      <c r="X5" s="294" t="s">
        <v>14</v>
      </c>
      <c r="Y5" s="295"/>
      <c r="Z5" s="294" t="s">
        <v>15</v>
      </c>
      <c r="AA5" s="295"/>
      <c r="AB5" s="294" t="s">
        <v>16</v>
      </c>
      <c r="AC5" s="295"/>
    </row>
    <row r="6" spans="1:31" s="71" customFormat="1" ht="15" thickTop="1" thickBot="1">
      <c r="A6" s="312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4.1" thickTop="1">
      <c r="A7" s="86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5"/>
      <c r="AE7" s="15"/>
    </row>
    <row r="8" spans="1:31">
      <c r="A8" s="87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15147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4403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1316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7301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293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266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91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153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399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1159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407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412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146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244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135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62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5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30484</v>
      </c>
      <c r="AC8" s="5">
        <f t="shared" si="0"/>
        <v>1497</v>
      </c>
      <c r="AD8" s="15"/>
      <c r="AE8" s="15"/>
    </row>
    <row r="9" spans="1:31">
      <c r="A9" s="88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79511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288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28624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1309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9394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672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34773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7122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2189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2213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2144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10515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13923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16440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8793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10169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13000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12059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2776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8347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8066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18040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11871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12246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34813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19947</v>
      </c>
      <c r="AB9" s="6">
        <f t="shared" si="0"/>
        <v>249877</v>
      </c>
      <c r="AC9" s="7">
        <f t="shared" si="0"/>
        <v>119367</v>
      </c>
      <c r="AD9" s="15"/>
      <c r="AE9" s="15"/>
    </row>
    <row r="10" spans="1:31">
      <c r="A10" s="87" t="s">
        <v>25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132221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17202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50524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17788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18522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8601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37755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30371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5166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9922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8406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28943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32284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46430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23819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23211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32148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31368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6163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23235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18973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46057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28972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29882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83170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50714</v>
      </c>
      <c r="AB10" s="4">
        <f t="shared" si="0"/>
        <v>478123</v>
      </c>
      <c r="AC10" s="5">
        <f t="shared" si="0"/>
        <v>363724</v>
      </c>
      <c r="AD10" s="15"/>
      <c r="AE10" s="15"/>
    </row>
    <row r="11" spans="1:31">
      <c r="A11" s="88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132177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27381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43766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31639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19559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14745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37067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44093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8511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20332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11298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47041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42281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68257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33341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34491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42952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38663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8129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38090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23714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60795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33600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39225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115765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64261</v>
      </c>
      <c r="AB11" s="6">
        <f t="shared" si="0"/>
        <v>552160</v>
      </c>
      <c r="AC11" s="7">
        <f t="shared" si="0"/>
        <v>529013</v>
      </c>
      <c r="AD11" s="15"/>
      <c r="AE11" s="15"/>
    </row>
    <row r="12" spans="1:31">
      <c r="A12" s="87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131265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30031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40967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30520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18463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14233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42845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50638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8576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21138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10101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59671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38577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78298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29495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37721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43391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35416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7532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33709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20778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62663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31654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39939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113745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63828</v>
      </c>
      <c r="AB12" s="4">
        <f t="shared" si="0"/>
        <v>537389</v>
      </c>
      <c r="AC12" s="5">
        <f t="shared" si="0"/>
        <v>557805</v>
      </c>
      <c r="AD12" s="15"/>
      <c r="AE12" s="15"/>
    </row>
    <row r="13" spans="1:31">
      <c r="A13" s="88" t="s">
        <v>24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114199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33448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39566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26169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17485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12606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45466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51051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8224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21350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9969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53640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37057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76068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24991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33306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40962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34383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7662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22690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19356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64816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29212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31796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102488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62952</v>
      </c>
      <c r="AB13" s="6">
        <f t="shared" si="0"/>
        <v>496637</v>
      </c>
      <c r="AC13" s="7">
        <f t="shared" si="0"/>
        <v>524275</v>
      </c>
      <c r="AD13" s="15"/>
      <c r="AE13" s="15"/>
    </row>
    <row r="14" spans="1:31">
      <c r="A14" s="87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98363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35513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35812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23267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16151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12327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50872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53577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7807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17653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10229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42174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35994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65434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23585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28524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38389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32763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9366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17439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20370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57145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26611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24800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87488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68092</v>
      </c>
      <c r="AB14" s="4">
        <f t="shared" si="0"/>
        <v>461037</v>
      </c>
      <c r="AC14" s="5">
        <f t="shared" si="0"/>
        <v>478708</v>
      </c>
      <c r="AD14" s="15"/>
      <c r="AE14" s="15"/>
    </row>
    <row r="15" spans="1:31">
      <c r="A15" s="88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95382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38877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36449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21574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16174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10312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57206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55793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8296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13593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11532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39189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38012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62133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23281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25369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36391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33819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10219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14748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23266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56817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26171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21181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85929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74069</v>
      </c>
      <c r="AB15" s="6">
        <f t="shared" si="0"/>
        <v>468308</v>
      </c>
      <c r="AC15" s="7">
        <f t="shared" si="0"/>
        <v>467474</v>
      </c>
      <c r="AD15" s="15"/>
      <c r="AE15" s="15"/>
    </row>
    <row r="16" spans="1:31">
      <c r="A16" s="87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93907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42698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35697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21696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16302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10470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58398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60020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8167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10851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13755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39835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40578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58812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24614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26446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36569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33586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11179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14665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27094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53643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28809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20041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86805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74572</v>
      </c>
      <c r="AB16" s="4">
        <f t="shared" si="0"/>
        <v>481874</v>
      </c>
      <c r="AC16" s="5">
        <f t="shared" si="0"/>
        <v>467335</v>
      </c>
      <c r="AD16" s="15"/>
      <c r="AE16" s="15"/>
    </row>
    <row r="17" spans="1:31">
      <c r="A17" s="88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81675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45482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32032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24460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14125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11010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58746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61838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7814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10350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13768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37373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39998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59110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23844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27164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33655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35881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10261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14243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29330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49405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27136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20153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83529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77299</v>
      </c>
      <c r="AB17" s="6">
        <f t="shared" si="0"/>
        <v>455913</v>
      </c>
      <c r="AC17" s="7">
        <f t="shared" si="0"/>
        <v>473768</v>
      </c>
      <c r="AD17" s="15"/>
      <c r="AE17" s="15"/>
    </row>
    <row r="18" spans="1:31">
      <c r="A18" s="87" t="s">
        <v>35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68889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47863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28491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24788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14338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10327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57902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65791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8821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8913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17263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29975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42010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50454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25117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26491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33712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36928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13405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12478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36998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45177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31794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17124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86841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79348</v>
      </c>
      <c r="AB18" s="4">
        <f t="shared" si="0"/>
        <v>465581</v>
      </c>
      <c r="AC18" s="5">
        <f t="shared" si="0"/>
        <v>455657</v>
      </c>
      <c r="AD18" s="15"/>
      <c r="AE18" s="15"/>
    </row>
    <row r="19" spans="1:31">
      <c r="A19" s="88" t="s">
        <v>36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60488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59942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28915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28517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15290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11339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57993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78194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10229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8641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22793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27002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48891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50340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26916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26758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35060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39081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17461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9498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49005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36296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39319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15377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88334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83506</v>
      </c>
      <c r="AB19" s="6">
        <f t="shared" si="0"/>
        <v>500694</v>
      </c>
      <c r="AC19" s="7">
        <f t="shared" si="0"/>
        <v>474491</v>
      </c>
      <c r="AD19" s="15"/>
      <c r="AE19" s="15"/>
    </row>
    <row r="20" spans="1:31">
      <c r="A20" s="87" t="s">
        <v>37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62670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72300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34035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32343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21523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10085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58436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81871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12662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7686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28599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25054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53346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49649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28124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27803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39270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43095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21844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8156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61932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36436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52394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16245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106046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95363</v>
      </c>
      <c r="AB20" s="4">
        <f t="shared" si="0"/>
        <v>580881</v>
      </c>
      <c r="AC20" s="5">
        <f t="shared" si="0"/>
        <v>506086</v>
      </c>
      <c r="AD20" s="15"/>
      <c r="AE20" s="15"/>
    </row>
    <row r="21" spans="1:31">
      <c r="A21" s="88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73329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101843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42867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45541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25082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14348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62498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108045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17298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7969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38014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27705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60124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56139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34049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33925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38406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48833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25778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9539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62113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38387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65581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18630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113031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105784</v>
      </c>
      <c r="AB21" s="6">
        <f t="shared" si="0"/>
        <v>658170</v>
      </c>
      <c r="AC21" s="7">
        <f t="shared" si="0"/>
        <v>616688</v>
      </c>
      <c r="AD21" s="15"/>
      <c r="AE21" s="15"/>
    </row>
    <row r="22" spans="1:31">
      <c r="A22" s="87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74801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105758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40023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44229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20427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13300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63412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105260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15125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6683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39064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24214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60894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56530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32718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37819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38211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51536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22532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10123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65980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39571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61654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21644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103074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117112</v>
      </c>
      <c r="AB22" s="4">
        <f t="shared" si="0"/>
        <v>637915</v>
      </c>
      <c r="AC22" s="5">
        <f t="shared" si="0"/>
        <v>633779</v>
      </c>
      <c r="AD22" s="15"/>
      <c r="AE22" s="15"/>
    </row>
    <row r="23" spans="1:31">
      <c r="A23" s="88" t="s">
        <v>34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73276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102008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29300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42522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14131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13249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56270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99778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10117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5735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28624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23508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52050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55066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27008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42075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30507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49731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18215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11109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66365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39808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49793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22370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88425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115259</v>
      </c>
      <c r="AB23" s="6">
        <f t="shared" si="0"/>
        <v>544081</v>
      </c>
      <c r="AC23" s="7">
        <f t="shared" si="0"/>
        <v>622218</v>
      </c>
      <c r="AD23" s="15"/>
      <c r="AE23" s="15"/>
    </row>
    <row r="24" spans="1:31">
      <c r="A24" s="87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63493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76923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20824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40308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9269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12649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44065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89009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7311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5789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21041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20305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42397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49628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21524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38175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25775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40340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14849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10549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65172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32731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38470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20089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70923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87341</v>
      </c>
      <c r="AB24" s="4">
        <f t="shared" si="0"/>
        <v>445113</v>
      </c>
      <c r="AC24" s="5">
        <f t="shared" si="0"/>
        <v>523836</v>
      </c>
      <c r="AD24" s="15"/>
      <c r="AE24" s="15"/>
    </row>
    <row r="25" spans="1:31">
      <c r="A25" s="88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10321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56221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4513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27381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2417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9684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14266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60883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3546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3865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10356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12087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25688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33037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14516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25999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18469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26998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10836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6745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57727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22642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24313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17520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46413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72198</v>
      </c>
      <c r="AB25" s="6">
        <f t="shared" si="0"/>
        <v>243381</v>
      </c>
      <c r="AC25" s="7">
        <f t="shared" si="0"/>
        <v>375260</v>
      </c>
      <c r="AD25" s="15"/>
      <c r="AE25" s="15"/>
    </row>
    <row r="26" spans="1:31">
      <c r="A26" s="87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33345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109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15067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149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4492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635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25657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717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1642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1458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2310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3537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6074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2856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3740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2434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2317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1129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247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2979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661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1956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376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546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3801</v>
      </c>
      <c r="AB26" s="4">
        <f t="shared" si="0"/>
        <v>18506</v>
      </c>
      <c r="AC26" s="5">
        <f t="shared" si="0"/>
        <v>99729</v>
      </c>
      <c r="AD26" s="15"/>
      <c r="AE26" s="15"/>
    </row>
    <row r="27" spans="1:31">
      <c r="A27" s="88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78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9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6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94</v>
      </c>
      <c r="AD27" s="15"/>
      <c r="AE27" s="15"/>
    </row>
    <row r="28" spans="1:31">
      <c r="A28" s="87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9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1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9</v>
      </c>
      <c r="AD28" s="15"/>
      <c r="AE28" s="15"/>
    </row>
    <row r="29" spans="1:31">
      <c r="A29" s="88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1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1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2</v>
      </c>
      <c r="AC29" s="7">
        <f t="shared" si="0"/>
        <v>0</v>
      </c>
      <c r="AD29" s="15"/>
      <c r="AE29" s="15"/>
    </row>
    <row r="30" spans="1:31" ht="14.1" thickBot="1">
      <c r="A30" s="87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5" thickTop="1" thickBot="1">
      <c r="A31" s="289" t="s">
        <v>26</v>
      </c>
      <c r="B31" s="19">
        <f>SUM(B7:B30)</f>
        <v>1461115</v>
      </c>
      <c r="C31" s="18">
        <f t="shared" ref="C31:AC31" si="1">SUM(C7:C30)</f>
        <v>927201</v>
      </c>
      <c r="D31" s="19">
        <f t="shared" si="1"/>
        <v>576917</v>
      </c>
      <c r="E31" s="18">
        <f t="shared" si="1"/>
        <v>499131</v>
      </c>
      <c r="F31" s="19">
        <f t="shared" si="1"/>
        <v>270118</v>
      </c>
      <c r="G31" s="18">
        <f t="shared" si="1"/>
        <v>194477</v>
      </c>
      <c r="H31" s="19">
        <f t="shared" si="1"/>
        <v>845906</v>
      </c>
      <c r="I31" s="18">
        <f t="shared" si="1"/>
        <v>1129284</v>
      </c>
      <c r="J31" s="19">
        <f t="shared" si="1"/>
        <v>150842</v>
      </c>
      <c r="K31" s="18">
        <f t="shared" si="1"/>
        <v>184416</v>
      </c>
      <c r="L31" s="19">
        <f t="shared" si="1"/>
        <v>298568</v>
      </c>
      <c r="M31" s="18">
        <f t="shared" si="1"/>
        <v>550950</v>
      </c>
      <c r="N31" s="19">
        <f t="shared" si="1"/>
        <v>708801</v>
      </c>
      <c r="O31" s="18">
        <f t="shared" si="1"/>
        <v>938306</v>
      </c>
      <c r="P31" s="19">
        <f t="shared" si="1"/>
        <v>429003</v>
      </c>
      <c r="Q31" s="18">
        <f t="shared" si="1"/>
        <v>509332</v>
      </c>
      <c r="R31" s="19">
        <f t="shared" si="1"/>
        <v>579545</v>
      </c>
      <c r="S31" s="18">
        <f t="shared" si="1"/>
        <v>626932</v>
      </c>
      <c r="T31" s="19">
        <f>SUM(T7:T30)</f>
        <v>219353</v>
      </c>
      <c r="U31" s="18">
        <f t="shared" si="1"/>
        <v>265610</v>
      </c>
      <c r="V31" s="19">
        <f t="shared" si="1"/>
        <v>659280</v>
      </c>
      <c r="W31" s="18">
        <f t="shared" si="1"/>
        <v>761090</v>
      </c>
      <c r="X31" s="19">
        <f t="shared" si="1"/>
        <v>609315</v>
      </c>
      <c r="Y31" s="18">
        <f t="shared" si="1"/>
        <v>388638</v>
      </c>
      <c r="Z31" s="19">
        <f t="shared" si="1"/>
        <v>1497365</v>
      </c>
      <c r="AA31" s="18">
        <f t="shared" si="1"/>
        <v>1315446</v>
      </c>
      <c r="AB31" s="19">
        <f t="shared" si="1"/>
        <v>8306128</v>
      </c>
      <c r="AC31" s="18">
        <f t="shared" si="1"/>
        <v>8290813</v>
      </c>
    </row>
    <row r="32" spans="1:31" s="70" customFormat="1" ht="17.100000000000001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325"/>
      <c r="E33" s="325"/>
      <c r="F33" s="325"/>
      <c r="G33" s="325"/>
      <c r="AC33" s="96"/>
    </row>
    <row r="35" spans="1:31">
      <c r="A35" s="44" t="s">
        <v>46</v>
      </c>
      <c r="B35" s="15"/>
      <c r="C35" s="15"/>
    </row>
    <row r="36" spans="1:31" ht="14.1" thickBot="1">
      <c r="B36" s="15"/>
      <c r="C36" s="15"/>
    </row>
    <row r="37" spans="1:31" ht="15" thickTop="1" thickBot="1">
      <c r="A37" s="311" t="s">
        <v>2</v>
      </c>
      <c r="B37" s="294" t="s">
        <v>3</v>
      </c>
      <c r="C37" s="295"/>
      <c r="D37" s="294" t="s">
        <v>4</v>
      </c>
      <c r="E37" s="295"/>
      <c r="F37" s="294" t="s">
        <v>5</v>
      </c>
      <c r="G37" s="295"/>
      <c r="H37" s="294" t="s">
        <v>6</v>
      </c>
      <c r="I37" s="295"/>
      <c r="J37" s="294" t="s">
        <v>7</v>
      </c>
      <c r="K37" s="295"/>
      <c r="L37" s="294" t="s">
        <v>8</v>
      </c>
      <c r="M37" s="295"/>
      <c r="N37" s="294" t="s">
        <v>9</v>
      </c>
      <c r="O37" s="295"/>
      <c r="P37" s="294" t="s">
        <v>10</v>
      </c>
      <c r="Q37" s="295"/>
      <c r="R37" s="294" t="s">
        <v>11</v>
      </c>
      <c r="S37" s="295"/>
      <c r="T37" s="294" t="s">
        <v>12</v>
      </c>
      <c r="U37" s="295"/>
      <c r="V37" s="294" t="s">
        <v>13</v>
      </c>
      <c r="W37" s="295"/>
      <c r="X37" s="294" t="s">
        <v>14</v>
      </c>
      <c r="Y37" s="295"/>
      <c r="Z37" s="294" t="s">
        <v>15</v>
      </c>
      <c r="AA37" s="295"/>
      <c r="AB37" s="294" t="s">
        <v>47</v>
      </c>
      <c r="AC37" s="295"/>
    </row>
    <row r="38" spans="1:31" ht="15" thickTop="1" thickBot="1">
      <c r="A38" s="312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4.1" thickTop="1">
      <c r="A39" s="86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5"/>
      <c r="AE39" s="15"/>
    </row>
    <row r="40" spans="1:31">
      <c r="A40" s="87" t="s">
        <v>21</v>
      </c>
      <c r="B40" s="20">
        <f t="shared" ref="B40:AA40" si="2">+B8/$B$65</f>
        <v>488.61290322580646</v>
      </c>
      <c r="C40" s="20">
        <f t="shared" si="2"/>
        <v>0</v>
      </c>
      <c r="D40" s="20">
        <f t="shared" si="2"/>
        <v>142.03225806451613</v>
      </c>
      <c r="E40" s="20">
        <f t="shared" si="2"/>
        <v>0.12903225806451613</v>
      </c>
      <c r="F40" s="20">
        <f t="shared" si="2"/>
        <v>42.451612903225808</v>
      </c>
      <c r="G40" s="20">
        <f t="shared" si="2"/>
        <v>0.70967741935483875</v>
      </c>
      <c r="H40" s="20">
        <f t="shared" si="2"/>
        <v>235.51612903225808</v>
      </c>
      <c r="I40" s="20">
        <f t="shared" si="2"/>
        <v>9.4516129032258061</v>
      </c>
      <c r="J40" s="20">
        <f t="shared" si="2"/>
        <v>8.5806451612903221</v>
      </c>
      <c r="K40" s="20">
        <f t="shared" si="2"/>
        <v>2.935483870967742</v>
      </c>
      <c r="L40" s="20">
        <f t="shared" si="2"/>
        <v>4.935483870967742</v>
      </c>
      <c r="M40" s="20">
        <f t="shared" si="2"/>
        <v>12.870967741935484</v>
      </c>
      <c r="N40" s="20">
        <f t="shared" si="2"/>
        <v>37.387096774193552</v>
      </c>
      <c r="O40" s="20">
        <f t="shared" si="2"/>
        <v>13.129032258064516</v>
      </c>
      <c r="P40" s="20">
        <f t="shared" si="2"/>
        <v>13.290322580645162</v>
      </c>
      <c r="Q40" s="20">
        <f t="shared" si="2"/>
        <v>4.709677419354839</v>
      </c>
      <c r="R40" s="20">
        <f t="shared" si="2"/>
        <v>7.870967741935484</v>
      </c>
      <c r="S40" s="20">
        <f t="shared" si="2"/>
        <v>4.354838709677419</v>
      </c>
      <c r="T40" s="20">
        <f t="shared" si="2"/>
        <v>0.5161290322580645</v>
      </c>
      <c r="U40" s="20">
        <f t="shared" si="2"/>
        <v>0</v>
      </c>
      <c r="V40" s="20">
        <f t="shared" si="2"/>
        <v>2</v>
      </c>
      <c r="W40" s="20">
        <f t="shared" si="2"/>
        <v>0</v>
      </c>
      <c r="X40" s="20">
        <f t="shared" si="2"/>
        <v>0.16129032258064516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 t="shared" ref="AB40:AC40" si="3">+AB8/$B$65</f>
        <v>983.35483870967744</v>
      </c>
      <c r="AC40" s="5">
        <f t="shared" si="3"/>
        <v>48.29032258064516</v>
      </c>
      <c r="AD40" s="15"/>
      <c r="AE40" s="15"/>
    </row>
    <row r="41" spans="1:31">
      <c r="A41" s="88" t="s">
        <v>23</v>
      </c>
      <c r="B41" s="20">
        <f t="shared" ref="B41:AA41" si="4">+B9/$B$65</f>
        <v>2564.8709677419356</v>
      </c>
      <c r="C41" s="20">
        <f t="shared" si="4"/>
        <v>9.2903225806451619</v>
      </c>
      <c r="D41" s="20">
        <f t="shared" si="4"/>
        <v>923.35483870967744</v>
      </c>
      <c r="E41" s="20">
        <f t="shared" si="4"/>
        <v>42.225806451612904</v>
      </c>
      <c r="F41" s="20">
        <f t="shared" si="4"/>
        <v>303.03225806451616</v>
      </c>
      <c r="G41" s="20">
        <f t="shared" si="4"/>
        <v>21.677419354838708</v>
      </c>
      <c r="H41" s="20">
        <f t="shared" si="4"/>
        <v>1121.7096774193549</v>
      </c>
      <c r="I41" s="20">
        <f t="shared" si="4"/>
        <v>229.74193548387098</v>
      </c>
      <c r="J41" s="20">
        <f t="shared" si="4"/>
        <v>70.612903225806448</v>
      </c>
      <c r="K41" s="20">
        <f t="shared" si="4"/>
        <v>71.387096774193552</v>
      </c>
      <c r="L41" s="20">
        <f t="shared" si="4"/>
        <v>69.161290322580641</v>
      </c>
      <c r="M41" s="20">
        <f t="shared" si="4"/>
        <v>339.19354838709677</v>
      </c>
      <c r="N41" s="20">
        <f t="shared" si="4"/>
        <v>449.12903225806451</v>
      </c>
      <c r="O41" s="20">
        <f t="shared" si="4"/>
        <v>530.32258064516134</v>
      </c>
      <c r="P41" s="20">
        <f t="shared" si="4"/>
        <v>283.64516129032256</v>
      </c>
      <c r="Q41" s="20">
        <f t="shared" si="4"/>
        <v>328.03225806451616</v>
      </c>
      <c r="R41" s="20">
        <f t="shared" si="4"/>
        <v>419.35483870967744</v>
      </c>
      <c r="S41" s="20">
        <f t="shared" si="4"/>
        <v>389</v>
      </c>
      <c r="T41" s="20">
        <f t="shared" si="4"/>
        <v>89.548387096774192</v>
      </c>
      <c r="U41" s="20">
        <f t="shared" si="4"/>
        <v>269.25806451612902</v>
      </c>
      <c r="V41" s="20">
        <f t="shared" si="4"/>
        <v>260.19354838709677</v>
      </c>
      <c r="W41" s="20">
        <f t="shared" si="4"/>
        <v>581.93548387096769</v>
      </c>
      <c r="X41" s="20">
        <f t="shared" si="4"/>
        <v>382.93548387096774</v>
      </c>
      <c r="Y41" s="20">
        <f t="shared" si="4"/>
        <v>395.03225806451616</v>
      </c>
      <c r="Z41" s="20">
        <f t="shared" si="4"/>
        <v>1123</v>
      </c>
      <c r="AA41" s="20">
        <f t="shared" si="4"/>
        <v>643.45161290322585</v>
      </c>
      <c r="AB41" s="6">
        <f t="shared" ref="AB41:AC41" si="5">+AB9/$B$65</f>
        <v>8060.5483870967746</v>
      </c>
      <c r="AC41" s="7">
        <f t="shared" si="5"/>
        <v>3850.5483870967741</v>
      </c>
      <c r="AD41" s="15"/>
      <c r="AE41" s="15"/>
    </row>
    <row r="42" spans="1:31">
      <c r="A42" s="87" t="s">
        <v>25</v>
      </c>
      <c r="B42" s="20">
        <f t="shared" ref="B42:AA42" si="6">+B10/$B$65</f>
        <v>4265.1935483870966</v>
      </c>
      <c r="C42" s="20">
        <f t="shared" si="6"/>
        <v>554.90322580645159</v>
      </c>
      <c r="D42" s="20">
        <f t="shared" si="6"/>
        <v>1629.8064516129032</v>
      </c>
      <c r="E42" s="20">
        <f t="shared" si="6"/>
        <v>573.80645161290317</v>
      </c>
      <c r="F42" s="20">
        <f t="shared" si="6"/>
        <v>597.48387096774195</v>
      </c>
      <c r="G42" s="20">
        <f t="shared" si="6"/>
        <v>277.45161290322579</v>
      </c>
      <c r="H42" s="20">
        <f t="shared" si="6"/>
        <v>1217.9032258064517</v>
      </c>
      <c r="I42" s="20">
        <f t="shared" si="6"/>
        <v>979.70967741935488</v>
      </c>
      <c r="J42" s="20">
        <f t="shared" si="6"/>
        <v>166.64516129032259</v>
      </c>
      <c r="K42" s="20">
        <f t="shared" si="6"/>
        <v>320.06451612903226</v>
      </c>
      <c r="L42" s="20">
        <f t="shared" si="6"/>
        <v>271.16129032258067</v>
      </c>
      <c r="M42" s="20">
        <f t="shared" si="6"/>
        <v>933.64516129032256</v>
      </c>
      <c r="N42" s="20">
        <f t="shared" si="6"/>
        <v>1041.4193548387098</v>
      </c>
      <c r="O42" s="20">
        <f t="shared" si="6"/>
        <v>1497.741935483871</v>
      </c>
      <c r="P42" s="20">
        <f t="shared" si="6"/>
        <v>768.35483870967744</v>
      </c>
      <c r="Q42" s="20">
        <f t="shared" si="6"/>
        <v>748.74193548387098</v>
      </c>
      <c r="R42" s="20">
        <f t="shared" si="6"/>
        <v>1037.0322580645161</v>
      </c>
      <c r="S42" s="20">
        <f t="shared" si="6"/>
        <v>1011.8709677419355</v>
      </c>
      <c r="T42" s="20">
        <f t="shared" si="6"/>
        <v>198.80645161290323</v>
      </c>
      <c r="U42" s="20">
        <f t="shared" si="6"/>
        <v>749.51612903225805</v>
      </c>
      <c r="V42" s="20">
        <f t="shared" si="6"/>
        <v>612.0322580645161</v>
      </c>
      <c r="W42" s="20">
        <f t="shared" si="6"/>
        <v>1485.7096774193549</v>
      </c>
      <c r="X42" s="20">
        <f t="shared" si="6"/>
        <v>934.58064516129036</v>
      </c>
      <c r="Y42" s="20">
        <f t="shared" si="6"/>
        <v>963.93548387096769</v>
      </c>
      <c r="Z42" s="20">
        <f t="shared" si="6"/>
        <v>2682.9032258064517</v>
      </c>
      <c r="AA42" s="20">
        <f t="shared" si="6"/>
        <v>1635.9354838709678</v>
      </c>
      <c r="AB42" s="4">
        <f t="shared" ref="AB42:AC42" si="7">+AB10/$B$65</f>
        <v>15423.322580645161</v>
      </c>
      <c r="AC42" s="5">
        <f t="shared" si="7"/>
        <v>11733.032258064517</v>
      </c>
      <c r="AD42" s="15"/>
      <c r="AE42" s="15"/>
    </row>
    <row r="43" spans="1:31">
      <c r="A43" s="88" t="s">
        <v>20</v>
      </c>
      <c r="B43" s="20">
        <f t="shared" ref="B43:AA43" si="8">+B11/$B$65</f>
        <v>4263.7741935483873</v>
      </c>
      <c r="C43" s="20">
        <f t="shared" si="8"/>
        <v>883.25806451612902</v>
      </c>
      <c r="D43" s="20">
        <f t="shared" si="8"/>
        <v>1411.8064516129032</v>
      </c>
      <c r="E43" s="20">
        <f t="shared" si="8"/>
        <v>1020.6129032258065</v>
      </c>
      <c r="F43" s="20">
        <f t="shared" si="8"/>
        <v>630.93548387096769</v>
      </c>
      <c r="G43" s="20">
        <f t="shared" si="8"/>
        <v>475.64516129032256</v>
      </c>
      <c r="H43" s="20">
        <f t="shared" si="8"/>
        <v>1195.7096774193549</v>
      </c>
      <c r="I43" s="20">
        <f t="shared" si="8"/>
        <v>1422.3548387096773</v>
      </c>
      <c r="J43" s="20">
        <f t="shared" si="8"/>
        <v>274.54838709677421</v>
      </c>
      <c r="K43" s="20">
        <f t="shared" si="8"/>
        <v>655.87096774193549</v>
      </c>
      <c r="L43" s="20">
        <f t="shared" si="8"/>
        <v>364.45161290322579</v>
      </c>
      <c r="M43" s="20">
        <f t="shared" si="8"/>
        <v>1517.4516129032259</v>
      </c>
      <c r="N43" s="20">
        <f t="shared" si="8"/>
        <v>1363.9032258064517</v>
      </c>
      <c r="O43" s="20">
        <f t="shared" si="8"/>
        <v>2201.8387096774195</v>
      </c>
      <c r="P43" s="20">
        <f t="shared" si="8"/>
        <v>1075.516129032258</v>
      </c>
      <c r="Q43" s="20">
        <f t="shared" si="8"/>
        <v>1112.6129032258063</v>
      </c>
      <c r="R43" s="20">
        <f t="shared" si="8"/>
        <v>1385.5483870967741</v>
      </c>
      <c r="S43" s="20">
        <f t="shared" si="8"/>
        <v>1247.1935483870968</v>
      </c>
      <c r="T43" s="20">
        <f t="shared" si="8"/>
        <v>262.22580645161293</v>
      </c>
      <c r="U43" s="20">
        <f t="shared" si="8"/>
        <v>1228.7096774193549</v>
      </c>
      <c r="V43" s="20">
        <f t="shared" si="8"/>
        <v>764.9677419354839</v>
      </c>
      <c r="W43" s="20">
        <f t="shared" si="8"/>
        <v>1961.1290322580646</v>
      </c>
      <c r="X43" s="20">
        <f t="shared" si="8"/>
        <v>1083.8709677419354</v>
      </c>
      <c r="Y43" s="20">
        <f t="shared" si="8"/>
        <v>1265.3225806451612</v>
      </c>
      <c r="Z43" s="20">
        <f t="shared" si="8"/>
        <v>3734.3548387096776</v>
      </c>
      <c r="AA43" s="20">
        <f t="shared" si="8"/>
        <v>2072.9354838709678</v>
      </c>
      <c r="AB43" s="6">
        <f t="shared" ref="AB43:AC43" si="9">+AB11/$B$65</f>
        <v>17811.612903225807</v>
      </c>
      <c r="AC43" s="7">
        <f t="shared" si="9"/>
        <v>17064.935483870966</v>
      </c>
      <c r="AD43" s="15"/>
      <c r="AE43" s="15"/>
    </row>
    <row r="44" spans="1:31">
      <c r="A44" s="87" t="s">
        <v>22</v>
      </c>
      <c r="B44" s="20">
        <f t="shared" ref="B44:AA44" si="10">+B12/$B$65</f>
        <v>4234.3548387096771</v>
      </c>
      <c r="C44" s="20">
        <f t="shared" si="10"/>
        <v>968.74193548387098</v>
      </c>
      <c r="D44" s="20">
        <f t="shared" si="10"/>
        <v>1321.516129032258</v>
      </c>
      <c r="E44" s="20">
        <f t="shared" si="10"/>
        <v>984.51612903225805</v>
      </c>
      <c r="F44" s="20">
        <f t="shared" si="10"/>
        <v>595.58064516129036</v>
      </c>
      <c r="G44" s="20">
        <f t="shared" si="10"/>
        <v>459.12903225806451</v>
      </c>
      <c r="H44" s="20">
        <f t="shared" si="10"/>
        <v>1382.0967741935483</v>
      </c>
      <c r="I44" s="20">
        <f t="shared" si="10"/>
        <v>1633.483870967742</v>
      </c>
      <c r="J44" s="20">
        <f t="shared" si="10"/>
        <v>276.64516129032256</v>
      </c>
      <c r="K44" s="20">
        <f t="shared" si="10"/>
        <v>681.87096774193549</v>
      </c>
      <c r="L44" s="20">
        <f t="shared" si="10"/>
        <v>325.83870967741933</v>
      </c>
      <c r="M44" s="20">
        <f t="shared" si="10"/>
        <v>1924.8709677419354</v>
      </c>
      <c r="N44" s="20">
        <f t="shared" si="10"/>
        <v>1244.4193548387098</v>
      </c>
      <c r="O44" s="20">
        <f t="shared" si="10"/>
        <v>2525.7419354838707</v>
      </c>
      <c r="P44" s="20">
        <f t="shared" si="10"/>
        <v>951.45161290322585</v>
      </c>
      <c r="Q44" s="20">
        <f t="shared" si="10"/>
        <v>1216.8064516129032</v>
      </c>
      <c r="R44" s="20">
        <f t="shared" si="10"/>
        <v>1399.7096774193549</v>
      </c>
      <c r="S44" s="20">
        <f t="shared" si="10"/>
        <v>1142.4516129032259</v>
      </c>
      <c r="T44" s="20">
        <f t="shared" si="10"/>
        <v>242.96774193548387</v>
      </c>
      <c r="U44" s="20">
        <f t="shared" si="10"/>
        <v>1087.3870967741937</v>
      </c>
      <c r="V44" s="20">
        <f t="shared" si="10"/>
        <v>670.25806451612902</v>
      </c>
      <c r="W44" s="20">
        <f t="shared" si="10"/>
        <v>2021.3870967741937</v>
      </c>
      <c r="X44" s="20">
        <f t="shared" si="10"/>
        <v>1021.0967741935484</v>
      </c>
      <c r="Y44" s="20">
        <f t="shared" si="10"/>
        <v>1288.3548387096773</v>
      </c>
      <c r="Z44" s="20">
        <f t="shared" si="10"/>
        <v>3669.1935483870966</v>
      </c>
      <c r="AA44" s="20">
        <f t="shared" si="10"/>
        <v>2058.9677419354839</v>
      </c>
      <c r="AB44" s="4">
        <f t="shared" ref="AB44:AC44" si="11">+AB12/$B$65</f>
        <v>17335.129032258064</v>
      </c>
      <c r="AC44" s="5">
        <f t="shared" si="11"/>
        <v>17993.709677419356</v>
      </c>
      <c r="AD44" s="15"/>
      <c r="AE44" s="15"/>
    </row>
    <row r="45" spans="1:31">
      <c r="A45" s="88" t="s">
        <v>24</v>
      </c>
      <c r="B45" s="20">
        <f t="shared" ref="B45:AA45" si="12">+B13/$B$65</f>
        <v>3683.8387096774195</v>
      </c>
      <c r="C45" s="20">
        <f t="shared" si="12"/>
        <v>1078.9677419354839</v>
      </c>
      <c r="D45" s="20">
        <f t="shared" si="12"/>
        <v>1276.3225806451612</v>
      </c>
      <c r="E45" s="20">
        <f t="shared" si="12"/>
        <v>844.16129032258061</v>
      </c>
      <c r="F45" s="20">
        <f t="shared" si="12"/>
        <v>564.0322580645161</v>
      </c>
      <c r="G45" s="20">
        <f t="shared" si="12"/>
        <v>406.64516129032256</v>
      </c>
      <c r="H45" s="20">
        <f t="shared" si="12"/>
        <v>1466.6451612903227</v>
      </c>
      <c r="I45" s="20">
        <f t="shared" si="12"/>
        <v>1646.8064516129032</v>
      </c>
      <c r="J45" s="20">
        <f t="shared" si="12"/>
        <v>265.29032258064518</v>
      </c>
      <c r="K45" s="20">
        <f t="shared" si="12"/>
        <v>688.70967741935488</v>
      </c>
      <c r="L45" s="20">
        <f t="shared" si="12"/>
        <v>321.58064516129031</v>
      </c>
      <c r="M45" s="20">
        <f t="shared" si="12"/>
        <v>1730.3225806451612</v>
      </c>
      <c r="N45" s="20">
        <f t="shared" si="12"/>
        <v>1195.3870967741937</v>
      </c>
      <c r="O45" s="20">
        <f t="shared" si="12"/>
        <v>2453.8064516129034</v>
      </c>
      <c r="P45" s="20">
        <f t="shared" si="12"/>
        <v>806.16129032258061</v>
      </c>
      <c r="Q45" s="20">
        <f t="shared" si="12"/>
        <v>1074.3870967741937</v>
      </c>
      <c r="R45" s="20">
        <f t="shared" si="12"/>
        <v>1321.3548387096773</v>
      </c>
      <c r="S45" s="20">
        <f t="shared" si="12"/>
        <v>1109.1290322580646</v>
      </c>
      <c r="T45" s="20">
        <f t="shared" si="12"/>
        <v>247.16129032258064</v>
      </c>
      <c r="U45" s="20">
        <f t="shared" si="12"/>
        <v>731.93548387096769</v>
      </c>
      <c r="V45" s="20">
        <f t="shared" si="12"/>
        <v>624.38709677419354</v>
      </c>
      <c r="W45" s="20">
        <f t="shared" si="12"/>
        <v>2090.8387096774195</v>
      </c>
      <c r="X45" s="20">
        <f t="shared" si="12"/>
        <v>942.32258064516134</v>
      </c>
      <c r="Y45" s="20">
        <f t="shared" si="12"/>
        <v>1025.6774193548388</v>
      </c>
      <c r="Z45" s="20">
        <f t="shared" si="12"/>
        <v>3306.0645161290322</v>
      </c>
      <c r="AA45" s="20">
        <f t="shared" si="12"/>
        <v>2030.7096774193549</v>
      </c>
      <c r="AB45" s="6">
        <f t="shared" ref="AB45:AC45" si="13">+AB13/$B$65</f>
        <v>16020.548387096775</v>
      </c>
      <c r="AC45" s="7">
        <f t="shared" si="13"/>
        <v>16912.096774193549</v>
      </c>
      <c r="AD45" s="15"/>
      <c r="AE45" s="15"/>
    </row>
    <row r="46" spans="1:31">
      <c r="A46" s="87" t="s">
        <v>28</v>
      </c>
      <c r="B46" s="20">
        <f t="shared" ref="B46:AA46" si="14">+B14/$B$65</f>
        <v>3173</v>
      </c>
      <c r="C46" s="20">
        <f t="shared" si="14"/>
        <v>1145.5806451612902</v>
      </c>
      <c r="D46" s="20">
        <f t="shared" si="14"/>
        <v>1155.2258064516129</v>
      </c>
      <c r="E46" s="20">
        <f t="shared" si="14"/>
        <v>750.54838709677415</v>
      </c>
      <c r="F46" s="20">
        <f t="shared" si="14"/>
        <v>521</v>
      </c>
      <c r="G46" s="20">
        <f t="shared" si="14"/>
        <v>397.64516129032256</v>
      </c>
      <c r="H46" s="20">
        <f t="shared" si="14"/>
        <v>1641.0322580645161</v>
      </c>
      <c r="I46" s="20">
        <f t="shared" si="14"/>
        <v>1728.2903225806451</v>
      </c>
      <c r="J46" s="20">
        <f t="shared" si="14"/>
        <v>251.83870967741936</v>
      </c>
      <c r="K46" s="20">
        <f t="shared" si="14"/>
        <v>569.45161290322585</v>
      </c>
      <c r="L46" s="20">
        <f t="shared" si="14"/>
        <v>329.96774193548384</v>
      </c>
      <c r="M46" s="20">
        <f t="shared" si="14"/>
        <v>1360.4516129032259</v>
      </c>
      <c r="N46" s="20">
        <f t="shared" si="14"/>
        <v>1161.0967741935483</v>
      </c>
      <c r="O46" s="20">
        <f t="shared" si="14"/>
        <v>2110.7741935483873</v>
      </c>
      <c r="P46" s="20">
        <f t="shared" si="14"/>
        <v>760.80645161290317</v>
      </c>
      <c r="Q46" s="20">
        <f t="shared" si="14"/>
        <v>920.12903225806451</v>
      </c>
      <c r="R46" s="20">
        <f t="shared" si="14"/>
        <v>1238.3548387096773</v>
      </c>
      <c r="S46" s="20">
        <f t="shared" si="14"/>
        <v>1056.8709677419354</v>
      </c>
      <c r="T46" s="20">
        <f t="shared" si="14"/>
        <v>302.12903225806451</v>
      </c>
      <c r="U46" s="20">
        <f t="shared" si="14"/>
        <v>562.54838709677415</v>
      </c>
      <c r="V46" s="20">
        <f t="shared" si="14"/>
        <v>657.09677419354841</v>
      </c>
      <c r="W46" s="20">
        <f t="shared" si="14"/>
        <v>1843.3870967741937</v>
      </c>
      <c r="X46" s="20">
        <f t="shared" si="14"/>
        <v>858.41935483870964</v>
      </c>
      <c r="Y46" s="20">
        <f t="shared" si="14"/>
        <v>800</v>
      </c>
      <c r="Z46" s="20">
        <f t="shared" si="14"/>
        <v>2822.1935483870966</v>
      </c>
      <c r="AA46" s="20">
        <f t="shared" si="14"/>
        <v>2196.516129032258</v>
      </c>
      <c r="AB46" s="4">
        <f t="shared" ref="AB46:AC46" si="15">+AB14/$B$65</f>
        <v>14872.161290322581</v>
      </c>
      <c r="AC46" s="5">
        <f t="shared" si="15"/>
        <v>15442.193548387097</v>
      </c>
      <c r="AD46" s="15"/>
      <c r="AE46" s="15"/>
    </row>
    <row r="47" spans="1:31">
      <c r="A47" s="88" t="s">
        <v>29</v>
      </c>
      <c r="B47" s="20">
        <f t="shared" ref="B47:AA47" si="16">+B15/$B$65</f>
        <v>3076.8387096774195</v>
      </c>
      <c r="C47" s="20">
        <f t="shared" si="16"/>
        <v>1254.0967741935483</v>
      </c>
      <c r="D47" s="20">
        <f t="shared" si="16"/>
        <v>1175.7741935483871</v>
      </c>
      <c r="E47" s="20">
        <f t="shared" si="16"/>
        <v>695.93548387096769</v>
      </c>
      <c r="F47" s="20">
        <f t="shared" si="16"/>
        <v>521.74193548387098</v>
      </c>
      <c r="G47" s="20">
        <f t="shared" si="16"/>
        <v>332.64516129032256</v>
      </c>
      <c r="H47" s="20">
        <f t="shared" si="16"/>
        <v>1845.3548387096773</v>
      </c>
      <c r="I47" s="20">
        <f t="shared" si="16"/>
        <v>1799.7741935483871</v>
      </c>
      <c r="J47" s="20">
        <f t="shared" si="16"/>
        <v>267.61290322580646</v>
      </c>
      <c r="K47" s="20">
        <f t="shared" si="16"/>
        <v>438.48387096774195</v>
      </c>
      <c r="L47" s="20">
        <f t="shared" si="16"/>
        <v>372</v>
      </c>
      <c r="M47" s="20">
        <f t="shared" si="16"/>
        <v>1264.1612903225807</v>
      </c>
      <c r="N47" s="20">
        <f t="shared" si="16"/>
        <v>1226.1935483870968</v>
      </c>
      <c r="O47" s="20">
        <f t="shared" si="16"/>
        <v>2004.2903225806451</v>
      </c>
      <c r="P47" s="20">
        <f t="shared" si="16"/>
        <v>751</v>
      </c>
      <c r="Q47" s="20">
        <f t="shared" si="16"/>
        <v>818.35483870967744</v>
      </c>
      <c r="R47" s="20">
        <f t="shared" si="16"/>
        <v>1173.9032258064517</v>
      </c>
      <c r="S47" s="20">
        <f t="shared" si="16"/>
        <v>1090.9354838709678</v>
      </c>
      <c r="T47" s="20">
        <f t="shared" si="16"/>
        <v>329.64516129032256</v>
      </c>
      <c r="U47" s="20">
        <f t="shared" si="16"/>
        <v>475.74193548387098</v>
      </c>
      <c r="V47" s="20">
        <f t="shared" si="16"/>
        <v>750.51612903225805</v>
      </c>
      <c r="W47" s="20">
        <f t="shared" si="16"/>
        <v>1832.8064516129032</v>
      </c>
      <c r="X47" s="20">
        <f t="shared" si="16"/>
        <v>844.22580645161293</v>
      </c>
      <c r="Y47" s="20">
        <f t="shared" si="16"/>
        <v>683.25806451612902</v>
      </c>
      <c r="Z47" s="20">
        <f t="shared" si="16"/>
        <v>2771.9032258064517</v>
      </c>
      <c r="AA47" s="20">
        <f t="shared" si="16"/>
        <v>2389.3225806451615</v>
      </c>
      <c r="AB47" s="6">
        <f t="shared" ref="AB47:AC47" si="17">+AB15/$B$65</f>
        <v>15106.709677419354</v>
      </c>
      <c r="AC47" s="7">
        <f t="shared" si="17"/>
        <v>15079.806451612903</v>
      </c>
      <c r="AD47" s="15"/>
      <c r="AE47" s="15"/>
    </row>
    <row r="48" spans="1:31">
      <c r="A48" s="87" t="s">
        <v>31</v>
      </c>
      <c r="B48" s="20">
        <f t="shared" ref="B48:AA48" si="18">+B16/$B$65</f>
        <v>3029.2580645161293</v>
      </c>
      <c r="C48" s="20">
        <f t="shared" si="18"/>
        <v>1377.3548387096773</v>
      </c>
      <c r="D48" s="20">
        <f t="shared" si="18"/>
        <v>1151.516129032258</v>
      </c>
      <c r="E48" s="20">
        <f t="shared" si="18"/>
        <v>699.87096774193549</v>
      </c>
      <c r="F48" s="20">
        <f t="shared" si="18"/>
        <v>525.87096774193549</v>
      </c>
      <c r="G48" s="20">
        <f t="shared" si="18"/>
        <v>337.74193548387098</v>
      </c>
      <c r="H48" s="20">
        <f t="shared" si="18"/>
        <v>1883.8064516129032</v>
      </c>
      <c r="I48" s="20">
        <f t="shared" si="18"/>
        <v>1936.1290322580646</v>
      </c>
      <c r="J48" s="20">
        <f t="shared" si="18"/>
        <v>263.45161290322579</v>
      </c>
      <c r="K48" s="20">
        <f t="shared" si="18"/>
        <v>350.03225806451616</v>
      </c>
      <c r="L48" s="20">
        <f t="shared" si="18"/>
        <v>443.70967741935482</v>
      </c>
      <c r="M48" s="20">
        <f t="shared" si="18"/>
        <v>1285</v>
      </c>
      <c r="N48" s="20">
        <f t="shared" si="18"/>
        <v>1308.9677419354839</v>
      </c>
      <c r="O48" s="20">
        <f t="shared" si="18"/>
        <v>1897.1612903225807</v>
      </c>
      <c r="P48" s="20">
        <f t="shared" si="18"/>
        <v>794</v>
      </c>
      <c r="Q48" s="20">
        <f t="shared" si="18"/>
        <v>853.09677419354841</v>
      </c>
      <c r="R48" s="20">
        <f t="shared" si="18"/>
        <v>1179.6451612903227</v>
      </c>
      <c r="S48" s="20">
        <f t="shared" si="18"/>
        <v>1083.4193548387098</v>
      </c>
      <c r="T48" s="20">
        <f t="shared" si="18"/>
        <v>360.61290322580646</v>
      </c>
      <c r="U48" s="20">
        <f t="shared" si="18"/>
        <v>473.06451612903226</v>
      </c>
      <c r="V48" s="20">
        <f t="shared" si="18"/>
        <v>874</v>
      </c>
      <c r="W48" s="20">
        <f t="shared" si="18"/>
        <v>1730.4193548387098</v>
      </c>
      <c r="X48" s="20">
        <f t="shared" si="18"/>
        <v>929.32258064516134</v>
      </c>
      <c r="Y48" s="20">
        <f t="shared" si="18"/>
        <v>646.48387096774195</v>
      </c>
      <c r="Z48" s="20">
        <f t="shared" si="18"/>
        <v>2800.1612903225805</v>
      </c>
      <c r="AA48" s="20">
        <f t="shared" si="18"/>
        <v>2405.5483870967741</v>
      </c>
      <c r="AB48" s="4">
        <f t="shared" ref="AB48:AC48" si="19">+AB16/$B$65</f>
        <v>15544.322580645161</v>
      </c>
      <c r="AC48" s="5">
        <f t="shared" si="19"/>
        <v>15075.322580645161</v>
      </c>
      <c r="AD48" s="15"/>
      <c r="AE48" s="15"/>
    </row>
    <row r="49" spans="1:31">
      <c r="A49" s="88" t="s">
        <v>33</v>
      </c>
      <c r="B49" s="20">
        <f t="shared" ref="B49:AA49" si="20">+B17/$B$65</f>
        <v>2634.6774193548385</v>
      </c>
      <c r="C49" s="20">
        <f t="shared" si="20"/>
        <v>1467.1612903225807</v>
      </c>
      <c r="D49" s="20">
        <f t="shared" si="20"/>
        <v>1033.2903225806451</v>
      </c>
      <c r="E49" s="20">
        <f t="shared" si="20"/>
        <v>789.0322580645161</v>
      </c>
      <c r="F49" s="20">
        <f t="shared" si="20"/>
        <v>455.64516129032256</v>
      </c>
      <c r="G49" s="20">
        <f t="shared" si="20"/>
        <v>355.16129032258067</v>
      </c>
      <c r="H49" s="20">
        <f t="shared" si="20"/>
        <v>1895.0322580645161</v>
      </c>
      <c r="I49" s="20">
        <f t="shared" si="20"/>
        <v>1994.7741935483871</v>
      </c>
      <c r="J49" s="20">
        <f t="shared" si="20"/>
        <v>252.06451612903226</v>
      </c>
      <c r="K49" s="20">
        <f t="shared" si="20"/>
        <v>333.87096774193549</v>
      </c>
      <c r="L49" s="20">
        <f t="shared" si="20"/>
        <v>444.12903225806451</v>
      </c>
      <c r="M49" s="20">
        <f t="shared" si="20"/>
        <v>1205.5806451612902</v>
      </c>
      <c r="N49" s="20">
        <f t="shared" si="20"/>
        <v>1290.258064516129</v>
      </c>
      <c r="O49" s="20">
        <f t="shared" si="20"/>
        <v>1906.7741935483871</v>
      </c>
      <c r="P49" s="20">
        <f t="shared" si="20"/>
        <v>769.16129032258061</v>
      </c>
      <c r="Q49" s="20">
        <f t="shared" si="20"/>
        <v>876.25806451612902</v>
      </c>
      <c r="R49" s="20">
        <f t="shared" si="20"/>
        <v>1085.6451612903227</v>
      </c>
      <c r="S49" s="20">
        <f t="shared" si="20"/>
        <v>1157.4516129032259</v>
      </c>
      <c r="T49" s="20">
        <f t="shared" si="20"/>
        <v>331</v>
      </c>
      <c r="U49" s="20">
        <f t="shared" si="20"/>
        <v>459.45161290322579</v>
      </c>
      <c r="V49" s="20">
        <f t="shared" si="20"/>
        <v>946.12903225806451</v>
      </c>
      <c r="W49" s="20">
        <f t="shared" si="20"/>
        <v>1593.7096774193549</v>
      </c>
      <c r="X49" s="20">
        <f t="shared" si="20"/>
        <v>875.35483870967744</v>
      </c>
      <c r="Y49" s="20">
        <f t="shared" si="20"/>
        <v>650.09677419354841</v>
      </c>
      <c r="Z49" s="20">
        <f t="shared" si="20"/>
        <v>2694.483870967742</v>
      </c>
      <c r="AA49" s="20">
        <f t="shared" si="20"/>
        <v>2493.516129032258</v>
      </c>
      <c r="AB49" s="6">
        <f t="shared" ref="AB49:AC49" si="21">+AB17/$B$65</f>
        <v>14706.870967741936</v>
      </c>
      <c r="AC49" s="7">
        <f t="shared" si="21"/>
        <v>15282.838709677419</v>
      </c>
      <c r="AD49" s="15"/>
      <c r="AE49" s="15"/>
    </row>
    <row r="50" spans="1:31">
      <c r="A50" s="87" t="s">
        <v>35</v>
      </c>
      <c r="B50" s="20">
        <f t="shared" ref="B50:AA50" si="22">+B18/$B$65</f>
        <v>2222.2258064516127</v>
      </c>
      <c r="C50" s="20">
        <f t="shared" si="22"/>
        <v>1543.9677419354839</v>
      </c>
      <c r="D50" s="20">
        <f t="shared" si="22"/>
        <v>919.06451612903231</v>
      </c>
      <c r="E50" s="20">
        <f t="shared" si="22"/>
        <v>799.61290322580646</v>
      </c>
      <c r="F50" s="20">
        <f t="shared" si="22"/>
        <v>462.51612903225805</v>
      </c>
      <c r="G50" s="20">
        <f t="shared" si="22"/>
        <v>333.12903225806451</v>
      </c>
      <c r="H50" s="20">
        <f t="shared" si="22"/>
        <v>1867.8064516129032</v>
      </c>
      <c r="I50" s="20">
        <f t="shared" si="22"/>
        <v>2122.2903225806454</v>
      </c>
      <c r="J50" s="20">
        <f t="shared" si="22"/>
        <v>284.54838709677421</v>
      </c>
      <c r="K50" s="20">
        <f t="shared" si="22"/>
        <v>287.51612903225805</v>
      </c>
      <c r="L50" s="20">
        <f t="shared" si="22"/>
        <v>556.87096774193549</v>
      </c>
      <c r="M50" s="20">
        <f t="shared" si="22"/>
        <v>966.93548387096769</v>
      </c>
      <c r="N50" s="20">
        <f t="shared" si="22"/>
        <v>1355.1612903225807</v>
      </c>
      <c r="O50" s="20">
        <f t="shared" si="22"/>
        <v>1627.5483870967741</v>
      </c>
      <c r="P50" s="20">
        <f t="shared" si="22"/>
        <v>810.22580645161293</v>
      </c>
      <c r="Q50" s="20">
        <f t="shared" si="22"/>
        <v>854.54838709677415</v>
      </c>
      <c r="R50" s="20">
        <f t="shared" si="22"/>
        <v>1087.483870967742</v>
      </c>
      <c r="S50" s="20">
        <f t="shared" si="22"/>
        <v>1191.2258064516129</v>
      </c>
      <c r="T50" s="20">
        <f t="shared" si="22"/>
        <v>432.41935483870969</v>
      </c>
      <c r="U50" s="20">
        <f t="shared" si="22"/>
        <v>402.51612903225805</v>
      </c>
      <c r="V50" s="20">
        <f t="shared" si="22"/>
        <v>1193.483870967742</v>
      </c>
      <c r="W50" s="20">
        <f t="shared" si="22"/>
        <v>1457.3225806451612</v>
      </c>
      <c r="X50" s="20">
        <f t="shared" si="22"/>
        <v>1025.6129032258063</v>
      </c>
      <c r="Y50" s="20">
        <f t="shared" si="22"/>
        <v>552.38709677419354</v>
      </c>
      <c r="Z50" s="20">
        <f t="shared" si="22"/>
        <v>2801.3225806451615</v>
      </c>
      <c r="AA50" s="20">
        <f t="shared" si="22"/>
        <v>2559.6129032258063</v>
      </c>
      <c r="AB50" s="4">
        <f t="shared" ref="AB50:AC50" si="23">+AB18/$B$65</f>
        <v>15018.741935483871</v>
      </c>
      <c r="AC50" s="5">
        <f t="shared" si="23"/>
        <v>14698.612903225807</v>
      </c>
      <c r="AD50" s="15"/>
      <c r="AE50" s="15"/>
    </row>
    <row r="51" spans="1:31">
      <c r="A51" s="88" t="s">
        <v>36</v>
      </c>
      <c r="B51" s="20">
        <f t="shared" ref="B51:AA51" si="24">+B19/$B$65</f>
        <v>1951.2258064516129</v>
      </c>
      <c r="C51" s="20">
        <f t="shared" si="24"/>
        <v>1933.6129032258063</v>
      </c>
      <c r="D51" s="20">
        <f t="shared" si="24"/>
        <v>932.74193548387098</v>
      </c>
      <c r="E51" s="20">
        <f t="shared" si="24"/>
        <v>919.90322580645159</v>
      </c>
      <c r="F51" s="20">
        <f t="shared" si="24"/>
        <v>493.22580645161293</v>
      </c>
      <c r="G51" s="20">
        <f t="shared" si="24"/>
        <v>365.77419354838707</v>
      </c>
      <c r="H51" s="20">
        <f t="shared" si="24"/>
        <v>1870.741935483871</v>
      </c>
      <c r="I51" s="20">
        <f t="shared" si="24"/>
        <v>2522.3870967741937</v>
      </c>
      <c r="J51" s="20">
        <f t="shared" si="24"/>
        <v>329.96774193548384</v>
      </c>
      <c r="K51" s="20">
        <f t="shared" si="24"/>
        <v>278.74193548387098</v>
      </c>
      <c r="L51" s="20">
        <f t="shared" si="24"/>
        <v>735.25806451612902</v>
      </c>
      <c r="M51" s="20">
        <f t="shared" si="24"/>
        <v>871.0322580645161</v>
      </c>
      <c r="N51" s="20">
        <f t="shared" si="24"/>
        <v>1577.1290322580646</v>
      </c>
      <c r="O51" s="20">
        <f t="shared" si="24"/>
        <v>1623.8709677419354</v>
      </c>
      <c r="P51" s="20">
        <f t="shared" si="24"/>
        <v>868.25806451612902</v>
      </c>
      <c r="Q51" s="20">
        <f t="shared" si="24"/>
        <v>863.16129032258061</v>
      </c>
      <c r="R51" s="20">
        <f t="shared" si="24"/>
        <v>1130.9677419354839</v>
      </c>
      <c r="S51" s="20">
        <f t="shared" si="24"/>
        <v>1260.6774193548388</v>
      </c>
      <c r="T51" s="20">
        <f t="shared" si="24"/>
        <v>563.25806451612902</v>
      </c>
      <c r="U51" s="20">
        <f t="shared" si="24"/>
        <v>306.38709677419354</v>
      </c>
      <c r="V51" s="20">
        <f t="shared" si="24"/>
        <v>1580.8064516129032</v>
      </c>
      <c r="W51" s="20">
        <f t="shared" si="24"/>
        <v>1170.8387096774193</v>
      </c>
      <c r="X51" s="20">
        <f t="shared" si="24"/>
        <v>1268.3548387096773</v>
      </c>
      <c r="Y51" s="20">
        <f t="shared" si="24"/>
        <v>496.03225806451616</v>
      </c>
      <c r="Z51" s="20">
        <f t="shared" si="24"/>
        <v>2849.483870967742</v>
      </c>
      <c r="AA51" s="20">
        <f t="shared" si="24"/>
        <v>2693.7419354838707</v>
      </c>
      <c r="AB51" s="6">
        <f t="shared" ref="AB51:AC51" si="25">+AB19/$B$65</f>
        <v>16151.41935483871</v>
      </c>
      <c r="AC51" s="7">
        <f t="shared" si="25"/>
        <v>15306.161290322581</v>
      </c>
      <c r="AD51" s="15"/>
      <c r="AE51" s="15"/>
    </row>
    <row r="52" spans="1:31">
      <c r="A52" s="87" t="s">
        <v>37</v>
      </c>
      <c r="B52" s="20">
        <f t="shared" ref="B52:AA52" si="26">+B20/$B$65</f>
        <v>2021.6129032258063</v>
      </c>
      <c r="C52" s="20">
        <f t="shared" si="26"/>
        <v>2332.2580645161293</v>
      </c>
      <c r="D52" s="20">
        <f t="shared" si="26"/>
        <v>1097.9032258064517</v>
      </c>
      <c r="E52" s="20">
        <f t="shared" si="26"/>
        <v>1043.3225806451612</v>
      </c>
      <c r="F52" s="20">
        <f t="shared" si="26"/>
        <v>694.29032258064512</v>
      </c>
      <c r="G52" s="20">
        <f t="shared" si="26"/>
        <v>325.32258064516128</v>
      </c>
      <c r="H52" s="20">
        <f t="shared" si="26"/>
        <v>1885.0322580645161</v>
      </c>
      <c r="I52" s="20">
        <f t="shared" si="26"/>
        <v>2641</v>
      </c>
      <c r="J52" s="20">
        <f t="shared" si="26"/>
        <v>408.45161290322579</v>
      </c>
      <c r="K52" s="20">
        <f t="shared" si="26"/>
        <v>247.93548387096774</v>
      </c>
      <c r="L52" s="20">
        <f t="shared" si="26"/>
        <v>922.54838709677415</v>
      </c>
      <c r="M52" s="20">
        <f t="shared" si="26"/>
        <v>808.19354838709683</v>
      </c>
      <c r="N52" s="20">
        <f t="shared" si="26"/>
        <v>1720.8387096774193</v>
      </c>
      <c r="O52" s="20">
        <f t="shared" si="26"/>
        <v>1601.5806451612902</v>
      </c>
      <c r="P52" s="20">
        <f t="shared" si="26"/>
        <v>907.22580645161293</v>
      </c>
      <c r="Q52" s="20">
        <f t="shared" si="26"/>
        <v>896.87096774193549</v>
      </c>
      <c r="R52" s="20">
        <f t="shared" si="26"/>
        <v>1266.7741935483871</v>
      </c>
      <c r="S52" s="20">
        <f t="shared" si="26"/>
        <v>1390.1612903225807</v>
      </c>
      <c r="T52" s="20">
        <f t="shared" si="26"/>
        <v>704.64516129032256</v>
      </c>
      <c r="U52" s="20">
        <f t="shared" si="26"/>
        <v>263.09677419354841</v>
      </c>
      <c r="V52" s="20">
        <f t="shared" si="26"/>
        <v>1997.8064516129032</v>
      </c>
      <c r="W52" s="20">
        <f t="shared" si="26"/>
        <v>1175.3548387096773</v>
      </c>
      <c r="X52" s="20">
        <f t="shared" si="26"/>
        <v>1690.1290322580646</v>
      </c>
      <c r="Y52" s="20">
        <f t="shared" si="26"/>
        <v>524.0322580645161</v>
      </c>
      <c r="Z52" s="20">
        <f t="shared" si="26"/>
        <v>3420.8387096774195</v>
      </c>
      <c r="AA52" s="20">
        <f t="shared" si="26"/>
        <v>3076.2258064516127</v>
      </c>
      <c r="AB52" s="4">
        <f t="shared" ref="AB52:AC52" si="27">+AB20/$B$65</f>
        <v>18738.096774193549</v>
      </c>
      <c r="AC52" s="5">
        <f t="shared" si="27"/>
        <v>16325.354838709678</v>
      </c>
      <c r="AD52" s="15"/>
      <c r="AE52" s="15"/>
    </row>
    <row r="53" spans="1:31">
      <c r="A53" s="88" t="s">
        <v>30</v>
      </c>
      <c r="B53" s="20">
        <f t="shared" ref="B53:AA53" si="28">+B21/$B$65</f>
        <v>2365.4516129032259</v>
      </c>
      <c r="C53" s="20">
        <f t="shared" si="28"/>
        <v>3285.2580645161293</v>
      </c>
      <c r="D53" s="20">
        <f t="shared" si="28"/>
        <v>1382.8064516129032</v>
      </c>
      <c r="E53" s="20">
        <f t="shared" si="28"/>
        <v>1469.0645161290322</v>
      </c>
      <c r="F53" s="20">
        <f t="shared" si="28"/>
        <v>809.09677419354841</v>
      </c>
      <c r="G53" s="20">
        <f t="shared" si="28"/>
        <v>462.83870967741933</v>
      </c>
      <c r="H53" s="20">
        <f t="shared" si="28"/>
        <v>2016.0645161290322</v>
      </c>
      <c r="I53" s="20">
        <f t="shared" si="28"/>
        <v>3485.3225806451615</v>
      </c>
      <c r="J53" s="20">
        <f t="shared" si="28"/>
        <v>558</v>
      </c>
      <c r="K53" s="20">
        <f t="shared" si="28"/>
        <v>257.06451612903226</v>
      </c>
      <c r="L53" s="20">
        <f t="shared" si="28"/>
        <v>1226.258064516129</v>
      </c>
      <c r="M53" s="20">
        <f t="shared" si="28"/>
        <v>893.70967741935488</v>
      </c>
      <c r="N53" s="20">
        <f t="shared" si="28"/>
        <v>1939.483870967742</v>
      </c>
      <c r="O53" s="20">
        <f t="shared" si="28"/>
        <v>1810.9354838709678</v>
      </c>
      <c r="P53" s="20">
        <f t="shared" si="28"/>
        <v>1098.3548387096773</v>
      </c>
      <c r="Q53" s="20">
        <f t="shared" si="28"/>
        <v>1094.3548387096773</v>
      </c>
      <c r="R53" s="20">
        <f t="shared" si="28"/>
        <v>1238.9032258064517</v>
      </c>
      <c r="S53" s="20">
        <f t="shared" si="28"/>
        <v>1575.258064516129</v>
      </c>
      <c r="T53" s="20">
        <f t="shared" si="28"/>
        <v>831.54838709677415</v>
      </c>
      <c r="U53" s="20">
        <f t="shared" si="28"/>
        <v>307.70967741935482</v>
      </c>
      <c r="V53" s="20">
        <f t="shared" si="28"/>
        <v>2003.6451612903227</v>
      </c>
      <c r="W53" s="20">
        <f t="shared" si="28"/>
        <v>1238.2903225806451</v>
      </c>
      <c r="X53" s="20">
        <f t="shared" si="28"/>
        <v>2115.516129032258</v>
      </c>
      <c r="Y53" s="20">
        <f t="shared" si="28"/>
        <v>600.9677419354839</v>
      </c>
      <c r="Z53" s="20">
        <f t="shared" si="28"/>
        <v>3646.1612903225805</v>
      </c>
      <c r="AA53" s="20">
        <f t="shared" si="28"/>
        <v>3412.3870967741937</v>
      </c>
      <c r="AB53" s="6">
        <f t="shared" ref="AB53:AC53" si="29">+AB21/$B$65</f>
        <v>21231.290322580644</v>
      </c>
      <c r="AC53" s="7">
        <f t="shared" si="29"/>
        <v>19893.16129032258</v>
      </c>
      <c r="AD53" s="15"/>
      <c r="AE53" s="15"/>
    </row>
    <row r="54" spans="1:31">
      <c r="A54" s="87" t="s">
        <v>32</v>
      </c>
      <c r="B54" s="20">
        <f t="shared" ref="B54:AA54" si="30">+B22/$B$65</f>
        <v>2412.9354838709678</v>
      </c>
      <c r="C54" s="20">
        <f t="shared" si="30"/>
        <v>3411.5483870967741</v>
      </c>
      <c r="D54" s="20">
        <f t="shared" si="30"/>
        <v>1291.0645161290322</v>
      </c>
      <c r="E54" s="20">
        <f t="shared" si="30"/>
        <v>1426.741935483871</v>
      </c>
      <c r="F54" s="20">
        <f t="shared" si="30"/>
        <v>658.93548387096769</v>
      </c>
      <c r="G54" s="20">
        <f t="shared" si="30"/>
        <v>429.03225806451616</v>
      </c>
      <c r="H54" s="20">
        <f t="shared" si="30"/>
        <v>2045.5483870967741</v>
      </c>
      <c r="I54" s="20">
        <f t="shared" si="30"/>
        <v>3395.483870967742</v>
      </c>
      <c r="J54" s="20">
        <f t="shared" si="30"/>
        <v>487.90322580645159</v>
      </c>
      <c r="K54" s="20">
        <f t="shared" si="30"/>
        <v>215.58064516129033</v>
      </c>
      <c r="L54" s="20">
        <f t="shared" si="30"/>
        <v>1260.1290322580646</v>
      </c>
      <c r="M54" s="20">
        <f t="shared" si="30"/>
        <v>781.09677419354841</v>
      </c>
      <c r="N54" s="20">
        <f t="shared" si="30"/>
        <v>1964.3225806451612</v>
      </c>
      <c r="O54" s="20">
        <f t="shared" si="30"/>
        <v>1823.5483870967741</v>
      </c>
      <c r="P54" s="20">
        <f t="shared" si="30"/>
        <v>1055.4193548387098</v>
      </c>
      <c r="Q54" s="20">
        <f t="shared" si="30"/>
        <v>1219.9677419354839</v>
      </c>
      <c r="R54" s="20">
        <f t="shared" si="30"/>
        <v>1232.6129032258063</v>
      </c>
      <c r="S54" s="20">
        <f t="shared" si="30"/>
        <v>1662.4516129032259</v>
      </c>
      <c r="T54" s="20">
        <f t="shared" si="30"/>
        <v>726.83870967741939</v>
      </c>
      <c r="U54" s="20">
        <f t="shared" si="30"/>
        <v>326.54838709677421</v>
      </c>
      <c r="V54" s="20">
        <f t="shared" si="30"/>
        <v>2128.3870967741937</v>
      </c>
      <c r="W54" s="20">
        <f t="shared" si="30"/>
        <v>1276.483870967742</v>
      </c>
      <c r="X54" s="20">
        <f t="shared" si="30"/>
        <v>1988.8387096774193</v>
      </c>
      <c r="Y54" s="20">
        <f t="shared" si="30"/>
        <v>698.19354838709683</v>
      </c>
      <c r="Z54" s="20">
        <f t="shared" si="30"/>
        <v>3324.9677419354839</v>
      </c>
      <c r="AA54" s="20">
        <f t="shared" si="30"/>
        <v>3777.8064516129034</v>
      </c>
      <c r="AB54" s="4">
        <f t="shared" ref="AB54:AC54" si="31">+AB22/$B$65</f>
        <v>20577.903225806451</v>
      </c>
      <c r="AC54" s="5">
        <f t="shared" si="31"/>
        <v>20444.483870967742</v>
      </c>
      <c r="AD54" s="15"/>
      <c r="AE54" s="15"/>
    </row>
    <row r="55" spans="1:31">
      <c r="A55" s="88" t="s">
        <v>34</v>
      </c>
      <c r="B55" s="20">
        <f t="shared" ref="B55:AA55" si="32">+B23/$B$65</f>
        <v>2363.7419354838707</v>
      </c>
      <c r="C55" s="20">
        <f t="shared" si="32"/>
        <v>3290.5806451612902</v>
      </c>
      <c r="D55" s="20">
        <f t="shared" si="32"/>
        <v>945.16129032258061</v>
      </c>
      <c r="E55" s="20">
        <f t="shared" si="32"/>
        <v>1371.6774193548388</v>
      </c>
      <c r="F55" s="20">
        <f t="shared" si="32"/>
        <v>455.83870967741933</v>
      </c>
      <c r="G55" s="20">
        <f t="shared" si="32"/>
        <v>427.38709677419354</v>
      </c>
      <c r="H55" s="20">
        <f t="shared" si="32"/>
        <v>1815.1612903225807</v>
      </c>
      <c r="I55" s="20">
        <f t="shared" si="32"/>
        <v>3218.6451612903224</v>
      </c>
      <c r="J55" s="20">
        <f t="shared" si="32"/>
        <v>326.35483870967744</v>
      </c>
      <c r="K55" s="20">
        <f t="shared" si="32"/>
        <v>185</v>
      </c>
      <c r="L55" s="20">
        <f t="shared" si="32"/>
        <v>923.35483870967744</v>
      </c>
      <c r="M55" s="20">
        <f t="shared" si="32"/>
        <v>758.32258064516134</v>
      </c>
      <c r="N55" s="20">
        <f t="shared" si="32"/>
        <v>1679.0322580645161</v>
      </c>
      <c r="O55" s="20">
        <f t="shared" si="32"/>
        <v>1776.3225806451612</v>
      </c>
      <c r="P55" s="20">
        <f t="shared" si="32"/>
        <v>871.22580645161293</v>
      </c>
      <c r="Q55" s="20">
        <f t="shared" si="32"/>
        <v>1357.258064516129</v>
      </c>
      <c r="R55" s="20">
        <f t="shared" si="32"/>
        <v>984.09677419354841</v>
      </c>
      <c r="S55" s="20">
        <f t="shared" si="32"/>
        <v>1604.2258064516129</v>
      </c>
      <c r="T55" s="20">
        <f t="shared" si="32"/>
        <v>587.58064516129036</v>
      </c>
      <c r="U55" s="20">
        <f t="shared" si="32"/>
        <v>358.35483870967744</v>
      </c>
      <c r="V55" s="20">
        <f t="shared" si="32"/>
        <v>2140.8064516129034</v>
      </c>
      <c r="W55" s="20">
        <f t="shared" si="32"/>
        <v>1284.1290322580646</v>
      </c>
      <c r="X55" s="20">
        <f t="shared" si="32"/>
        <v>1606.2258064516129</v>
      </c>
      <c r="Y55" s="20">
        <f t="shared" si="32"/>
        <v>721.61290322580646</v>
      </c>
      <c r="Z55" s="20">
        <f t="shared" si="32"/>
        <v>2852.4193548387098</v>
      </c>
      <c r="AA55" s="20">
        <f t="shared" si="32"/>
        <v>3718.0322580645161</v>
      </c>
      <c r="AB55" s="6">
        <f t="shared" ref="AB55:AC55" si="33">+AB23/$B$65</f>
        <v>17551</v>
      </c>
      <c r="AC55" s="7">
        <f t="shared" si="33"/>
        <v>20071.548387096773</v>
      </c>
      <c r="AD55" s="15"/>
      <c r="AE55" s="15"/>
    </row>
    <row r="56" spans="1:31">
      <c r="A56" s="87" t="s">
        <v>38</v>
      </c>
      <c r="B56" s="20">
        <f t="shared" ref="B56:AA56" si="34">+B24/$B$65</f>
        <v>2048.1612903225805</v>
      </c>
      <c r="C56" s="20">
        <f t="shared" si="34"/>
        <v>2481.3870967741937</v>
      </c>
      <c r="D56" s="20">
        <f t="shared" si="34"/>
        <v>671.74193548387098</v>
      </c>
      <c r="E56" s="20">
        <f t="shared" si="34"/>
        <v>1300.258064516129</v>
      </c>
      <c r="F56" s="20">
        <f t="shared" si="34"/>
        <v>299</v>
      </c>
      <c r="G56" s="20">
        <f t="shared" si="34"/>
        <v>408.03225806451616</v>
      </c>
      <c r="H56" s="20">
        <f t="shared" si="34"/>
        <v>1421.4516129032259</v>
      </c>
      <c r="I56" s="20">
        <f t="shared" si="34"/>
        <v>2871.2580645161293</v>
      </c>
      <c r="J56" s="20">
        <f t="shared" si="34"/>
        <v>235.83870967741936</v>
      </c>
      <c r="K56" s="20">
        <f t="shared" si="34"/>
        <v>186.74193548387098</v>
      </c>
      <c r="L56" s="20">
        <f t="shared" si="34"/>
        <v>678.74193548387098</v>
      </c>
      <c r="M56" s="20">
        <f t="shared" si="34"/>
        <v>655</v>
      </c>
      <c r="N56" s="20">
        <f t="shared" si="34"/>
        <v>1367.6451612903227</v>
      </c>
      <c r="O56" s="20">
        <f t="shared" si="34"/>
        <v>1600.9032258064517</v>
      </c>
      <c r="P56" s="20">
        <f t="shared" si="34"/>
        <v>694.32258064516134</v>
      </c>
      <c r="Q56" s="20">
        <f t="shared" si="34"/>
        <v>1231.4516129032259</v>
      </c>
      <c r="R56" s="20">
        <f t="shared" si="34"/>
        <v>831.45161290322585</v>
      </c>
      <c r="S56" s="20">
        <f t="shared" si="34"/>
        <v>1301.2903225806451</v>
      </c>
      <c r="T56" s="20">
        <f t="shared" si="34"/>
        <v>479</v>
      </c>
      <c r="U56" s="20">
        <f t="shared" si="34"/>
        <v>340.29032258064518</v>
      </c>
      <c r="V56" s="20">
        <f t="shared" si="34"/>
        <v>2102.3225806451615</v>
      </c>
      <c r="W56" s="20">
        <f t="shared" si="34"/>
        <v>1055.8387096774193</v>
      </c>
      <c r="X56" s="20">
        <f t="shared" si="34"/>
        <v>1240.9677419354839</v>
      </c>
      <c r="Y56" s="20">
        <f t="shared" si="34"/>
        <v>648.0322580645161</v>
      </c>
      <c r="Z56" s="20">
        <f t="shared" si="34"/>
        <v>2287.8387096774195</v>
      </c>
      <c r="AA56" s="20">
        <f t="shared" si="34"/>
        <v>2817.4516129032259</v>
      </c>
      <c r="AB56" s="4">
        <f t="shared" ref="AB56:AC56" si="35">+AB24/$B$65</f>
        <v>14358.483870967742</v>
      </c>
      <c r="AC56" s="5">
        <f t="shared" si="35"/>
        <v>16897.935483870966</v>
      </c>
      <c r="AD56" s="15"/>
      <c r="AE56" s="15"/>
    </row>
    <row r="57" spans="1:31">
      <c r="A57" s="88" t="s">
        <v>39</v>
      </c>
      <c r="B57" s="20">
        <f t="shared" ref="B57:AA57" si="36">+B25/$B$65</f>
        <v>332.93548387096774</v>
      </c>
      <c r="C57" s="20">
        <f t="shared" si="36"/>
        <v>1813.5806451612902</v>
      </c>
      <c r="D57" s="20">
        <f t="shared" si="36"/>
        <v>145.58064516129033</v>
      </c>
      <c r="E57" s="20">
        <f t="shared" si="36"/>
        <v>883.25806451612902</v>
      </c>
      <c r="F57" s="20">
        <f t="shared" si="36"/>
        <v>77.967741935483872</v>
      </c>
      <c r="G57" s="20">
        <f t="shared" si="36"/>
        <v>312.38709677419354</v>
      </c>
      <c r="H57" s="20">
        <f t="shared" si="36"/>
        <v>460.19354838709677</v>
      </c>
      <c r="I57" s="20">
        <f t="shared" si="36"/>
        <v>1963.9677419354839</v>
      </c>
      <c r="J57" s="20">
        <f t="shared" si="36"/>
        <v>114.38709677419355</v>
      </c>
      <c r="K57" s="20">
        <f t="shared" si="36"/>
        <v>124.6774193548387</v>
      </c>
      <c r="L57" s="20">
        <f t="shared" si="36"/>
        <v>334.06451612903226</v>
      </c>
      <c r="M57" s="20">
        <f t="shared" si="36"/>
        <v>389.90322580645159</v>
      </c>
      <c r="N57" s="20">
        <f t="shared" si="36"/>
        <v>828.64516129032256</v>
      </c>
      <c r="O57" s="20">
        <f t="shared" si="36"/>
        <v>1065.7096774193549</v>
      </c>
      <c r="P57" s="20">
        <f t="shared" si="36"/>
        <v>468.25806451612902</v>
      </c>
      <c r="Q57" s="20">
        <f t="shared" si="36"/>
        <v>838.67741935483866</v>
      </c>
      <c r="R57" s="20">
        <f t="shared" si="36"/>
        <v>595.77419354838707</v>
      </c>
      <c r="S57" s="20">
        <f t="shared" si="36"/>
        <v>870.90322580645159</v>
      </c>
      <c r="T57" s="20">
        <f t="shared" si="36"/>
        <v>349.54838709677421</v>
      </c>
      <c r="U57" s="20">
        <f t="shared" si="36"/>
        <v>217.58064516129033</v>
      </c>
      <c r="V57" s="20">
        <f t="shared" si="36"/>
        <v>1862.1612903225807</v>
      </c>
      <c r="W57" s="20">
        <f t="shared" si="36"/>
        <v>730.38709677419354</v>
      </c>
      <c r="X57" s="20">
        <f t="shared" si="36"/>
        <v>784.29032258064512</v>
      </c>
      <c r="Y57" s="20">
        <f t="shared" si="36"/>
        <v>565.16129032258061</v>
      </c>
      <c r="Z57" s="20">
        <f t="shared" si="36"/>
        <v>1497.1935483870968</v>
      </c>
      <c r="AA57" s="20">
        <f t="shared" si="36"/>
        <v>2328.9677419354839</v>
      </c>
      <c r="AB57" s="6">
        <f t="shared" ref="AB57:AC57" si="37">+AB25/$B$65</f>
        <v>7851</v>
      </c>
      <c r="AC57" s="7">
        <f t="shared" si="37"/>
        <v>12105.161290322581</v>
      </c>
      <c r="AD57" s="15"/>
      <c r="AE57" s="15"/>
    </row>
    <row r="58" spans="1:31">
      <c r="A58" s="87" t="s">
        <v>40</v>
      </c>
      <c r="B58" s="20">
        <f t="shared" ref="B58:AA58" si="38">+B26/$B$65</f>
        <v>3.2258064516129031E-2</v>
      </c>
      <c r="C58" s="20">
        <f t="shared" si="38"/>
        <v>1075.6451612903227</v>
      </c>
      <c r="D58" s="20">
        <f t="shared" si="38"/>
        <v>3.5161290322580645</v>
      </c>
      <c r="E58" s="20">
        <f t="shared" si="38"/>
        <v>486.03225806451616</v>
      </c>
      <c r="F58" s="20">
        <f t="shared" si="38"/>
        <v>4.806451612903226</v>
      </c>
      <c r="G58" s="20">
        <f t="shared" si="38"/>
        <v>144.90322580645162</v>
      </c>
      <c r="H58" s="20">
        <f t="shared" si="38"/>
        <v>20.483870967741936</v>
      </c>
      <c r="I58" s="20">
        <f t="shared" si="38"/>
        <v>827.64516129032256</v>
      </c>
      <c r="J58" s="20">
        <f t="shared" si="38"/>
        <v>23.129032258064516</v>
      </c>
      <c r="K58" s="20">
        <f t="shared" si="38"/>
        <v>52.967741935483872</v>
      </c>
      <c r="L58" s="20">
        <f t="shared" si="38"/>
        <v>47.032258064516128</v>
      </c>
      <c r="M58" s="20">
        <f t="shared" si="38"/>
        <v>74.516129032258064</v>
      </c>
      <c r="N58" s="20">
        <f t="shared" si="38"/>
        <v>114.09677419354838</v>
      </c>
      <c r="O58" s="20">
        <f t="shared" si="38"/>
        <v>195.93548387096774</v>
      </c>
      <c r="P58" s="20">
        <f t="shared" si="38"/>
        <v>92.129032258064512</v>
      </c>
      <c r="Q58" s="20">
        <f t="shared" si="38"/>
        <v>120.64516129032258</v>
      </c>
      <c r="R58" s="20">
        <f t="shared" si="38"/>
        <v>78.516129032258064</v>
      </c>
      <c r="S58" s="20">
        <f t="shared" si="38"/>
        <v>74.741935483870961</v>
      </c>
      <c r="T58" s="20">
        <f t="shared" si="38"/>
        <v>36.41935483870968</v>
      </c>
      <c r="U58" s="20">
        <f t="shared" si="38"/>
        <v>7.967741935483871</v>
      </c>
      <c r="V58" s="20">
        <f t="shared" si="38"/>
        <v>96.096774193548384</v>
      </c>
      <c r="W58" s="20">
        <f t="shared" si="38"/>
        <v>21.322580645161292</v>
      </c>
      <c r="X58" s="20">
        <f t="shared" si="38"/>
        <v>63.096774193548384</v>
      </c>
      <c r="Y58" s="20">
        <f t="shared" si="38"/>
        <v>12.129032258064516</v>
      </c>
      <c r="Z58" s="20">
        <f t="shared" si="38"/>
        <v>17.612903225806452</v>
      </c>
      <c r="AA58" s="20">
        <f t="shared" si="38"/>
        <v>122.61290322580645</v>
      </c>
      <c r="AB58" s="4">
        <f t="shared" ref="AB58:AC58" si="39">+AB26/$B$65</f>
        <v>596.9677419354839</v>
      </c>
      <c r="AC58" s="5">
        <f t="shared" si="39"/>
        <v>3217.0645161290322</v>
      </c>
      <c r="AD58" s="15"/>
      <c r="AE58" s="15"/>
    </row>
    <row r="59" spans="1:31">
      <c r="A59" s="88" t="s">
        <v>41</v>
      </c>
      <c r="B59" s="20">
        <f t="shared" ref="B59:AA59" si="40">+B27/$B$65</f>
        <v>0</v>
      </c>
      <c r="C59" s="20">
        <f t="shared" si="40"/>
        <v>2.5161290322580645</v>
      </c>
      <c r="D59" s="20">
        <f t="shared" si="40"/>
        <v>0</v>
      </c>
      <c r="E59" s="20">
        <f t="shared" si="40"/>
        <v>0.29032258064516131</v>
      </c>
      <c r="F59" s="20">
        <f t="shared" si="40"/>
        <v>3.2258064516129031E-2</v>
      </c>
      <c r="G59" s="20">
        <f t="shared" si="40"/>
        <v>0.19354838709677419</v>
      </c>
      <c r="H59" s="20">
        <f t="shared" si="40"/>
        <v>0</v>
      </c>
      <c r="I59" s="20">
        <f t="shared" si="40"/>
        <v>0</v>
      </c>
      <c r="J59" s="20">
        <f t="shared" si="40"/>
        <v>0</v>
      </c>
      <c r="K59" s="20">
        <f t="shared" si="40"/>
        <v>0</v>
      </c>
      <c r="L59" s="20">
        <f t="shared" si="40"/>
        <v>0</v>
      </c>
      <c r="M59" s="20">
        <f t="shared" si="40"/>
        <v>3.2258064516129031E-2</v>
      </c>
      <c r="N59" s="20">
        <f t="shared" si="40"/>
        <v>0</v>
      </c>
      <c r="O59" s="20">
        <f t="shared" si="40"/>
        <v>0</v>
      </c>
      <c r="P59" s="20">
        <f t="shared" si="40"/>
        <v>0</v>
      </c>
      <c r="Q59" s="20">
        <f t="shared" si="40"/>
        <v>0</v>
      </c>
      <c r="R59" s="20">
        <f t="shared" si="40"/>
        <v>0</v>
      </c>
      <c r="S59" s="20">
        <f t="shared" si="40"/>
        <v>0</v>
      </c>
      <c r="T59" s="20">
        <f t="shared" si="40"/>
        <v>0</v>
      </c>
      <c r="U59" s="20">
        <f t="shared" si="40"/>
        <v>0</v>
      </c>
      <c r="V59" s="20">
        <f t="shared" si="40"/>
        <v>0</v>
      </c>
      <c r="W59" s="20">
        <f t="shared" si="40"/>
        <v>0</v>
      </c>
      <c r="X59" s="20">
        <f t="shared" si="40"/>
        <v>0</v>
      </c>
      <c r="Y59" s="20">
        <f t="shared" si="40"/>
        <v>0</v>
      </c>
      <c r="Z59" s="20">
        <f t="shared" si="40"/>
        <v>0</v>
      </c>
      <c r="AA59" s="20">
        <f t="shared" si="40"/>
        <v>0</v>
      </c>
      <c r="AB59" s="6">
        <f t="shared" ref="AB59:AC59" si="41">+AB27/$B$65</f>
        <v>3.2258064516129031E-2</v>
      </c>
      <c r="AC59" s="7">
        <f t="shared" si="41"/>
        <v>3.032258064516129</v>
      </c>
      <c r="AD59" s="15"/>
      <c r="AE59" s="15"/>
    </row>
    <row r="60" spans="1:31">
      <c r="A60" s="87" t="s">
        <v>42</v>
      </c>
      <c r="B60" s="20">
        <f t="shared" ref="B60:Z60" si="42">+B28/$B$65</f>
        <v>0</v>
      </c>
      <c r="C60" s="20">
        <f t="shared" si="42"/>
        <v>0</v>
      </c>
      <c r="D60" s="20">
        <f t="shared" si="42"/>
        <v>0</v>
      </c>
      <c r="E60" s="20">
        <f t="shared" si="42"/>
        <v>0</v>
      </c>
      <c r="F60" s="20">
        <f t="shared" si="42"/>
        <v>0</v>
      </c>
      <c r="G60" s="20">
        <f t="shared" si="42"/>
        <v>0</v>
      </c>
      <c r="H60" s="20">
        <f t="shared" si="42"/>
        <v>0</v>
      </c>
      <c r="I60" s="20">
        <f t="shared" si="42"/>
        <v>0</v>
      </c>
      <c r="J60" s="20">
        <f t="shared" si="42"/>
        <v>0</v>
      </c>
      <c r="K60" s="20">
        <f t="shared" si="42"/>
        <v>0</v>
      </c>
      <c r="L60" s="20">
        <f t="shared" si="42"/>
        <v>0</v>
      </c>
      <c r="M60" s="20">
        <f t="shared" si="42"/>
        <v>0.29032258064516131</v>
      </c>
      <c r="N60" s="20">
        <f t="shared" si="42"/>
        <v>3.2258064516129031E-2</v>
      </c>
      <c r="O60" s="20">
        <f t="shared" si="42"/>
        <v>0</v>
      </c>
      <c r="P60" s="20">
        <f t="shared" si="42"/>
        <v>0</v>
      </c>
      <c r="Q60" s="20">
        <f t="shared" si="42"/>
        <v>0</v>
      </c>
      <c r="R60" s="20">
        <f t="shared" si="42"/>
        <v>0</v>
      </c>
      <c r="S60" s="20">
        <f t="shared" si="42"/>
        <v>0</v>
      </c>
      <c r="T60" s="20">
        <f t="shared" si="42"/>
        <v>0</v>
      </c>
      <c r="U60" s="20">
        <f t="shared" si="42"/>
        <v>0</v>
      </c>
      <c r="V60" s="20">
        <f t="shared" si="42"/>
        <v>0</v>
      </c>
      <c r="W60" s="20">
        <f t="shared" si="42"/>
        <v>0</v>
      </c>
      <c r="X60" s="20">
        <f t="shared" si="42"/>
        <v>0</v>
      </c>
      <c r="Y60" s="20">
        <f t="shared" si="42"/>
        <v>0</v>
      </c>
      <c r="Z60" s="20">
        <f t="shared" si="42"/>
        <v>0</v>
      </c>
      <c r="AA60" s="20">
        <f t="shared" ref="AA60:AB60" si="43">+AA28/$B$65</f>
        <v>0</v>
      </c>
      <c r="AB60" s="4">
        <f t="shared" si="43"/>
        <v>3.2258064516129031E-2</v>
      </c>
      <c r="AC60" s="5">
        <f t="shared" ref="AC60" si="44">+AC28/$B$65</f>
        <v>0.29032258064516131</v>
      </c>
      <c r="AD60" s="15"/>
      <c r="AE60" s="15"/>
    </row>
    <row r="61" spans="1:31">
      <c r="A61" s="88" t="s">
        <v>43</v>
      </c>
      <c r="B61" s="20">
        <f t="shared" ref="B61:Z61" si="45">+B29/$B$65</f>
        <v>0</v>
      </c>
      <c r="C61" s="20">
        <f t="shared" si="45"/>
        <v>0</v>
      </c>
      <c r="D61" s="20">
        <f t="shared" si="45"/>
        <v>0</v>
      </c>
      <c r="E61" s="20">
        <f t="shared" si="45"/>
        <v>0</v>
      </c>
      <c r="F61" s="20">
        <f t="shared" si="45"/>
        <v>0</v>
      </c>
      <c r="G61" s="20">
        <f t="shared" si="45"/>
        <v>0</v>
      </c>
      <c r="H61" s="20">
        <f t="shared" si="45"/>
        <v>0</v>
      </c>
      <c r="I61" s="20">
        <f t="shared" si="45"/>
        <v>0</v>
      </c>
      <c r="J61" s="20">
        <f t="shared" si="45"/>
        <v>0</v>
      </c>
      <c r="K61" s="20">
        <f t="shared" si="45"/>
        <v>0</v>
      </c>
      <c r="L61" s="20">
        <f t="shared" si="45"/>
        <v>3.2258064516129031E-2</v>
      </c>
      <c r="M61" s="20">
        <f t="shared" si="45"/>
        <v>0</v>
      </c>
      <c r="N61" s="20">
        <f t="shared" si="45"/>
        <v>0</v>
      </c>
      <c r="O61" s="20">
        <f t="shared" si="45"/>
        <v>0</v>
      </c>
      <c r="P61" s="20">
        <f t="shared" si="45"/>
        <v>0</v>
      </c>
      <c r="Q61" s="20">
        <f t="shared" si="45"/>
        <v>0</v>
      </c>
      <c r="R61" s="20">
        <f t="shared" si="45"/>
        <v>0</v>
      </c>
      <c r="S61" s="20">
        <f t="shared" si="45"/>
        <v>0</v>
      </c>
      <c r="T61" s="20">
        <f t="shared" si="45"/>
        <v>3.2258064516129031E-2</v>
      </c>
      <c r="U61" s="20">
        <f t="shared" si="45"/>
        <v>0</v>
      </c>
      <c r="V61" s="20">
        <f t="shared" si="45"/>
        <v>0</v>
      </c>
      <c r="W61" s="20">
        <f t="shared" si="45"/>
        <v>0</v>
      </c>
      <c r="X61" s="20">
        <f t="shared" si="45"/>
        <v>0</v>
      </c>
      <c r="Y61" s="20">
        <f t="shared" si="45"/>
        <v>0</v>
      </c>
      <c r="Z61" s="20">
        <f t="shared" si="45"/>
        <v>0</v>
      </c>
      <c r="AA61" s="20">
        <f t="shared" ref="AA61:AB61" si="46">+AA29/$B$65</f>
        <v>0</v>
      </c>
      <c r="AB61" s="6">
        <f t="shared" si="46"/>
        <v>6.4516129032258063E-2</v>
      </c>
      <c r="AC61" s="7">
        <f t="shared" ref="AC61" si="47">+AC29/$B$65</f>
        <v>0</v>
      </c>
      <c r="AD61" s="15"/>
      <c r="AE61" s="15"/>
    </row>
    <row r="62" spans="1:31" ht="14.1" thickBot="1">
      <c r="A62" s="87" t="s">
        <v>44</v>
      </c>
      <c r="B62" s="20">
        <f t="shared" ref="B62:Z62" si="48">+B30/$B$65</f>
        <v>0</v>
      </c>
      <c r="C62" s="20">
        <f t="shared" si="48"/>
        <v>0</v>
      </c>
      <c r="D62" s="20">
        <f t="shared" si="48"/>
        <v>0</v>
      </c>
      <c r="E62" s="20">
        <f t="shared" si="48"/>
        <v>0</v>
      </c>
      <c r="F62" s="20">
        <f t="shared" si="48"/>
        <v>0</v>
      </c>
      <c r="G62" s="20">
        <f t="shared" si="48"/>
        <v>0</v>
      </c>
      <c r="H62" s="20">
        <f t="shared" si="48"/>
        <v>0</v>
      </c>
      <c r="I62" s="20">
        <f t="shared" si="48"/>
        <v>0</v>
      </c>
      <c r="J62" s="20">
        <f t="shared" si="48"/>
        <v>0</v>
      </c>
      <c r="K62" s="20">
        <f t="shared" si="48"/>
        <v>0</v>
      </c>
      <c r="L62" s="20">
        <f t="shared" si="48"/>
        <v>0</v>
      </c>
      <c r="M62" s="20">
        <f t="shared" si="48"/>
        <v>0</v>
      </c>
      <c r="N62" s="20">
        <f t="shared" si="48"/>
        <v>0</v>
      </c>
      <c r="O62" s="20">
        <f t="shared" si="48"/>
        <v>0</v>
      </c>
      <c r="P62" s="20">
        <f t="shared" si="48"/>
        <v>0</v>
      </c>
      <c r="Q62" s="20">
        <f t="shared" si="48"/>
        <v>0</v>
      </c>
      <c r="R62" s="20">
        <f t="shared" si="48"/>
        <v>0</v>
      </c>
      <c r="S62" s="20">
        <f t="shared" si="48"/>
        <v>0</v>
      </c>
      <c r="T62" s="20">
        <f t="shared" si="48"/>
        <v>0</v>
      </c>
      <c r="U62" s="20">
        <f t="shared" si="48"/>
        <v>0</v>
      </c>
      <c r="V62" s="20">
        <f t="shared" si="48"/>
        <v>0</v>
      </c>
      <c r="W62" s="20">
        <f t="shared" si="48"/>
        <v>0</v>
      </c>
      <c r="X62" s="20">
        <f t="shared" si="48"/>
        <v>0</v>
      </c>
      <c r="Y62" s="20">
        <f t="shared" si="48"/>
        <v>0</v>
      </c>
      <c r="Z62" s="20">
        <f t="shared" si="48"/>
        <v>0</v>
      </c>
      <c r="AA62" s="20">
        <f t="shared" ref="AA62:AB62" si="49">+AA30/$B$65</f>
        <v>0</v>
      </c>
      <c r="AB62" s="4">
        <f t="shared" si="49"/>
        <v>0</v>
      </c>
      <c r="AC62" s="5">
        <f t="shared" ref="AC62" si="50">+AC30/$B$65</f>
        <v>0</v>
      </c>
      <c r="AD62" s="15"/>
      <c r="AE62" s="15"/>
    </row>
    <row r="63" spans="1:31" s="44" customFormat="1" ht="15" thickTop="1" thickBot="1">
      <c r="A63" s="289" t="s">
        <v>47</v>
      </c>
      <c r="B63" s="51">
        <f>SUM(B39:B62)</f>
        <v>47132.741935483878</v>
      </c>
      <c r="C63" s="46">
        <f t="shared" ref="C63:AC63" si="51">SUM(C39:C62)</f>
        <v>29909.709677419356</v>
      </c>
      <c r="D63" s="51">
        <f t="shared" si="51"/>
        <v>18610.225806451614</v>
      </c>
      <c r="E63" s="46">
        <f t="shared" si="51"/>
        <v>16101.000000000002</v>
      </c>
      <c r="F63" s="51">
        <f t="shared" si="51"/>
        <v>8713.4838709677424</v>
      </c>
      <c r="G63" s="46">
        <f t="shared" si="51"/>
        <v>6273.4516129032245</v>
      </c>
      <c r="H63" s="51">
        <f t="shared" si="51"/>
        <v>27287.290322580648</v>
      </c>
      <c r="I63" s="46">
        <f t="shared" si="51"/>
        <v>36428.516129032265</v>
      </c>
      <c r="J63" s="51">
        <f t="shared" si="51"/>
        <v>4865.8709677419347</v>
      </c>
      <c r="K63" s="51">
        <f t="shared" si="51"/>
        <v>5948.9032258064526</v>
      </c>
      <c r="L63" s="51">
        <f t="shared" si="51"/>
        <v>9631.2258064516154</v>
      </c>
      <c r="M63" s="46">
        <f t="shared" si="51"/>
        <v>17772.580645161288</v>
      </c>
      <c r="N63" s="51">
        <f t="shared" si="51"/>
        <v>22864.548387096773</v>
      </c>
      <c r="O63" s="46">
        <f t="shared" si="51"/>
        <v>30267.935483870966</v>
      </c>
      <c r="P63" s="51">
        <f t="shared" si="51"/>
        <v>13838.806451612905</v>
      </c>
      <c r="Q63" s="46">
        <f t="shared" si="51"/>
        <v>16430.064516129034</v>
      </c>
      <c r="R63" s="51">
        <f t="shared" si="51"/>
        <v>18695</v>
      </c>
      <c r="S63" s="46">
        <f t="shared" si="51"/>
        <v>20223.612903225807</v>
      </c>
      <c r="T63" s="51">
        <f>SUM(T39:T62)</f>
        <v>7075.9032258064517</v>
      </c>
      <c r="U63" s="46">
        <f t="shared" si="51"/>
        <v>8568.0645161290304</v>
      </c>
      <c r="V63" s="51">
        <f t="shared" si="51"/>
        <v>21267.096774193549</v>
      </c>
      <c r="W63" s="46">
        <f t="shared" si="51"/>
        <v>24551.290322580651</v>
      </c>
      <c r="X63" s="51">
        <f t="shared" si="51"/>
        <v>19655.322580645159</v>
      </c>
      <c r="Y63" s="46">
        <f t="shared" si="51"/>
        <v>12536.709677419358</v>
      </c>
      <c r="Z63" s="51">
        <f t="shared" si="51"/>
        <v>48302.096774193553</v>
      </c>
      <c r="AA63" s="51">
        <f t="shared" si="51"/>
        <v>42433.741935483871</v>
      </c>
      <c r="AB63" s="51">
        <f>SUM(AB39:AB62)</f>
        <v>267939.61290322582</v>
      </c>
      <c r="AC63" s="47">
        <f t="shared" si="51"/>
        <v>267445.58064516139</v>
      </c>
    </row>
    <row r="64" spans="1:31" ht="17.100000000000001" thickTop="1">
      <c r="A64" s="174"/>
      <c r="B64" s="15"/>
      <c r="C64" s="15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31</v>
      </c>
      <c r="C65" s="15"/>
    </row>
    <row r="66" spans="1:31">
      <c r="B66" s="15"/>
      <c r="C66" s="15"/>
    </row>
    <row r="67" spans="1:31">
      <c r="A67" s="44" t="s">
        <v>49</v>
      </c>
      <c r="B67" s="15"/>
      <c r="C67" s="15"/>
    </row>
    <row r="68" spans="1:31" ht="14.1" thickBot="1">
      <c r="B68" s="15"/>
      <c r="C68" s="15"/>
    </row>
    <row r="69" spans="1:31" ht="15" thickTop="1" thickBot="1">
      <c r="A69" s="311" t="s">
        <v>2</v>
      </c>
      <c r="B69" s="294" t="s">
        <v>3</v>
      </c>
      <c r="C69" s="295"/>
      <c r="D69" s="294" t="s">
        <v>4</v>
      </c>
      <c r="E69" s="295"/>
      <c r="F69" s="294" t="s">
        <v>5</v>
      </c>
      <c r="G69" s="295"/>
      <c r="H69" s="294" t="s">
        <v>6</v>
      </c>
      <c r="I69" s="295"/>
      <c r="J69" s="294" t="s">
        <v>7</v>
      </c>
      <c r="K69" s="295"/>
      <c r="L69" s="294" t="s">
        <v>8</v>
      </c>
      <c r="M69" s="295"/>
      <c r="N69" s="294" t="s">
        <v>9</v>
      </c>
      <c r="O69" s="295"/>
      <c r="P69" s="294" t="s">
        <v>10</v>
      </c>
      <c r="Q69" s="295"/>
      <c r="R69" s="294" t="s">
        <v>11</v>
      </c>
      <c r="S69" s="295"/>
      <c r="T69" s="294" t="s">
        <v>12</v>
      </c>
      <c r="U69" s="295"/>
      <c r="V69" s="294" t="s">
        <v>13</v>
      </c>
      <c r="W69" s="295"/>
      <c r="X69" s="294" t="s">
        <v>14</v>
      </c>
      <c r="Y69" s="295"/>
      <c r="Z69" s="294" t="s">
        <v>15</v>
      </c>
      <c r="AA69" s="295"/>
      <c r="AB69" s="294" t="s">
        <v>50</v>
      </c>
      <c r="AC69" s="295"/>
    </row>
    <row r="70" spans="1:31" s="67" customFormat="1" ht="15" thickTop="1" thickBot="1">
      <c r="A70" s="312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4.1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52">AB7/AB31</f>
        <v>0</v>
      </c>
      <c r="AC71" s="100">
        <f t="shared" si="52"/>
        <v>0</v>
      </c>
      <c r="AD71" s="15"/>
      <c r="AE71" s="15"/>
    </row>
    <row r="72" spans="1:31">
      <c r="A72" s="87" t="s">
        <v>21</v>
      </c>
      <c r="B72" s="82">
        <f>B8/B31</f>
        <v>1.0366740468751605E-2</v>
      </c>
      <c r="C72" s="83">
        <f t="shared" ref="C72:AC72" si="53">C8/C31</f>
        <v>0</v>
      </c>
      <c r="D72" s="82">
        <f t="shared" si="53"/>
        <v>7.6319470565089954E-3</v>
      </c>
      <c r="E72" s="83">
        <f t="shared" si="53"/>
        <v>8.0139282072241554E-6</v>
      </c>
      <c r="F72" s="82">
        <f t="shared" si="53"/>
        <v>4.8719448537305919E-3</v>
      </c>
      <c r="G72" s="83">
        <f t="shared" si="53"/>
        <v>1.1312391696704495E-4</v>
      </c>
      <c r="H72" s="82">
        <f t="shared" si="53"/>
        <v>8.6309826387329092E-3</v>
      </c>
      <c r="I72" s="83">
        <f t="shared" si="53"/>
        <v>2.5945643434246833E-4</v>
      </c>
      <c r="J72" s="82">
        <f t="shared" si="53"/>
        <v>1.7634345871839407E-3</v>
      </c>
      <c r="K72" s="83">
        <f t="shared" si="53"/>
        <v>4.9344959222627103E-4</v>
      </c>
      <c r="L72" s="82">
        <f t="shared" si="53"/>
        <v>5.1244607593580024E-4</v>
      </c>
      <c r="M72" s="83">
        <f t="shared" si="53"/>
        <v>7.2420364824394234E-4</v>
      </c>
      <c r="N72" s="82">
        <f t="shared" si="53"/>
        <v>1.635155706608766E-3</v>
      </c>
      <c r="O72" s="83">
        <f t="shared" si="53"/>
        <v>4.3376041504583792E-4</v>
      </c>
      <c r="P72" s="82">
        <f t="shared" si="53"/>
        <v>9.6036624452509661E-4</v>
      </c>
      <c r="Q72" s="83">
        <f t="shared" si="53"/>
        <v>2.8664996505226454E-4</v>
      </c>
      <c r="R72" s="82">
        <f t="shared" si="53"/>
        <v>4.2101993805485337E-4</v>
      </c>
      <c r="S72" s="83">
        <f t="shared" si="53"/>
        <v>2.1533435843121743E-4</v>
      </c>
      <c r="T72" s="82">
        <f t="shared" si="53"/>
        <v>7.2941787894398533E-5</v>
      </c>
      <c r="U72" s="83">
        <f t="shared" si="53"/>
        <v>0</v>
      </c>
      <c r="V72" s="82">
        <f t="shared" si="53"/>
        <v>9.4041985195971356E-5</v>
      </c>
      <c r="W72" s="83">
        <f t="shared" si="53"/>
        <v>0</v>
      </c>
      <c r="X72" s="82">
        <f t="shared" si="53"/>
        <v>8.205936174228437E-6</v>
      </c>
      <c r="Y72" s="83">
        <f t="shared" si="53"/>
        <v>0</v>
      </c>
      <c r="Z72" s="82">
        <f t="shared" si="53"/>
        <v>0</v>
      </c>
      <c r="AA72" s="82">
        <f t="shared" si="53"/>
        <v>0</v>
      </c>
      <c r="AB72" s="101">
        <f t="shared" si="53"/>
        <v>3.6700614293446957E-3</v>
      </c>
      <c r="AC72" s="102">
        <f t="shared" si="53"/>
        <v>1.8056130321598136E-4</v>
      </c>
      <c r="AD72" s="15"/>
      <c r="AE72" s="15"/>
    </row>
    <row r="73" spans="1:31">
      <c r="A73" s="88" t="s">
        <v>23</v>
      </c>
      <c r="B73" s="82">
        <f>B9/B31</f>
        <v>5.4418030066079669E-2</v>
      </c>
      <c r="C73" s="83">
        <f t="shared" ref="C73:AC73" si="54">C9/C31</f>
        <v>3.1061226206615392E-4</v>
      </c>
      <c r="D73" s="82">
        <f t="shared" si="54"/>
        <v>4.9615455949469332E-2</v>
      </c>
      <c r="E73" s="83">
        <f t="shared" si="54"/>
        <v>2.6225580058141049E-3</v>
      </c>
      <c r="F73" s="82">
        <f t="shared" si="54"/>
        <v>3.4777393583544966E-2</v>
      </c>
      <c r="G73" s="83">
        <f t="shared" si="54"/>
        <v>3.4554214637206458E-3</v>
      </c>
      <c r="H73" s="82">
        <f t="shared" si="54"/>
        <v>4.1107404368806937E-2</v>
      </c>
      <c r="I73" s="83">
        <f t="shared" si="54"/>
        <v>6.3066509398875745E-3</v>
      </c>
      <c r="J73" s="82">
        <f t="shared" si="54"/>
        <v>1.4511873350923483E-2</v>
      </c>
      <c r="K73" s="83">
        <f t="shared" si="54"/>
        <v>1.2000043380183931E-2</v>
      </c>
      <c r="L73" s="82">
        <f t="shared" si="54"/>
        <v>7.1809437046167039E-3</v>
      </c>
      <c r="M73" s="83">
        <f t="shared" si="54"/>
        <v>1.9085216444323441E-2</v>
      </c>
      <c r="N73" s="82">
        <f t="shared" si="54"/>
        <v>1.96430309776651E-2</v>
      </c>
      <c r="O73" s="83">
        <f t="shared" si="54"/>
        <v>1.7520936666716402E-2</v>
      </c>
      <c r="P73" s="82">
        <f t="shared" si="54"/>
        <v>2.0496360165313528E-2</v>
      </c>
      <c r="Q73" s="83">
        <f t="shared" si="54"/>
        <v>1.9965366401482727E-2</v>
      </c>
      <c r="R73" s="82">
        <f t="shared" si="54"/>
        <v>2.2431390142266777E-2</v>
      </c>
      <c r="S73" s="83">
        <f t="shared" si="54"/>
        <v>1.923494095053371E-2</v>
      </c>
      <c r="T73" s="82">
        <f t="shared" si="54"/>
        <v>1.2655400199678144E-2</v>
      </c>
      <c r="U73" s="83">
        <f t="shared" si="54"/>
        <v>3.1425774631979216E-2</v>
      </c>
      <c r="V73" s="82">
        <f t="shared" si="54"/>
        <v>1.2234558912753307E-2</v>
      </c>
      <c r="W73" s="83">
        <f t="shared" si="54"/>
        <v>2.3702847232258996E-2</v>
      </c>
      <c r="X73" s="82">
        <f t="shared" si="54"/>
        <v>1.9482533664853155E-2</v>
      </c>
      <c r="Y73" s="83">
        <f t="shared" si="54"/>
        <v>3.1510042764732217E-2</v>
      </c>
      <c r="Z73" s="82">
        <f t="shared" si="54"/>
        <v>2.3249508302918793E-2</v>
      </c>
      <c r="AA73" s="82">
        <f t="shared" si="54"/>
        <v>1.5163678326590373E-2</v>
      </c>
      <c r="AB73" s="101">
        <f t="shared" si="54"/>
        <v>3.0083451639560575E-2</v>
      </c>
      <c r="AC73" s="102">
        <f t="shared" si="54"/>
        <v>1.4397502392105575E-2</v>
      </c>
      <c r="AD73" s="15"/>
      <c r="AE73" s="15"/>
    </row>
    <row r="74" spans="1:31">
      <c r="A74" s="87" t="s">
        <v>25</v>
      </c>
      <c r="B74" s="82">
        <f>B10/B31</f>
        <v>9.0493219219568613E-2</v>
      </c>
      <c r="C74" s="83">
        <f t="shared" ref="C74:AC74" si="55">C10/C31</f>
        <v>1.8552611569659653E-2</v>
      </c>
      <c r="D74" s="82">
        <f t="shared" si="55"/>
        <v>8.7575855799014418E-2</v>
      </c>
      <c r="E74" s="83">
        <f t="shared" si="55"/>
        <v>3.5637938737525819E-2</v>
      </c>
      <c r="F74" s="82">
        <f t="shared" si="55"/>
        <v>6.8570032356229493E-2</v>
      </c>
      <c r="G74" s="83">
        <f t="shared" si="55"/>
        <v>4.4226309537888801E-2</v>
      </c>
      <c r="H74" s="82">
        <f t="shared" si="55"/>
        <v>4.4632618754329674E-2</v>
      </c>
      <c r="I74" s="83">
        <f t="shared" si="55"/>
        <v>2.6894031970700019E-2</v>
      </c>
      <c r="J74" s="82">
        <f t="shared" si="55"/>
        <v>3.424775593004601E-2</v>
      </c>
      <c r="K74" s="83">
        <f t="shared" si="55"/>
        <v>5.3802273121638038E-2</v>
      </c>
      <c r="L74" s="82">
        <f t="shared" si="55"/>
        <v>2.8154390289649261E-2</v>
      </c>
      <c r="M74" s="83">
        <f t="shared" si="55"/>
        <v>5.2532897722116348E-2</v>
      </c>
      <c r="N74" s="82">
        <f t="shared" si="55"/>
        <v>4.5547339803414501E-2</v>
      </c>
      <c r="O74" s="83">
        <f t="shared" si="55"/>
        <v>4.9482791328202103E-2</v>
      </c>
      <c r="P74" s="82">
        <f t="shared" si="55"/>
        <v>5.5521756258114743E-2</v>
      </c>
      <c r="Q74" s="83">
        <f t="shared" si="55"/>
        <v>4.5571454375535017E-2</v>
      </c>
      <c r="R74" s="82">
        <f t="shared" si="55"/>
        <v>5.5471102330276335E-2</v>
      </c>
      <c r="S74" s="83">
        <f t="shared" si="55"/>
        <v>5.0034134483484649E-2</v>
      </c>
      <c r="T74" s="82">
        <f t="shared" si="55"/>
        <v>2.8096264924573632E-2</v>
      </c>
      <c r="U74" s="83">
        <f t="shared" si="55"/>
        <v>8.7477881103874097E-2</v>
      </c>
      <c r="V74" s="82">
        <f t="shared" si="55"/>
        <v>2.8778364276180076E-2</v>
      </c>
      <c r="W74" s="83">
        <f t="shared" si="55"/>
        <v>6.0514525220407574E-2</v>
      </c>
      <c r="X74" s="82">
        <f t="shared" si="55"/>
        <v>4.7548476567949256E-2</v>
      </c>
      <c r="Y74" s="83">
        <f t="shared" si="55"/>
        <v>7.6889032981849431E-2</v>
      </c>
      <c r="Z74" s="82">
        <f t="shared" si="55"/>
        <v>5.5544239380511763E-2</v>
      </c>
      <c r="AA74" s="82">
        <f t="shared" si="55"/>
        <v>3.8552703797799376E-2</v>
      </c>
      <c r="AB74" s="101">
        <f t="shared" si="55"/>
        <v>5.7562681432311177E-2</v>
      </c>
      <c r="AC74" s="102">
        <f t="shared" si="55"/>
        <v>4.3870727756131996E-2</v>
      </c>
      <c r="AD74" s="15"/>
      <c r="AE74" s="15"/>
    </row>
    <row r="75" spans="1:31">
      <c r="A75" s="88" t="s">
        <v>20</v>
      </c>
      <c r="B75" s="82">
        <f>B11/B31</f>
        <v>9.0463105231278845E-2</v>
      </c>
      <c r="C75" s="83">
        <f t="shared" ref="C75:AC75" si="56">C11/C31</f>
        <v>2.9530813707060281E-2</v>
      </c>
      <c r="D75" s="82">
        <f t="shared" si="56"/>
        <v>7.5861865744985851E-2</v>
      </c>
      <c r="E75" s="83">
        <f t="shared" si="56"/>
        <v>6.3388168637091263E-2</v>
      </c>
      <c r="F75" s="82">
        <f t="shared" si="56"/>
        <v>7.2409095284283159E-2</v>
      </c>
      <c r="G75" s="83">
        <f t="shared" si="56"/>
        <v>7.5818734349048983E-2</v>
      </c>
      <c r="H75" s="82">
        <f t="shared" si="56"/>
        <v>4.3819289613739591E-2</v>
      </c>
      <c r="I75" s="83">
        <f t="shared" si="56"/>
        <v>3.9045094059598828E-2</v>
      </c>
      <c r="J75" s="82">
        <f t="shared" si="56"/>
        <v>5.642327733655083E-2</v>
      </c>
      <c r="K75" s="83">
        <f t="shared" si="56"/>
        <v>0.11025073746312684</v>
      </c>
      <c r="L75" s="82">
        <f t="shared" si="56"/>
        <v>3.7840625921063208E-2</v>
      </c>
      <c r="M75" s="83">
        <f t="shared" si="56"/>
        <v>8.5381613576549595E-2</v>
      </c>
      <c r="N75" s="82">
        <f t="shared" si="56"/>
        <v>5.9651439543680101E-2</v>
      </c>
      <c r="O75" s="83">
        <f t="shared" si="56"/>
        <v>7.2744925429444121E-2</v>
      </c>
      <c r="P75" s="82">
        <f t="shared" si="56"/>
        <v>7.7717405239590392E-2</v>
      </c>
      <c r="Q75" s="83">
        <f t="shared" si="56"/>
        <v>6.771810920970997E-2</v>
      </c>
      <c r="R75" s="82">
        <f t="shared" si="56"/>
        <v>7.4113313030049435E-2</v>
      </c>
      <c r="S75" s="83">
        <f t="shared" si="56"/>
        <v>6.1670165185378954E-2</v>
      </c>
      <c r="T75" s="82">
        <f t="shared" si="56"/>
        <v>3.7058987112097853E-2</v>
      </c>
      <c r="U75" s="83">
        <f t="shared" si="56"/>
        <v>0.143405745265615</v>
      </c>
      <c r="V75" s="82">
        <f t="shared" si="56"/>
        <v>3.5969542531246207E-2</v>
      </c>
      <c r="W75" s="83">
        <f t="shared" si="56"/>
        <v>7.9878857953724264E-2</v>
      </c>
      <c r="X75" s="82">
        <f t="shared" si="56"/>
        <v>5.5143891090815099E-2</v>
      </c>
      <c r="Y75" s="83">
        <f t="shared" si="56"/>
        <v>0.10092939959551048</v>
      </c>
      <c r="Z75" s="82">
        <f t="shared" si="56"/>
        <v>7.7312478921305092E-2</v>
      </c>
      <c r="AA75" s="82">
        <f t="shared" si="56"/>
        <v>4.8851112094301097E-2</v>
      </c>
      <c r="AB75" s="101">
        <f t="shared" si="56"/>
        <v>6.6476220929896579E-2</v>
      </c>
      <c r="AC75" s="102">
        <f t="shared" si="56"/>
        <v>6.3807132062923141E-2</v>
      </c>
      <c r="AD75" s="15"/>
      <c r="AE75" s="15"/>
    </row>
    <row r="76" spans="1:31">
      <c r="A76" s="87" t="s">
        <v>22</v>
      </c>
      <c r="B76" s="82">
        <f>B12/B31</f>
        <v>8.983892438309099E-2</v>
      </c>
      <c r="C76" s="83">
        <f t="shared" ref="C76:AC76" si="57">C12/C31</f>
        <v>3.2388877923988431E-2</v>
      </c>
      <c r="D76" s="82">
        <f t="shared" si="57"/>
        <v>7.1010214640927549E-2</v>
      </c>
      <c r="E76" s="83">
        <f t="shared" si="57"/>
        <v>6.1146272221120304E-2</v>
      </c>
      <c r="F76" s="82">
        <f t="shared" si="57"/>
        <v>6.8351609296677746E-2</v>
      </c>
      <c r="G76" s="83">
        <f t="shared" si="57"/>
        <v>7.3186032281452304E-2</v>
      </c>
      <c r="H76" s="82">
        <f t="shared" si="57"/>
        <v>5.06498357973581E-2</v>
      </c>
      <c r="I76" s="83">
        <f t="shared" si="57"/>
        <v>4.4840801782368295E-2</v>
      </c>
      <c r="J76" s="82">
        <f t="shared" si="57"/>
        <v>5.6854191803343897E-2</v>
      </c>
      <c r="K76" s="83">
        <f t="shared" si="57"/>
        <v>0.11462129099427382</v>
      </c>
      <c r="L76" s="82">
        <f t="shared" si="57"/>
        <v>3.3831488974036067E-2</v>
      </c>
      <c r="M76" s="83">
        <f t="shared" si="57"/>
        <v>0.10830565387058717</v>
      </c>
      <c r="N76" s="82">
        <f t="shared" si="57"/>
        <v>5.4425713282007224E-2</v>
      </c>
      <c r="O76" s="83">
        <f t="shared" si="57"/>
        <v>8.3446125251250655E-2</v>
      </c>
      <c r="P76" s="82">
        <f t="shared" si="57"/>
        <v>6.8752432966669233E-2</v>
      </c>
      <c r="Q76" s="83">
        <f t="shared" si="57"/>
        <v>7.4059748847510071E-2</v>
      </c>
      <c r="R76" s="82">
        <f t="shared" si="57"/>
        <v>7.4870803820238294E-2</v>
      </c>
      <c r="S76" s="83">
        <f t="shared" si="57"/>
        <v>5.649097509777775E-2</v>
      </c>
      <c r="T76" s="82">
        <f t="shared" si="57"/>
        <v>3.4337346651288105E-2</v>
      </c>
      <c r="U76" s="83">
        <f t="shared" si="57"/>
        <v>0.12691163736305108</v>
      </c>
      <c r="V76" s="82">
        <f t="shared" si="57"/>
        <v>3.1516199490353114E-2</v>
      </c>
      <c r="W76" s="83">
        <f t="shared" si="57"/>
        <v>8.2333232600612274E-2</v>
      </c>
      <c r="X76" s="82">
        <f t="shared" si="57"/>
        <v>5.1950140731805386E-2</v>
      </c>
      <c r="Y76" s="83">
        <f t="shared" si="57"/>
        <v>0.10276658484244978</v>
      </c>
      <c r="Z76" s="82">
        <f t="shared" si="57"/>
        <v>7.5963442447232299E-2</v>
      </c>
      <c r="AA76" s="82">
        <f t="shared" si="57"/>
        <v>4.8521946168827913E-2</v>
      </c>
      <c r="AB76" s="101">
        <f t="shared" si="57"/>
        <v>6.4697895337033087E-2</v>
      </c>
      <c r="AC76" s="102">
        <f t="shared" si="57"/>
        <v>6.7279891610147274E-2</v>
      </c>
      <c r="AD76" s="15"/>
      <c r="AE76" s="15"/>
    </row>
    <row r="77" spans="1:31">
      <c r="A77" s="88" t="s">
        <v>24</v>
      </c>
      <c r="B77" s="82">
        <f>B13/B31</f>
        <v>7.8158803379610772E-2</v>
      </c>
      <c r="C77" s="83">
        <f t="shared" ref="C77:AC77" si="58">C13/C31</f>
        <v>3.6074162991627488E-2</v>
      </c>
      <c r="D77" s="82">
        <f t="shared" si="58"/>
        <v>6.8581789061511453E-2</v>
      </c>
      <c r="E77" s="83">
        <f t="shared" si="58"/>
        <v>5.2429121813712232E-2</v>
      </c>
      <c r="F77" s="82">
        <f t="shared" si="58"/>
        <v>6.4730969428175827E-2</v>
      </c>
      <c r="G77" s="83">
        <f t="shared" si="58"/>
        <v>6.4820004422116759E-2</v>
      </c>
      <c r="H77" s="82">
        <f t="shared" si="58"/>
        <v>5.3748288816960747E-2</v>
      </c>
      <c r="I77" s="83">
        <f t="shared" si="58"/>
        <v>4.5206520237601876E-2</v>
      </c>
      <c r="J77" s="82">
        <f t="shared" si="58"/>
        <v>5.4520624229326048E-2</v>
      </c>
      <c r="K77" s="83">
        <f t="shared" si="58"/>
        <v>0.11577086586847128</v>
      </c>
      <c r="L77" s="82">
        <f t="shared" si="58"/>
        <v>3.338937863401302E-2</v>
      </c>
      <c r="M77" s="83">
        <f t="shared" si="58"/>
        <v>9.7359106997005174E-2</v>
      </c>
      <c r="N77" s="82">
        <f t="shared" si="58"/>
        <v>5.2281246781536707E-2</v>
      </c>
      <c r="O77" s="83">
        <f t="shared" si="58"/>
        <v>8.1069501846945446E-2</v>
      </c>
      <c r="P77" s="82">
        <f t="shared" si="58"/>
        <v>5.8253671885744387E-2</v>
      </c>
      <c r="Q77" s="83">
        <f t="shared" si="58"/>
        <v>6.5391532438566588E-2</v>
      </c>
      <c r="R77" s="82">
        <f t="shared" si="58"/>
        <v>7.0679584846733215E-2</v>
      </c>
      <c r="S77" s="83">
        <f t="shared" si="58"/>
        <v>5.4843268488448511E-2</v>
      </c>
      <c r="T77" s="82">
        <f t="shared" si="58"/>
        <v>3.4929998677930098E-2</v>
      </c>
      <c r="U77" s="83">
        <f t="shared" si="58"/>
        <v>8.5426000527088583E-2</v>
      </c>
      <c r="V77" s="82">
        <f t="shared" si="58"/>
        <v>2.9359301055697125E-2</v>
      </c>
      <c r="W77" s="83">
        <f t="shared" si="58"/>
        <v>8.5162070188808156E-2</v>
      </c>
      <c r="X77" s="82">
        <f t="shared" si="58"/>
        <v>4.794236150431222E-2</v>
      </c>
      <c r="Y77" s="83">
        <f t="shared" si="58"/>
        <v>8.1813924526165732E-2</v>
      </c>
      <c r="Z77" s="82">
        <f t="shared" si="58"/>
        <v>6.8445569383550439E-2</v>
      </c>
      <c r="AA77" s="82">
        <f t="shared" si="58"/>
        <v>4.7856012333459527E-2</v>
      </c>
      <c r="AB77" s="101">
        <f t="shared" si="58"/>
        <v>5.9791638173647216E-2</v>
      </c>
      <c r="AC77" s="102">
        <f t="shared" si="58"/>
        <v>6.3235656141321719E-2</v>
      </c>
      <c r="AD77" s="15"/>
      <c r="AE77" s="15"/>
    </row>
    <row r="78" spans="1:31">
      <c r="A78" s="87" t="s">
        <v>28</v>
      </c>
      <c r="B78" s="82">
        <f>B14/B31</f>
        <v>6.7320505230594449E-2</v>
      </c>
      <c r="C78" s="83">
        <f t="shared" ref="C78:AC78" si="59">C14/C31</f>
        <v>3.8301296051233766E-2</v>
      </c>
      <c r="D78" s="82">
        <f t="shared" si="59"/>
        <v>6.2074787187758378E-2</v>
      </c>
      <c r="E78" s="83">
        <f t="shared" si="59"/>
        <v>4.6615016899371108E-2</v>
      </c>
      <c r="F78" s="82">
        <f t="shared" si="59"/>
        <v>5.9792387030853184E-2</v>
      </c>
      <c r="G78" s="83">
        <f t="shared" si="59"/>
        <v>6.3385387475125593E-2</v>
      </c>
      <c r="H78" s="82">
        <f t="shared" si="59"/>
        <v>6.0139069825725318E-2</v>
      </c>
      <c r="I78" s="83">
        <f t="shared" si="59"/>
        <v>4.7443335777359812E-2</v>
      </c>
      <c r="J78" s="82">
        <f t="shared" si="59"/>
        <v>5.1756142188515132E-2</v>
      </c>
      <c r="K78" s="83">
        <f t="shared" si="59"/>
        <v>9.5723798368905086E-2</v>
      </c>
      <c r="L78" s="82">
        <f t="shared" si="59"/>
        <v>3.4260202031028107E-2</v>
      </c>
      <c r="M78" s="83">
        <f t="shared" si="59"/>
        <v>7.6547781105363463E-2</v>
      </c>
      <c r="N78" s="82">
        <f t="shared" si="59"/>
        <v>5.078153106443134E-2</v>
      </c>
      <c r="O78" s="83">
        <f t="shared" si="59"/>
        <v>6.9736312034666723E-2</v>
      </c>
      <c r="P78" s="82">
        <f t="shared" si="59"/>
        <v>5.4976305527000974E-2</v>
      </c>
      <c r="Q78" s="83">
        <f t="shared" si="59"/>
        <v>5.6002764405142423E-2</v>
      </c>
      <c r="R78" s="82">
        <f t="shared" si="59"/>
        <v>6.6239895090113798E-2</v>
      </c>
      <c r="S78" s="83">
        <f t="shared" si="59"/>
        <v>5.2259256187273902E-2</v>
      </c>
      <c r="T78" s="82">
        <f t="shared" si="59"/>
        <v>4.2698299088683535E-2</v>
      </c>
      <c r="U78" s="83">
        <f t="shared" si="59"/>
        <v>6.5656413538646888E-2</v>
      </c>
      <c r="V78" s="82">
        <f t="shared" si="59"/>
        <v>3.0897342555515107E-2</v>
      </c>
      <c r="W78" s="83">
        <f t="shared" si="59"/>
        <v>7.5083104494869199E-2</v>
      </c>
      <c r="X78" s="82">
        <f t="shared" si="59"/>
        <v>4.3673633506478585E-2</v>
      </c>
      <c r="Y78" s="83">
        <f t="shared" si="59"/>
        <v>6.3812596812457864E-2</v>
      </c>
      <c r="Z78" s="82">
        <f t="shared" si="59"/>
        <v>5.8427971803802013E-2</v>
      </c>
      <c r="AA78" s="82">
        <f t="shared" si="59"/>
        <v>5.1763432326374474E-2</v>
      </c>
      <c r="AB78" s="101">
        <f t="shared" si="59"/>
        <v>5.5505645952000741E-2</v>
      </c>
      <c r="AC78" s="102">
        <f t="shared" si="59"/>
        <v>5.7739572705354708E-2</v>
      </c>
      <c r="AD78" s="15"/>
      <c r="AE78" s="15"/>
    </row>
    <row r="79" spans="1:31">
      <c r="A79" s="88" t="s">
        <v>29</v>
      </c>
      <c r="B79" s="82">
        <f>B15/B31</f>
        <v>6.5280282523962868E-2</v>
      </c>
      <c r="C79" s="83">
        <f t="shared" ref="C79:AC79" si="60">C15/C31</f>
        <v>4.1929419834534257E-2</v>
      </c>
      <c r="D79" s="82">
        <f t="shared" si="60"/>
        <v>6.3178932151418662E-2</v>
      </c>
      <c r="E79" s="83">
        <f t="shared" si="60"/>
        <v>4.3223121785663482E-2</v>
      </c>
      <c r="F79" s="82">
        <f t="shared" si="60"/>
        <v>5.9877535003220815E-2</v>
      </c>
      <c r="G79" s="83">
        <f t="shared" si="60"/>
        <v>5.3024265080189432E-2</v>
      </c>
      <c r="H79" s="82">
        <f t="shared" si="60"/>
        <v>6.7626899442727678E-2</v>
      </c>
      <c r="I79" s="83">
        <f t="shared" si="60"/>
        <v>4.9405641096482371E-2</v>
      </c>
      <c r="J79" s="82">
        <f t="shared" si="60"/>
        <v>5.4997944869466062E-2</v>
      </c>
      <c r="K79" s="83">
        <f t="shared" si="60"/>
        <v>7.3708355023425293E-2</v>
      </c>
      <c r="L79" s="82">
        <f t="shared" si="60"/>
        <v>3.8624366978376783E-2</v>
      </c>
      <c r="M79" s="83">
        <f t="shared" si="60"/>
        <v>7.1129866594064797E-2</v>
      </c>
      <c r="N79" s="82">
        <f t="shared" si="60"/>
        <v>5.3628592510450747E-2</v>
      </c>
      <c r="O79" s="83">
        <f t="shared" si="60"/>
        <v>6.6218269946051719E-2</v>
      </c>
      <c r="P79" s="82">
        <f t="shared" si="60"/>
        <v>5.4267685773759157E-2</v>
      </c>
      <c r="Q79" s="83">
        <f t="shared" si="60"/>
        <v>4.9808376461718484E-2</v>
      </c>
      <c r="R79" s="82">
        <f t="shared" si="60"/>
        <v>6.2792362974402327E-2</v>
      </c>
      <c r="S79" s="83">
        <f t="shared" si="60"/>
        <v>5.3943649391002532E-2</v>
      </c>
      <c r="T79" s="82">
        <f t="shared" si="60"/>
        <v>4.6587008155803661E-2</v>
      </c>
      <c r="U79" s="83">
        <f t="shared" si="60"/>
        <v>5.5525017883362823E-2</v>
      </c>
      <c r="V79" s="82">
        <f t="shared" si="60"/>
        <v>3.5290013347894673E-2</v>
      </c>
      <c r="W79" s="83">
        <f t="shared" si="60"/>
        <v>7.4652143636100857E-2</v>
      </c>
      <c r="X79" s="82">
        <f t="shared" si="60"/>
        <v>4.2951511123146484E-2</v>
      </c>
      <c r="Y79" s="83">
        <f t="shared" si="60"/>
        <v>5.4500589237285083E-2</v>
      </c>
      <c r="Z79" s="82">
        <f t="shared" si="60"/>
        <v>5.7386809495346823E-2</v>
      </c>
      <c r="AA79" s="82">
        <f t="shared" si="60"/>
        <v>5.6307138415411961E-2</v>
      </c>
      <c r="AB79" s="101">
        <f t="shared" si="60"/>
        <v>5.6381023745360054E-2</v>
      </c>
      <c r="AC79" s="102">
        <f t="shared" si="60"/>
        <v>5.6384578930920283E-2</v>
      </c>
      <c r="AD79" s="15"/>
      <c r="AE79" s="15"/>
    </row>
    <row r="80" spans="1:31">
      <c r="A80" s="87" t="s">
        <v>31</v>
      </c>
      <c r="B80" s="82">
        <f>B16/B31</f>
        <v>6.4270779507430972E-2</v>
      </c>
      <c r="C80" s="83">
        <f t="shared" ref="C80:AC80" si="61">C16/C31</f>
        <v>4.6050424880905001E-2</v>
      </c>
      <c r="D80" s="82">
        <f t="shared" si="61"/>
        <v>6.1875451754758483E-2</v>
      </c>
      <c r="E80" s="83">
        <f t="shared" si="61"/>
        <v>4.3467546595983821E-2</v>
      </c>
      <c r="F80" s="82">
        <f t="shared" si="61"/>
        <v>6.0351401979875464E-2</v>
      </c>
      <c r="G80" s="83">
        <f t="shared" si="61"/>
        <v>5.3836700483861848E-2</v>
      </c>
      <c r="H80" s="82">
        <f t="shared" si="61"/>
        <v>6.9036039465377952E-2</v>
      </c>
      <c r="I80" s="83">
        <f t="shared" si="61"/>
        <v>5.3148720782371837E-2</v>
      </c>
      <c r="J80" s="82">
        <f t="shared" si="61"/>
        <v>5.4142745389215208E-2</v>
      </c>
      <c r="K80" s="83">
        <f t="shared" si="61"/>
        <v>5.8839796980739198E-2</v>
      </c>
      <c r="L80" s="82">
        <f t="shared" si="61"/>
        <v>4.6069907022855766E-2</v>
      </c>
      <c r="M80" s="83">
        <f t="shared" si="61"/>
        <v>7.2302386786459755E-2</v>
      </c>
      <c r="N80" s="82">
        <f t="shared" si="61"/>
        <v>5.7248790563218729E-2</v>
      </c>
      <c r="O80" s="83">
        <f t="shared" si="61"/>
        <v>6.2678912849326335E-2</v>
      </c>
      <c r="P80" s="82">
        <f t="shared" si="61"/>
        <v>5.7374890152283316E-2</v>
      </c>
      <c r="Q80" s="83">
        <f t="shared" si="61"/>
        <v>5.1922910792960193E-2</v>
      </c>
      <c r="R80" s="82">
        <f t="shared" si="61"/>
        <v>6.3099500470196454E-2</v>
      </c>
      <c r="S80" s="83">
        <f t="shared" si="61"/>
        <v>5.3571998239043468E-2</v>
      </c>
      <c r="T80" s="82">
        <f t="shared" si="61"/>
        <v>5.0963515429467574E-2</v>
      </c>
      <c r="U80" s="83">
        <f t="shared" si="61"/>
        <v>5.5212529648733105E-2</v>
      </c>
      <c r="V80" s="82">
        <f t="shared" si="61"/>
        <v>4.1096347530639482E-2</v>
      </c>
      <c r="W80" s="83">
        <f t="shared" si="61"/>
        <v>7.048180898448278E-2</v>
      </c>
      <c r="X80" s="82">
        <f t="shared" si="61"/>
        <v>4.7280963048669404E-2</v>
      </c>
      <c r="Y80" s="83">
        <f t="shared" si="61"/>
        <v>5.1567268254776942E-2</v>
      </c>
      <c r="Z80" s="82">
        <f t="shared" si="61"/>
        <v>5.797183719400413E-2</v>
      </c>
      <c r="AA80" s="82">
        <f t="shared" si="61"/>
        <v>5.6689518231839237E-2</v>
      </c>
      <c r="AB80" s="101">
        <f t="shared" si="61"/>
        <v>5.8014275725103204E-2</v>
      </c>
      <c r="AC80" s="102">
        <f t="shared" si="61"/>
        <v>5.6367813385731894E-2</v>
      </c>
      <c r="AD80" s="15"/>
      <c r="AE80" s="15"/>
    </row>
    <row r="81" spans="1:31">
      <c r="A81" s="88" t="s">
        <v>33</v>
      </c>
      <c r="B81" s="82">
        <f>B17/B31</f>
        <v>5.5899090762876295E-2</v>
      </c>
      <c r="C81" s="83">
        <f t="shared" ref="C81:AC81" si="62">C17/C31</f>
        <v>4.9053010080877826E-2</v>
      </c>
      <c r="D81" s="82">
        <f t="shared" si="62"/>
        <v>5.5522718172631422E-2</v>
      </c>
      <c r="E81" s="83">
        <f t="shared" si="62"/>
        <v>4.900517098717571E-2</v>
      </c>
      <c r="F81" s="82">
        <f t="shared" si="62"/>
        <v>5.2291961290991347E-2</v>
      </c>
      <c r="G81" s="83">
        <f t="shared" si="62"/>
        <v>5.6613378445780224E-2</v>
      </c>
      <c r="H81" s="82">
        <f t="shared" si="62"/>
        <v>6.944743269346712E-2</v>
      </c>
      <c r="I81" s="83">
        <f t="shared" si="62"/>
        <v>5.4758590398872209E-2</v>
      </c>
      <c r="J81" s="82">
        <f t="shared" si="62"/>
        <v>5.1802548361862079E-2</v>
      </c>
      <c r="K81" s="83">
        <f t="shared" si="62"/>
        <v>5.6123112961998955E-2</v>
      </c>
      <c r="L81" s="82">
        <f t="shared" si="62"/>
        <v>4.6113448192706519E-2</v>
      </c>
      <c r="M81" s="83">
        <f t="shared" si="62"/>
        <v>6.7833741718849261E-2</v>
      </c>
      <c r="N81" s="82">
        <f t="shared" si="62"/>
        <v>5.6430507293302352E-2</v>
      </c>
      <c r="O81" s="83">
        <f t="shared" si="62"/>
        <v>6.2996506470170716E-2</v>
      </c>
      <c r="P81" s="82">
        <f t="shared" si="62"/>
        <v>5.5580030908874763E-2</v>
      </c>
      <c r="Q81" s="83">
        <f t="shared" si="62"/>
        <v>5.3332600347121326E-2</v>
      </c>
      <c r="R81" s="82">
        <f t="shared" si="62"/>
        <v>5.8071418095229879E-2</v>
      </c>
      <c r="S81" s="83">
        <f t="shared" si="62"/>
        <v>5.7232682332374163E-2</v>
      </c>
      <c r="T81" s="82">
        <f t="shared" si="62"/>
        <v>4.6778480349026458E-2</v>
      </c>
      <c r="U81" s="83">
        <f t="shared" si="62"/>
        <v>5.3623734046157903E-2</v>
      </c>
      <c r="V81" s="82">
        <f t="shared" si="62"/>
        <v>4.4487926222545805E-2</v>
      </c>
      <c r="W81" s="83">
        <f t="shared" si="62"/>
        <v>6.4913479351982023E-2</v>
      </c>
      <c r="X81" s="82">
        <f t="shared" si="62"/>
        <v>4.453525680477257E-2</v>
      </c>
      <c r="Y81" s="83">
        <f t="shared" si="62"/>
        <v>5.1855454175865456E-2</v>
      </c>
      <c r="Z81" s="82">
        <f t="shared" si="62"/>
        <v>5.5783993882587077E-2</v>
      </c>
      <c r="AA81" s="82">
        <f t="shared" si="62"/>
        <v>5.8762579383722327E-2</v>
      </c>
      <c r="AB81" s="101">
        <f t="shared" si="62"/>
        <v>5.4888752015379488E-2</v>
      </c>
      <c r="AC81" s="102">
        <f t="shared" si="62"/>
        <v>5.714373246628527E-2</v>
      </c>
      <c r="AD81" s="15"/>
      <c r="AE81" s="15"/>
    </row>
    <row r="82" spans="1:31">
      <c r="A82" s="87" t="s">
        <v>35</v>
      </c>
      <c r="B82" s="82">
        <f>B18/B31</f>
        <v>4.714823952940049E-2</v>
      </c>
      <c r="C82" s="83">
        <f t="shared" ref="C82:AC82" si="63">C18/C31</f>
        <v>5.1620953816917801E-2</v>
      </c>
      <c r="D82" s="82">
        <f t="shared" si="63"/>
        <v>4.9384920187825976E-2</v>
      </c>
      <c r="E82" s="83">
        <f t="shared" si="63"/>
        <v>4.9662313100168089E-2</v>
      </c>
      <c r="F82" s="82">
        <f t="shared" si="63"/>
        <v>5.308050555683072E-2</v>
      </c>
      <c r="G82" s="83">
        <f t="shared" si="63"/>
        <v>5.3101395023576053E-2</v>
      </c>
      <c r="H82" s="82">
        <f t="shared" si="63"/>
        <v>6.8449685898906029E-2</v>
      </c>
      <c r="I82" s="83">
        <f t="shared" si="63"/>
        <v>5.8259038470393633E-2</v>
      </c>
      <c r="J82" s="82">
        <f t="shared" si="63"/>
        <v>5.8478407870486998E-2</v>
      </c>
      <c r="K82" s="83">
        <f t="shared" si="63"/>
        <v>4.8330947423217072E-2</v>
      </c>
      <c r="L82" s="82">
        <f t="shared" si="63"/>
        <v>5.7819324241043919E-2</v>
      </c>
      <c r="M82" s="83">
        <f t="shared" si="63"/>
        <v>5.4406025955168344E-2</v>
      </c>
      <c r="N82" s="82">
        <f t="shared" si="63"/>
        <v>5.9269103739977791E-2</v>
      </c>
      <c r="O82" s="83">
        <f t="shared" si="63"/>
        <v>5.3771370960006649E-2</v>
      </c>
      <c r="P82" s="82">
        <f t="shared" si="63"/>
        <v>5.8547376125574882E-2</v>
      </c>
      <c r="Q82" s="83">
        <f t="shared" si="63"/>
        <v>5.2011261809585888E-2</v>
      </c>
      <c r="R82" s="82">
        <f t="shared" si="63"/>
        <v>5.8169771113545973E-2</v>
      </c>
      <c r="S82" s="83">
        <f t="shared" si="63"/>
        <v>5.8902719912207385E-2</v>
      </c>
      <c r="T82" s="82">
        <f t="shared" si="63"/>
        <v>6.1111541670275764E-2</v>
      </c>
      <c r="U82" s="83">
        <f t="shared" si="63"/>
        <v>4.6978652912164451E-2</v>
      </c>
      <c r="V82" s="82">
        <f t="shared" si="63"/>
        <v>5.611879626258949E-2</v>
      </c>
      <c r="W82" s="83">
        <f t="shared" si="63"/>
        <v>5.9358288770053474E-2</v>
      </c>
      <c r="X82" s="82">
        <f t="shared" si="63"/>
        <v>5.2179906944683788E-2</v>
      </c>
      <c r="Y82" s="83">
        <f t="shared" si="63"/>
        <v>4.4061568863569697E-2</v>
      </c>
      <c r="Z82" s="82">
        <f t="shared" si="63"/>
        <v>5.7995879428195528E-2</v>
      </c>
      <c r="AA82" s="82">
        <f t="shared" si="63"/>
        <v>6.0320225991792896E-2</v>
      </c>
      <c r="AB82" s="101">
        <f t="shared" si="63"/>
        <v>5.6052711925460331E-2</v>
      </c>
      <c r="AC82" s="102">
        <f t="shared" si="63"/>
        <v>5.4959266359041026E-2</v>
      </c>
      <c r="AD82" s="15"/>
      <c r="AE82" s="15"/>
    </row>
    <row r="83" spans="1:31">
      <c r="A83" s="88" t="s">
        <v>36</v>
      </c>
      <c r="B83" s="82">
        <f>B19/B31</f>
        <v>4.1398520992529678E-2</v>
      </c>
      <c r="C83" s="83">
        <f t="shared" ref="C83:AC83" si="64">C19/C31</f>
        <v>6.4648334072115968E-2</v>
      </c>
      <c r="D83" s="82">
        <f t="shared" si="64"/>
        <v>5.0119861262538631E-2</v>
      </c>
      <c r="E83" s="83">
        <f t="shared" si="64"/>
        <v>5.7133297671352813E-2</v>
      </c>
      <c r="F83" s="82">
        <f t="shared" si="64"/>
        <v>5.6604891195699655E-2</v>
      </c>
      <c r="G83" s="83">
        <f t="shared" si="64"/>
        <v>5.8305095204060117E-2</v>
      </c>
      <c r="H83" s="82">
        <f t="shared" si="64"/>
        <v>6.8557262863722448E-2</v>
      </c>
      <c r="I83" s="83">
        <f t="shared" si="64"/>
        <v>6.9242103846330949E-2</v>
      </c>
      <c r="J83" s="82">
        <f t="shared" si="64"/>
        <v>6.7812678166558379E-2</v>
      </c>
      <c r="K83" s="83">
        <f t="shared" si="64"/>
        <v>4.6856021169529756E-2</v>
      </c>
      <c r="L83" s="82">
        <f t="shared" si="64"/>
        <v>7.6341068031403225E-2</v>
      </c>
      <c r="M83" s="83">
        <f t="shared" si="64"/>
        <v>4.900989200471912E-2</v>
      </c>
      <c r="N83" s="82">
        <f t="shared" si="64"/>
        <v>6.8977047154278839E-2</v>
      </c>
      <c r="O83" s="83">
        <f t="shared" si="64"/>
        <v>5.3649875413777595E-2</v>
      </c>
      <c r="P83" s="82">
        <f t="shared" si="64"/>
        <v>6.274081999426577E-2</v>
      </c>
      <c r="Q83" s="83">
        <f t="shared" si="64"/>
        <v>5.253547784156503E-2</v>
      </c>
      <c r="R83" s="82">
        <f t="shared" si="64"/>
        <v>6.0495733722144097E-2</v>
      </c>
      <c r="S83" s="83">
        <f t="shared" si="64"/>
        <v>6.2336904161854875E-2</v>
      </c>
      <c r="T83" s="82">
        <f t="shared" si="64"/>
        <v>7.9602284901505796E-2</v>
      </c>
      <c r="U83" s="83">
        <f t="shared" si="64"/>
        <v>3.5759195813410638E-2</v>
      </c>
      <c r="V83" s="82">
        <f t="shared" si="64"/>
        <v>7.4331088460138334E-2</v>
      </c>
      <c r="W83" s="83">
        <f t="shared" si="64"/>
        <v>4.7689497956877637E-2</v>
      </c>
      <c r="X83" s="82">
        <f t="shared" si="64"/>
        <v>6.4529840886897588E-2</v>
      </c>
      <c r="Y83" s="83">
        <f t="shared" si="64"/>
        <v>3.9566383112305023E-2</v>
      </c>
      <c r="Z83" s="82">
        <f t="shared" si="64"/>
        <v>5.8992964307299826E-2</v>
      </c>
      <c r="AA83" s="82">
        <f t="shared" si="64"/>
        <v>6.3481131114466113E-2</v>
      </c>
      <c r="AB83" s="101">
        <f t="shared" si="64"/>
        <v>6.0280072736659009E-2</v>
      </c>
      <c r="AC83" s="102">
        <f t="shared" si="64"/>
        <v>5.7230937424351508E-2</v>
      </c>
      <c r="AD83" s="15"/>
      <c r="AE83" s="15"/>
    </row>
    <row r="84" spans="1:31">
      <c r="A84" s="87" t="s">
        <v>37</v>
      </c>
      <c r="B84" s="82">
        <f>B20/B31</f>
        <v>4.2891901048172115E-2</v>
      </c>
      <c r="C84" s="83">
        <f t="shared" ref="C84:AC84" si="65">C20/C31</f>
        <v>7.7976619956190735E-2</v>
      </c>
      <c r="D84" s="82">
        <f t="shared" si="65"/>
        <v>5.8994621410012188E-2</v>
      </c>
      <c r="E84" s="83">
        <f t="shared" si="65"/>
        <v>6.479862000156271E-2</v>
      </c>
      <c r="F84" s="82">
        <f t="shared" si="65"/>
        <v>7.967999170732791E-2</v>
      </c>
      <c r="G84" s="83">
        <f t="shared" si="65"/>
        <v>5.1857031936938559E-2</v>
      </c>
      <c r="H84" s="82">
        <f t="shared" si="65"/>
        <v>6.908096171442217E-2</v>
      </c>
      <c r="I84" s="83">
        <f t="shared" si="65"/>
        <v>7.2498149269802817E-2</v>
      </c>
      <c r="J84" s="82">
        <f t="shared" si="65"/>
        <v>8.3942138131289687E-2</v>
      </c>
      <c r="K84" s="83">
        <f t="shared" si="65"/>
        <v>4.1677511712649662E-2</v>
      </c>
      <c r="L84" s="82">
        <f t="shared" si="65"/>
        <v>9.5787224350901631E-2</v>
      </c>
      <c r="M84" s="83">
        <f t="shared" si="65"/>
        <v>4.5474180960159725E-2</v>
      </c>
      <c r="N84" s="82">
        <f t="shared" si="65"/>
        <v>7.526230916717104E-2</v>
      </c>
      <c r="O84" s="83">
        <f t="shared" si="65"/>
        <v>5.2913441883564637E-2</v>
      </c>
      <c r="P84" s="82">
        <f t="shared" si="65"/>
        <v>6.5556651118989839E-2</v>
      </c>
      <c r="Q84" s="83">
        <f t="shared" si="65"/>
        <v>5.458718478320624E-2</v>
      </c>
      <c r="R84" s="82">
        <f t="shared" si="65"/>
        <v>6.776005314513972E-2</v>
      </c>
      <c r="S84" s="83">
        <f t="shared" si="65"/>
        <v>6.8739512419209739E-2</v>
      </c>
      <c r="T84" s="82">
        <f t="shared" si="65"/>
        <v>9.9583775922827591E-2</v>
      </c>
      <c r="U84" s="83">
        <f t="shared" si="65"/>
        <v>3.0706675200481908E-2</v>
      </c>
      <c r="V84" s="82">
        <f t="shared" si="65"/>
        <v>9.3938842373498366E-2</v>
      </c>
      <c r="W84" s="83">
        <f t="shared" si="65"/>
        <v>4.7873444664888513E-2</v>
      </c>
      <c r="X84" s="82">
        <f t="shared" si="65"/>
        <v>8.5988363982504951E-2</v>
      </c>
      <c r="Y84" s="83">
        <f t="shared" si="65"/>
        <v>4.1799824000741052E-2</v>
      </c>
      <c r="Z84" s="82">
        <f t="shared" si="65"/>
        <v>7.0821743529466769E-2</v>
      </c>
      <c r="AA84" s="82">
        <f t="shared" si="65"/>
        <v>7.2494804043647554E-2</v>
      </c>
      <c r="AB84" s="101">
        <f t="shared" si="65"/>
        <v>6.9934029429837827E-2</v>
      </c>
      <c r="AC84" s="102">
        <f t="shared" si="65"/>
        <v>6.1041782030302701E-2</v>
      </c>
      <c r="AD84" s="15"/>
      <c r="AE84" s="15"/>
    </row>
    <row r="85" spans="1:31">
      <c r="A85" s="88" t="s">
        <v>30</v>
      </c>
      <c r="B85" s="82">
        <f>B21/B31</f>
        <v>5.0187014711367689E-2</v>
      </c>
      <c r="C85" s="83">
        <f t="shared" ref="C85:AC85" si="66">C21/C31</f>
        <v>0.10983918265834484</v>
      </c>
      <c r="D85" s="82">
        <f t="shared" si="66"/>
        <v>7.4303582664404066E-2</v>
      </c>
      <c r="E85" s="83">
        <f t="shared" si="66"/>
        <v>9.1240576121298822E-2</v>
      </c>
      <c r="F85" s="82">
        <f t="shared" si="66"/>
        <v>9.2855714909780174E-2</v>
      </c>
      <c r="G85" s="83">
        <f t="shared" si="66"/>
        <v>7.3777361847416401E-2</v>
      </c>
      <c r="H85" s="82">
        <f t="shared" si="66"/>
        <v>7.3882913704359593E-2</v>
      </c>
      <c r="I85" s="83">
        <f t="shared" si="66"/>
        <v>9.5675667059836142E-2</v>
      </c>
      <c r="J85" s="82">
        <f t="shared" si="66"/>
        <v>0.11467628379363838</v>
      </c>
      <c r="K85" s="83">
        <f t="shared" si="66"/>
        <v>4.3212085719243447E-2</v>
      </c>
      <c r="L85" s="82">
        <f t="shared" si="66"/>
        <v>0.12732107928512099</v>
      </c>
      <c r="M85" s="83">
        <f t="shared" si="66"/>
        <v>5.0285869861148927E-2</v>
      </c>
      <c r="N85" s="82">
        <f t="shared" si="66"/>
        <v>8.482493675940074E-2</v>
      </c>
      <c r="O85" s="83">
        <f t="shared" si="66"/>
        <v>5.9830162015376644E-2</v>
      </c>
      <c r="P85" s="82">
        <f t="shared" si="66"/>
        <v>7.9367743349114103E-2</v>
      </c>
      <c r="Q85" s="83">
        <f t="shared" si="66"/>
        <v>6.6606849756151193E-2</v>
      </c>
      <c r="R85" s="82">
        <f t="shared" si="66"/>
        <v>6.6269228446453679E-2</v>
      </c>
      <c r="S85" s="83">
        <f t="shared" si="66"/>
        <v>7.7892020187197333E-2</v>
      </c>
      <c r="T85" s="82">
        <f t="shared" si="66"/>
        <v>0.11751833802136283</v>
      </c>
      <c r="U85" s="83">
        <f t="shared" si="66"/>
        <v>3.5913557471480742E-2</v>
      </c>
      <c r="V85" s="82">
        <f t="shared" si="66"/>
        <v>9.421338429802209E-2</v>
      </c>
      <c r="W85" s="83">
        <f t="shared" si="66"/>
        <v>5.0436873431525836E-2</v>
      </c>
      <c r="X85" s="82">
        <f t="shared" si="66"/>
        <v>0.10763070004841502</v>
      </c>
      <c r="Y85" s="83">
        <f t="shared" si="66"/>
        <v>4.7936640266777825E-2</v>
      </c>
      <c r="Z85" s="82">
        <f t="shared" si="66"/>
        <v>7.5486604802436283E-2</v>
      </c>
      <c r="AA85" s="82">
        <f t="shared" si="66"/>
        <v>8.0416832009827841E-2</v>
      </c>
      <c r="AB85" s="101">
        <f t="shared" si="66"/>
        <v>7.9239087093288238E-2</v>
      </c>
      <c r="AC85" s="102">
        <f t="shared" si="66"/>
        <v>7.4382090152075558E-2</v>
      </c>
      <c r="AD85" s="15"/>
      <c r="AE85" s="15"/>
    </row>
    <row r="86" spans="1:31">
      <c r="A86" s="87" t="s">
        <v>32</v>
      </c>
      <c r="B86" s="82">
        <f>B22/B31</f>
        <v>5.1194464501425278E-2</v>
      </c>
      <c r="C86" s="83">
        <f t="shared" ref="C86:AC86" si="67">C22/C31</f>
        <v>0.11406156809580663</v>
      </c>
      <c r="D86" s="82">
        <f t="shared" si="67"/>
        <v>6.9373930738737113E-2</v>
      </c>
      <c r="E86" s="83">
        <f t="shared" si="67"/>
        <v>8.8612007669329293E-2</v>
      </c>
      <c r="F86" s="82">
        <f t="shared" si="67"/>
        <v>7.5622505719722496E-2</v>
      </c>
      <c r="G86" s="83">
        <f t="shared" si="67"/>
        <v>6.8388549802804441E-2</v>
      </c>
      <c r="H86" s="82">
        <f t="shared" si="67"/>
        <v>7.4963412010317934E-2</v>
      </c>
      <c r="I86" s="83">
        <f t="shared" si="67"/>
        <v>9.320950265832155E-2</v>
      </c>
      <c r="J86" s="82">
        <f t="shared" si="67"/>
        <v>0.10027048169607934</v>
      </c>
      <c r="K86" s="83">
        <f t="shared" si="67"/>
        <v>3.6238721152177689E-2</v>
      </c>
      <c r="L86" s="82">
        <f t="shared" si="67"/>
        <v>0.13083786608075881</v>
      </c>
      <c r="M86" s="83">
        <f t="shared" si="67"/>
        <v>4.3949541700698792E-2</v>
      </c>
      <c r="N86" s="82">
        <f t="shared" si="67"/>
        <v>8.5911278341875924E-2</v>
      </c>
      <c r="O86" s="83">
        <f t="shared" si="67"/>
        <v>6.0246870423934194E-2</v>
      </c>
      <c r="P86" s="82">
        <f t="shared" si="67"/>
        <v>7.6265200942650754E-2</v>
      </c>
      <c r="Q86" s="83">
        <f t="shared" si="67"/>
        <v>7.4252157728161586E-2</v>
      </c>
      <c r="R86" s="82">
        <f t="shared" si="67"/>
        <v>6.5932757594319685E-2</v>
      </c>
      <c r="S86" s="83">
        <f t="shared" si="67"/>
        <v>8.2203492563786826E-2</v>
      </c>
      <c r="T86" s="82">
        <f t="shared" si="67"/>
        <v>0.10272027280228672</v>
      </c>
      <c r="U86" s="83">
        <f t="shared" si="67"/>
        <v>3.8112269869357326E-2</v>
      </c>
      <c r="V86" s="82">
        <f t="shared" si="67"/>
        <v>0.10007887392306759</v>
      </c>
      <c r="W86" s="83">
        <f t="shared" si="67"/>
        <v>5.199253701927499E-2</v>
      </c>
      <c r="X86" s="82">
        <f t="shared" si="67"/>
        <v>0.10118575777717601</v>
      </c>
      <c r="Y86" s="83">
        <f t="shared" si="67"/>
        <v>5.5691929250356376E-2</v>
      </c>
      <c r="Z86" s="82">
        <f t="shared" si="67"/>
        <v>6.8836923528999269E-2</v>
      </c>
      <c r="AA86" s="82">
        <f t="shared" si="67"/>
        <v>8.9028359963084766E-2</v>
      </c>
      <c r="AB86" s="101">
        <f t="shared" si="67"/>
        <v>7.6800526069427291E-2</v>
      </c>
      <c r="AC86" s="102">
        <f t="shared" si="67"/>
        <v>7.64435285176496E-2</v>
      </c>
      <c r="AD86" s="15"/>
      <c r="AE86" s="15"/>
    </row>
    <row r="87" spans="1:31">
      <c r="A87" s="88" t="s">
        <v>34</v>
      </c>
      <c r="B87" s="82">
        <f>B23/B31</f>
        <v>5.0150741043655016E-2</v>
      </c>
      <c r="C87" s="83">
        <f t="shared" ref="C87:AC87" si="68">C23/C31</f>
        <v>0.11001713760015358</v>
      </c>
      <c r="D87" s="82">
        <f t="shared" si="68"/>
        <v>5.0787201625190452E-2</v>
      </c>
      <c r="E87" s="83">
        <f t="shared" si="68"/>
        <v>8.5192063806896381E-2</v>
      </c>
      <c r="F87" s="82">
        <f t="shared" si="68"/>
        <v>5.231417380552203E-2</v>
      </c>
      <c r="G87" s="83">
        <f t="shared" si="68"/>
        <v>6.8126307995289931E-2</v>
      </c>
      <c r="H87" s="82">
        <f t="shared" si="68"/>
        <v>6.6520393518901627E-2</v>
      </c>
      <c r="I87" s="83">
        <f t="shared" si="68"/>
        <v>8.8355099337279197E-2</v>
      </c>
      <c r="J87" s="82">
        <f t="shared" si="68"/>
        <v>6.7070179393007259E-2</v>
      </c>
      <c r="K87" s="83">
        <f t="shared" si="68"/>
        <v>3.1098169356238069E-2</v>
      </c>
      <c r="L87" s="82">
        <f t="shared" si="68"/>
        <v>9.5870957369845397E-2</v>
      </c>
      <c r="M87" s="83">
        <f t="shared" si="68"/>
        <v>4.266811870405663E-2</v>
      </c>
      <c r="N87" s="82">
        <f t="shared" si="68"/>
        <v>7.3433869308875133E-2</v>
      </c>
      <c r="O87" s="83">
        <f t="shared" si="68"/>
        <v>5.8686611830255801E-2</v>
      </c>
      <c r="P87" s="82">
        <f t="shared" si="68"/>
        <v>6.2955270709062636E-2</v>
      </c>
      <c r="Q87" s="83">
        <f t="shared" si="68"/>
        <v>8.2608200545027599E-2</v>
      </c>
      <c r="R87" s="82">
        <f t="shared" si="68"/>
        <v>5.263957069770251E-2</v>
      </c>
      <c r="S87" s="83">
        <f t="shared" si="68"/>
        <v>7.9324392438095359E-2</v>
      </c>
      <c r="T87" s="82">
        <f t="shared" si="68"/>
        <v>8.3039666656029326E-2</v>
      </c>
      <c r="U87" s="83">
        <f t="shared" si="68"/>
        <v>4.1824479500018823E-2</v>
      </c>
      <c r="V87" s="82">
        <f t="shared" si="68"/>
        <v>0.10066284431501031</v>
      </c>
      <c r="W87" s="83">
        <f t="shared" si="68"/>
        <v>5.2303932517836264E-2</v>
      </c>
      <c r="X87" s="82">
        <f t="shared" si="68"/>
        <v>8.1719635984671316E-2</v>
      </c>
      <c r="Y87" s="83">
        <f t="shared" si="68"/>
        <v>5.7559991560269454E-2</v>
      </c>
      <c r="Z87" s="82">
        <f t="shared" si="68"/>
        <v>5.9053737732616962E-2</v>
      </c>
      <c r="AA87" s="82">
        <f t="shared" si="68"/>
        <v>8.7619712249685663E-2</v>
      </c>
      <c r="AB87" s="101">
        <f t="shared" si="68"/>
        <v>6.5503565560270677E-2</v>
      </c>
      <c r="AC87" s="102">
        <f t="shared" si="68"/>
        <v>7.5049093496620894E-2</v>
      </c>
      <c r="AD87" s="15"/>
      <c r="AE87" s="15"/>
    </row>
    <row r="88" spans="1:31">
      <c r="A88" s="87" t="s">
        <v>38</v>
      </c>
      <c r="B88" s="82">
        <f>B24/B31</f>
        <v>4.3455169510955675E-2</v>
      </c>
      <c r="C88" s="83">
        <f t="shared" ref="C88:AC88" si="69">C24/C31</f>
        <v>8.296259387123181E-2</v>
      </c>
      <c r="D88" s="82">
        <f t="shared" si="69"/>
        <v>3.6095313537302595E-2</v>
      </c>
      <c r="E88" s="83">
        <f t="shared" si="69"/>
        <v>8.0756354544197814E-2</v>
      </c>
      <c r="F88" s="82">
        <f t="shared" si="69"/>
        <v>3.4314632864155668E-2</v>
      </c>
      <c r="G88" s="83">
        <f t="shared" si="69"/>
        <v>6.5041110259825063E-2</v>
      </c>
      <c r="H88" s="82">
        <f t="shared" si="69"/>
        <v>5.2092076424567271E-2</v>
      </c>
      <c r="I88" s="83">
        <f t="shared" si="69"/>
        <v>7.8818968479142534E-2</v>
      </c>
      <c r="J88" s="82">
        <f t="shared" si="69"/>
        <v>4.8467933334217263E-2</v>
      </c>
      <c r="K88" s="83">
        <f t="shared" si="69"/>
        <v>3.1390985597778934E-2</v>
      </c>
      <c r="L88" s="82">
        <f t="shared" si="69"/>
        <v>7.0473058063824659E-2</v>
      </c>
      <c r="M88" s="83">
        <f t="shared" si="69"/>
        <v>3.6854524003993104E-2</v>
      </c>
      <c r="N88" s="82">
        <f t="shared" si="69"/>
        <v>5.9815096197663377E-2</v>
      </c>
      <c r="O88" s="83">
        <f t="shared" si="69"/>
        <v>5.2891061125048759E-2</v>
      </c>
      <c r="P88" s="82">
        <f t="shared" si="69"/>
        <v>5.0172143318345096E-2</v>
      </c>
      <c r="Q88" s="83">
        <f t="shared" si="69"/>
        <v>7.4951112437467118E-2</v>
      </c>
      <c r="R88" s="82">
        <f t="shared" si="69"/>
        <v>4.4474544685917404E-2</v>
      </c>
      <c r="S88" s="83">
        <f t="shared" si="69"/>
        <v>6.4345096437891186E-2</v>
      </c>
      <c r="T88" s="82">
        <f t="shared" si="69"/>
        <v>6.7694538027745235E-2</v>
      </c>
      <c r="U88" s="83">
        <f t="shared" si="69"/>
        <v>3.9716125145890589E-2</v>
      </c>
      <c r="V88" s="82">
        <f t="shared" si="69"/>
        <v>9.8853294503094283E-2</v>
      </c>
      <c r="W88" s="83">
        <f t="shared" si="69"/>
        <v>4.3005426427886323E-2</v>
      </c>
      <c r="X88" s="82">
        <f t="shared" si="69"/>
        <v>6.313647292451359E-2</v>
      </c>
      <c r="Y88" s="83">
        <f t="shared" si="69"/>
        <v>5.1690776506672018E-2</v>
      </c>
      <c r="Z88" s="82">
        <f t="shared" si="69"/>
        <v>4.7365204876566501E-2</v>
      </c>
      <c r="AA88" s="82">
        <f t="shared" si="69"/>
        <v>6.6396492140308308E-2</v>
      </c>
      <c r="AB88" s="101">
        <f t="shared" si="69"/>
        <v>5.3588507184093477E-2</v>
      </c>
      <c r="AC88" s="102">
        <f t="shared" si="69"/>
        <v>6.3182705966230338E-2</v>
      </c>
      <c r="AD88" s="15"/>
      <c r="AE88" s="15"/>
    </row>
    <row r="89" spans="1:31">
      <c r="A89" s="88" t="s">
        <v>39</v>
      </c>
      <c r="B89" s="82">
        <f>B25/B31</f>
        <v>7.0637834804241966E-3</v>
      </c>
      <c r="C89" s="83">
        <f t="shared" ref="C89:AC89" si="70">C25/C31</f>
        <v>6.0635180505629306E-2</v>
      </c>
      <c r="D89" s="82">
        <f t="shared" si="70"/>
        <v>7.8226157315523723E-3</v>
      </c>
      <c r="E89" s="83">
        <f t="shared" si="70"/>
        <v>5.4857342060501149E-2</v>
      </c>
      <c r="F89" s="82">
        <f t="shared" si="70"/>
        <v>8.9479412701115816E-3</v>
      </c>
      <c r="G89" s="83">
        <f t="shared" si="70"/>
        <v>4.9795091450402874E-2</v>
      </c>
      <c r="H89" s="82">
        <f t="shared" si="70"/>
        <v>1.6864758022759031E-2</v>
      </c>
      <c r="I89" s="83">
        <f t="shared" si="70"/>
        <v>5.3912921815947097E-2</v>
      </c>
      <c r="J89" s="82">
        <f t="shared" si="70"/>
        <v>2.3508041526895691E-2</v>
      </c>
      <c r="K89" s="83">
        <f t="shared" si="70"/>
        <v>2.0958051362137776E-2</v>
      </c>
      <c r="L89" s="82">
        <f t="shared" si="70"/>
        <v>3.4685565767262401E-2</v>
      </c>
      <c r="M89" s="83">
        <f t="shared" si="70"/>
        <v>2.1938469915600327E-2</v>
      </c>
      <c r="N89" s="82">
        <f t="shared" si="70"/>
        <v>3.6241483857951666E-2</v>
      </c>
      <c r="O89" s="83">
        <f t="shared" si="70"/>
        <v>3.5209196147099137E-2</v>
      </c>
      <c r="P89" s="82">
        <f t="shared" si="70"/>
        <v>3.3836593217296845E-2</v>
      </c>
      <c r="Q89" s="83">
        <f t="shared" si="70"/>
        <v>5.104529069447826E-2</v>
      </c>
      <c r="R89" s="82">
        <f t="shared" si="70"/>
        <v>3.1868103425963475E-2</v>
      </c>
      <c r="S89" s="83">
        <f t="shared" si="70"/>
        <v>4.3063681547600062E-2</v>
      </c>
      <c r="T89" s="82">
        <f t="shared" si="70"/>
        <v>4.9399825851481401E-2</v>
      </c>
      <c r="U89" s="83">
        <f t="shared" si="70"/>
        <v>2.5394375211776666E-2</v>
      </c>
      <c r="V89" s="82">
        <f t="shared" si="70"/>
        <v>8.7560672248513535E-2</v>
      </c>
      <c r="W89" s="83">
        <f t="shared" si="70"/>
        <v>2.9749438305588037E-2</v>
      </c>
      <c r="X89" s="82">
        <f t="shared" si="70"/>
        <v>3.9902185240803197E-2</v>
      </c>
      <c r="Y89" s="83">
        <f t="shared" si="70"/>
        <v>4.5080511941704107E-2</v>
      </c>
      <c r="Z89" s="82">
        <f t="shared" si="70"/>
        <v>3.0996450431257577E-2</v>
      </c>
      <c r="AA89" s="82">
        <f t="shared" si="70"/>
        <v>5.4884807130053226E-2</v>
      </c>
      <c r="AB89" s="101">
        <f t="shared" si="70"/>
        <v>2.9301378452150029E-2</v>
      </c>
      <c r="AC89" s="102">
        <f t="shared" si="70"/>
        <v>4.5262147391335446E-2</v>
      </c>
      <c r="AD89" s="15"/>
      <c r="AE89" s="15"/>
    </row>
    <row r="90" spans="1:31">
      <c r="A90" s="87" t="s">
        <v>40</v>
      </c>
      <c r="B90" s="82">
        <f>B26/B31</f>
        <v>6.8440882476738654E-7</v>
      </c>
      <c r="C90" s="83">
        <f t="shared" ref="C90:AC90" si="71">C26/C31</f>
        <v>3.5963075967346887E-2</v>
      </c>
      <c r="D90" s="82">
        <f t="shared" si="71"/>
        <v>1.8893532345207368E-4</v>
      </c>
      <c r="E90" s="83">
        <f t="shared" si="71"/>
        <v>3.0186464074561589E-2</v>
      </c>
      <c r="F90" s="82">
        <f t="shared" si="71"/>
        <v>5.5161077751205031E-4</v>
      </c>
      <c r="G90" s="83">
        <f t="shared" si="71"/>
        <v>2.3097847046180269E-2</v>
      </c>
      <c r="H90" s="82">
        <f t="shared" si="71"/>
        <v>7.5067442481788758E-4</v>
      </c>
      <c r="I90" s="83">
        <f t="shared" si="71"/>
        <v>2.2719705583360783E-2</v>
      </c>
      <c r="J90" s="82">
        <f t="shared" si="71"/>
        <v>4.7533180413943067E-3</v>
      </c>
      <c r="K90" s="83">
        <f t="shared" si="71"/>
        <v>8.9037827520388694E-3</v>
      </c>
      <c r="L90" s="82">
        <f t="shared" si="71"/>
        <v>4.8833096647999787E-3</v>
      </c>
      <c r="M90" s="83">
        <f t="shared" si="71"/>
        <v>4.192757963517561E-3</v>
      </c>
      <c r="N90" s="82">
        <f t="shared" si="71"/>
        <v>4.9901171132659241E-3</v>
      </c>
      <c r="O90" s="83">
        <f t="shared" si="71"/>
        <v>6.47336796311651E-3</v>
      </c>
      <c r="P90" s="82">
        <f t="shared" si="71"/>
        <v>6.6572961028244556E-3</v>
      </c>
      <c r="Q90" s="83">
        <f t="shared" si="71"/>
        <v>7.3429511595580095E-3</v>
      </c>
      <c r="R90" s="82">
        <f t="shared" si="71"/>
        <v>4.1998464312521027E-3</v>
      </c>
      <c r="S90" s="83">
        <f t="shared" si="71"/>
        <v>3.6957756184083758E-3</v>
      </c>
      <c r="T90" s="82">
        <f t="shared" si="71"/>
        <v>5.1469549082984959E-3</v>
      </c>
      <c r="U90" s="83">
        <f t="shared" si="71"/>
        <v>9.2993486691013135E-4</v>
      </c>
      <c r="V90" s="82">
        <f t="shared" si="71"/>
        <v>4.5185657080451403E-3</v>
      </c>
      <c r="W90" s="83">
        <f t="shared" si="71"/>
        <v>8.6849124282279365E-4</v>
      </c>
      <c r="X90" s="82">
        <f t="shared" si="71"/>
        <v>3.2101622313581643E-3</v>
      </c>
      <c r="Y90" s="83">
        <f t="shared" si="71"/>
        <v>9.6748130651145799E-4</v>
      </c>
      <c r="Z90" s="82">
        <f t="shared" si="71"/>
        <v>3.6464055190284266E-4</v>
      </c>
      <c r="AA90" s="82">
        <f t="shared" si="71"/>
        <v>2.8895142788073398E-3</v>
      </c>
      <c r="AB90" s="101">
        <f t="shared" si="71"/>
        <v>2.227993597016564E-3</v>
      </c>
      <c r="AC90" s="102">
        <f t="shared" si="71"/>
        <v>1.2028856518655047E-2</v>
      </c>
      <c r="AD90" s="15"/>
      <c r="AE90" s="15"/>
    </row>
    <row r="91" spans="1:31">
      <c r="A91" s="88" t="s">
        <v>41</v>
      </c>
      <c r="B91" s="82">
        <f>B27/B31</f>
        <v>0</v>
      </c>
      <c r="C91" s="83">
        <f t="shared" ref="C91:AC91" si="72">C27/C31</f>
        <v>8.4124154309583364E-5</v>
      </c>
      <c r="D91" s="82">
        <f t="shared" si="72"/>
        <v>0</v>
      </c>
      <c r="E91" s="83">
        <f t="shared" si="72"/>
        <v>1.803133846625435E-5</v>
      </c>
      <c r="F91" s="82">
        <f t="shared" si="72"/>
        <v>3.7020857551144314E-6</v>
      </c>
      <c r="G91" s="83">
        <f t="shared" si="72"/>
        <v>3.0851977354648622E-5</v>
      </c>
      <c r="H91" s="82">
        <f t="shared" si="72"/>
        <v>0</v>
      </c>
      <c r="I91" s="83">
        <f t="shared" si="72"/>
        <v>0</v>
      </c>
      <c r="J91" s="82">
        <f t="shared" si="72"/>
        <v>0</v>
      </c>
      <c r="K91" s="83">
        <f t="shared" si="72"/>
        <v>0</v>
      </c>
      <c r="L91" s="82">
        <f t="shared" si="72"/>
        <v>0</v>
      </c>
      <c r="M91" s="83">
        <f t="shared" si="72"/>
        <v>1.8150467374534894E-6</v>
      </c>
      <c r="N91" s="82">
        <f t="shared" si="72"/>
        <v>0</v>
      </c>
      <c r="O91" s="83">
        <f t="shared" si="72"/>
        <v>0</v>
      </c>
      <c r="P91" s="82">
        <f t="shared" si="72"/>
        <v>0</v>
      </c>
      <c r="Q91" s="83">
        <f t="shared" si="72"/>
        <v>0</v>
      </c>
      <c r="R91" s="82">
        <f t="shared" si="72"/>
        <v>0</v>
      </c>
      <c r="S91" s="83">
        <f t="shared" si="72"/>
        <v>0</v>
      </c>
      <c r="T91" s="82">
        <f t="shared" si="72"/>
        <v>0</v>
      </c>
      <c r="U91" s="83">
        <f t="shared" si="72"/>
        <v>0</v>
      </c>
      <c r="V91" s="82">
        <f t="shared" si="72"/>
        <v>0</v>
      </c>
      <c r="W91" s="83">
        <f t="shared" si="72"/>
        <v>0</v>
      </c>
      <c r="X91" s="82">
        <f t="shared" si="72"/>
        <v>0</v>
      </c>
      <c r="Y91" s="83">
        <f t="shared" si="72"/>
        <v>0</v>
      </c>
      <c r="Z91" s="82">
        <f t="shared" si="72"/>
        <v>0</v>
      </c>
      <c r="AA91" s="82">
        <f t="shared" si="72"/>
        <v>0</v>
      </c>
      <c r="AB91" s="101">
        <f t="shared" si="72"/>
        <v>1.2039303993388976E-7</v>
      </c>
      <c r="AC91" s="102">
        <f t="shared" si="72"/>
        <v>1.1337850702940714E-5</v>
      </c>
      <c r="AD91" s="15"/>
      <c r="AE91" s="15"/>
    </row>
    <row r="92" spans="1:31">
      <c r="A92" s="87" t="s">
        <v>42</v>
      </c>
      <c r="B92" s="82">
        <f>B28/B31</f>
        <v>0</v>
      </c>
      <c r="C92" s="83">
        <f t="shared" ref="C92:AC92" si="73">C28/C31</f>
        <v>0</v>
      </c>
      <c r="D92" s="82">
        <f t="shared" si="73"/>
        <v>0</v>
      </c>
      <c r="E92" s="83">
        <f t="shared" si="73"/>
        <v>0</v>
      </c>
      <c r="F92" s="82">
        <f t="shared" si="73"/>
        <v>0</v>
      </c>
      <c r="G92" s="83">
        <f t="shared" si="73"/>
        <v>0</v>
      </c>
      <c r="H92" s="82">
        <f t="shared" si="73"/>
        <v>0</v>
      </c>
      <c r="I92" s="83">
        <f t="shared" si="73"/>
        <v>0</v>
      </c>
      <c r="J92" s="82">
        <f t="shared" si="73"/>
        <v>0</v>
      </c>
      <c r="K92" s="83">
        <f t="shared" si="73"/>
        <v>0</v>
      </c>
      <c r="L92" s="82">
        <f t="shared" si="73"/>
        <v>0</v>
      </c>
      <c r="M92" s="83">
        <f t="shared" si="73"/>
        <v>1.6335420637081405E-5</v>
      </c>
      <c r="N92" s="82">
        <f t="shared" si="73"/>
        <v>1.4108332239937586E-6</v>
      </c>
      <c r="O92" s="83">
        <f t="shared" si="73"/>
        <v>0</v>
      </c>
      <c r="P92" s="82">
        <f t="shared" si="73"/>
        <v>0</v>
      </c>
      <c r="Q92" s="83">
        <f t="shared" si="73"/>
        <v>0</v>
      </c>
      <c r="R92" s="82">
        <f t="shared" si="73"/>
        <v>0</v>
      </c>
      <c r="S92" s="83">
        <f t="shared" si="73"/>
        <v>0</v>
      </c>
      <c r="T92" s="82">
        <f t="shared" si="73"/>
        <v>0</v>
      </c>
      <c r="U92" s="83">
        <f t="shared" si="73"/>
        <v>0</v>
      </c>
      <c r="V92" s="82">
        <f t="shared" si="73"/>
        <v>0</v>
      </c>
      <c r="W92" s="83">
        <f t="shared" si="73"/>
        <v>0</v>
      </c>
      <c r="X92" s="82">
        <f t="shared" si="73"/>
        <v>0</v>
      </c>
      <c r="Y92" s="83">
        <f t="shared" si="73"/>
        <v>0</v>
      </c>
      <c r="Z92" s="82">
        <f t="shared" si="73"/>
        <v>0</v>
      </c>
      <c r="AA92" s="82">
        <f t="shared" si="73"/>
        <v>0</v>
      </c>
      <c r="AB92" s="101">
        <f t="shared" si="73"/>
        <v>1.2039303993388976E-7</v>
      </c>
      <c r="AC92" s="102">
        <f t="shared" si="73"/>
        <v>1.0855388970900682E-6</v>
      </c>
      <c r="AD92" s="15"/>
      <c r="AE92" s="15"/>
    </row>
    <row r="93" spans="1:31">
      <c r="A93" s="88" t="s">
        <v>43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74">AB29/AB31</f>
        <v>2.4078607986777953E-7</v>
      </c>
      <c r="AC93" s="102">
        <f t="shared" si="74"/>
        <v>0</v>
      </c>
      <c r="AD93" s="15"/>
      <c r="AE93" s="15"/>
    </row>
    <row r="94" spans="1:31" ht="14.1" thickBot="1">
      <c r="A94" s="87" t="s">
        <v>44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75">AB30/AB31</f>
        <v>0</v>
      </c>
      <c r="AC94" s="104">
        <f t="shared" si="75"/>
        <v>0</v>
      </c>
      <c r="AD94" s="15"/>
      <c r="AE94" s="15"/>
    </row>
    <row r="95" spans="1:31" ht="15" thickTop="1" thickBot="1">
      <c r="A95" s="289" t="s">
        <v>26</v>
      </c>
      <c r="B95" s="78">
        <f>SUM(B71:B94)</f>
        <v>0.99999999999999989</v>
      </c>
      <c r="C95" s="79">
        <f t="shared" ref="C95:AC95" si="76">SUM(C71:C94)</f>
        <v>0.99999999999999989</v>
      </c>
      <c r="D95" s="78">
        <f t="shared" si="76"/>
        <v>1</v>
      </c>
      <c r="E95" s="79">
        <f t="shared" si="76"/>
        <v>1</v>
      </c>
      <c r="F95" s="78">
        <f t="shared" si="76"/>
        <v>1.0000000000000002</v>
      </c>
      <c r="G95" s="79">
        <f t="shared" si="76"/>
        <v>0.99999999999999989</v>
      </c>
      <c r="H95" s="78">
        <f t="shared" si="76"/>
        <v>0.99999999999999989</v>
      </c>
      <c r="I95" s="79">
        <f t="shared" si="76"/>
        <v>0.99999999999999978</v>
      </c>
      <c r="J95" s="78">
        <f t="shared" si="76"/>
        <v>1</v>
      </c>
      <c r="K95" s="78">
        <f t="shared" si="76"/>
        <v>1.0000000000000002</v>
      </c>
      <c r="L95" s="78">
        <f t="shared" si="76"/>
        <v>0.99999665067924226</v>
      </c>
      <c r="M95" s="79">
        <f t="shared" si="76"/>
        <v>1</v>
      </c>
      <c r="N95" s="78">
        <f t="shared" si="76"/>
        <v>1</v>
      </c>
      <c r="O95" s="79">
        <f t="shared" si="76"/>
        <v>0.99999999999999989</v>
      </c>
      <c r="P95" s="78">
        <f t="shared" si="76"/>
        <v>1</v>
      </c>
      <c r="Q95" s="79">
        <f t="shared" si="76"/>
        <v>0.99999999999999989</v>
      </c>
      <c r="R95" s="78">
        <f t="shared" si="76"/>
        <v>1</v>
      </c>
      <c r="S95" s="79">
        <f t="shared" si="76"/>
        <v>1</v>
      </c>
      <c r="T95" s="78">
        <f t="shared" si="76"/>
        <v>0.99999544113825667</v>
      </c>
      <c r="U95" s="79">
        <f t="shared" si="76"/>
        <v>1</v>
      </c>
      <c r="V95" s="78">
        <f t="shared" si="76"/>
        <v>0.99999999999999989</v>
      </c>
      <c r="W95" s="79">
        <f t="shared" si="76"/>
        <v>0.99999999999999989</v>
      </c>
      <c r="X95" s="78">
        <f t="shared" si="76"/>
        <v>1</v>
      </c>
      <c r="Y95" s="79">
        <f t="shared" si="76"/>
        <v>1</v>
      </c>
      <c r="Z95" s="78">
        <f t="shared" si="76"/>
        <v>0.99999999999999989</v>
      </c>
      <c r="AA95" s="78">
        <f t="shared" si="76"/>
        <v>1</v>
      </c>
      <c r="AB95" s="78">
        <f t="shared" si="76"/>
        <v>1.0000000000000002</v>
      </c>
      <c r="AC95" s="80">
        <f t="shared" si="76"/>
        <v>1</v>
      </c>
      <c r="AD95" s="81"/>
    </row>
    <row r="96" spans="1:31" ht="14.1" thickTop="1">
      <c r="B96" s="2"/>
    </row>
  </sheetData>
  <sheetProtection algorithmName="SHA-512" hashValue="+Q+fZxKcZuW6pdmiX5K4baS8xTkaUkFQVYbyAb7mwjqOQ/tFtqF4aX93+xNyMGeKkpoR45UBgPBx+FVYGqStEw==" saltValue="xbGAZHNCgCbUgzPb5wAmaw==" spinCount="100000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AE34" sqref="AE34"/>
    </sheetView>
  </sheetViews>
  <sheetFormatPr defaultColWidth="8.85546875" defaultRowHeight="12.9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3" t="s">
        <v>51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51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95">
      <c r="A3" s="291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 spans="1:29" ht="14.1" thickBot="1"/>
    <row r="5" spans="1:29" ht="15" thickTop="1" thickBot="1">
      <c r="A5" s="296" t="s">
        <v>2</v>
      </c>
      <c r="B5" s="292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292" t="s">
        <v>10</v>
      </c>
      <c r="Q5" s="293"/>
      <c r="R5" s="292" t="s">
        <v>11</v>
      </c>
      <c r="S5" s="293"/>
      <c r="T5" s="292" t="s">
        <v>12</v>
      </c>
      <c r="U5" s="293"/>
      <c r="V5" s="292" t="s">
        <v>13</v>
      </c>
      <c r="W5" s="293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297"/>
      <c r="B6" s="30" t="s">
        <v>17</v>
      </c>
      <c r="C6" s="31" t="s">
        <v>18</v>
      </c>
      <c r="D6" s="49" t="s">
        <v>17</v>
      </c>
      <c r="E6" s="50" t="s">
        <v>18</v>
      </c>
      <c r="F6" s="30" t="s">
        <v>17</v>
      </c>
      <c r="G6" s="31" t="s">
        <v>18</v>
      </c>
      <c r="H6" s="49" t="s">
        <v>17</v>
      </c>
      <c r="I6" s="50" t="s">
        <v>18</v>
      </c>
      <c r="J6" s="30" t="s">
        <v>17</v>
      </c>
      <c r="K6" s="31" t="s">
        <v>18</v>
      </c>
      <c r="L6" s="49" t="s">
        <v>17</v>
      </c>
      <c r="M6" s="50" t="s">
        <v>18</v>
      </c>
      <c r="N6" s="35" t="s">
        <v>17</v>
      </c>
      <c r="O6" s="38" t="s">
        <v>18</v>
      </c>
      <c r="P6" s="48" t="s">
        <v>17</v>
      </c>
      <c r="Q6" s="36" t="s">
        <v>18</v>
      </c>
      <c r="R6" s="33" t="s">
        <v>17</v>
      </c>
      <c r="S6" s="34" t="s">
        <v>18</v>
      </c>
      <c r="T6" s="48" t="s">
        <v>17</v>
      </c>
      <c r="U6" s="36" t="s">
        <v>18</v>
      </c>
      <c r="V6" s="33" t="s">
        <v>17</v>
      </c>
      <c r="W6" s="34" t="s">
        <v>18</v>
      </c>
      <c r="X6" s="48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SUM(Daily!B102,Daily!B319,Daily!B536,Daily!B753)</f>
        <v>0</v>
      </c>
      <c r="C7" s="39">
        <f>SUM(Daily!C102,Daily!C319,Daily!C536,Daily!C753)</f>
        <v>0</v>
      </c>
      <c r="D7" s="32">
        <f>SUM(Daily!D102,Daily!D319,Daily!D536,Daily!D753)</f>
        <v>0</v>
      </c>
      <c r="E7" s="39">
        <f>SUM(Daily!E102,Daily!E319,Daily!E536,Daily!E753)</f>
        <v>0</v>
      </c>
      <c r="F7" s="32">
        <f>SUM(Daily!F102,Daily!F319,Daily!F536,Daily!F753)</f>
        <v>0</v>
      </c>
      <c r="G7" s="39">
        <f>SUM(Daily!G102,Daily!G319,Daily!G536,Daily!G753)</f>
        <v>0</v>
      </c>
      <c r="H7" s="32">
        <f>SUM(Daily!H102,Daily!H319,Daily!H536,Daily!H753)</f>
        <v>0</v>
      </c>
      <c r="I7" s="39">
        <f>SUM(Daily!I102,Daily!I319,Daily!I536,Daily!I753)</f>
        <v>0</v>
      </c>
      <c r="J7" s="32">
        <f>SUM(Daily!J102,Daily!J319,Daily!J536,Daily!J753)</f>
        <v>0</v>
      </c>
      <c r="K7" s="39">
        <f>SUM(Daily!K102,Daily!K319,Daily!K536,Daily!K753)</f>
        <v>0</v>
      </c>
      <c r="L7" s="32">
        <f>SUM(Daily!L102,Daily!L319,Daily!L536,Daily!L753)</f>
        <v>0</v>
      </c>
      <c r="M7" s="39">
        <f>SUM(Daily!M102,Daily!M319,Daily!M536,Daily!M753)</f>
        <v>0</v>
      </c>
      <c r="N7" s="32">
        <f>SUM(Daily!N102,Daily!N319,Daily!N536,Daily!N753)</f>
        <v>0</v>
      </c>
      <c r="O7" s="39">
        <f>SUM(Daily!O102,Daily!O319,Daily!O536,Daily!O753)</f>
        <v>0</v>
      </c>
      <c r="P7" s="32">
        <f>SUM(Daily!P102,Daily!P319,Daily!P536,Daily!P753)</f>
        <v>0</v>
      </c>
      <c r="Q7" s="39">
        <f>SUM(Daily!Q102,Daily!Q319,Daily!Q536,Daily!Q753)</f>
        <v>0</v>
      </c>
      <c r="R7" s="32">
        <f>SUM(Daily!R102,Daily!R319,Daily!R536,Daily!R753)</f>
        <v>0</v>
      </c>
      <c r="S7" s="39">
        <f>SUM(Daily!S102,Daily!S319,Daily!S536,Daily!S753)</f>
        <v>0</v>
      </c>
      <c r="T7" s="32">
        <f>SUM(Daily!T102,Daily!T319,Daily!T536,Daily!T753)</f>
        <v>0</v>
      </c>
      <c r="U7" s="39">
        <f>SUM(Daily!U102,Daily!U319,Daily!U536,Daily!U753)</f>
        <v>0</v>
      </c>
      <c r="V7" s="32">
        <f>SUM(Daily!V102,Daily!V319,Daily!V536,Daily!V753)</f>
        <v>0</v>
      </c>
      <c r="W7" s="39">
        <f>SUM(Daily!W102,Daily!W319,Daily!W536,Daily!W753)</f>
        <v>0</v>
      </c>
      <c r="X7" s="32">
        <f>SUM(Daily!X102,Daily!X319,Daily!X536,Daily!X753)</f>
        <v>0</v>
      </c>
      <c r="Y7" s="39">
        <f>SUM(Daily!Y102,Daily!Y319,Daily!Y536,Daily!Y753)</f>
        <v>0</v>
      </c>
      <c r="Z7" s="32">
        <f>SUM(Daily!Z102,Daily!Z319,Daily!Z536,Daily!Z753)</f>
        <v>0</v>
      </c>
      <c r="AA7" s="39">
        <f>SUM(Daily!AA102,Daily!AA319,Daily!AA536,Daily!AA753)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>
      <c r="A8" s="91" t="s">
        <v>21</v>
      </c>
      <c r="B8" s="3">
        <f>SUM(Daily!B103,Daily!B320,Daily!B537,Daily!B754)</f>
        <v>1005</v>
      </c>
      <c r="C8" s="29">
        <f>SUM(Daily!C103,Daily!C320,Daily!C537,Daily!C754)</f>
        <v>0</v>
      </c>
      <c r="D8" s="3">
        <f>SUM(Daily!D103,Daily!D320,Daily!D537,Daily!D754)</f>
        <v>432</v>
      </c>
      <c r="E8" s="29">
        <f>SUM(Daily!E103,Daily!E320,Daily!E537,Daily!E754)</f>
        <v>1</v>
      </c>
      <c r="F8" s="3">
        <f>SUM(Daily!F103,Daily!F320,Daily!F537,Daily!F754)</f>
        <v>142</v>
      </c>
      <c r="G8" s="29">
        <f>SUM(Daily!G103,Daily!G320,Daily!G537,Daily!G754)</f>
        <v>1</v>
      </c>
      <c r="H8" s="3">
        <f>SUM(Daily!H103,Daily!H320,Daily!H537,Daily!H754)</f>
        <v>650</v>
      </c>
      <c r="I8" s="29">
        <f>SUM(Daily!I103,Daily!I320,Daily!I537,Daily!I754)</f>
        <v>32</v>
      </c>
      <c r="J8" s="3">
        <f>SUM(Daily!J103,Daily!J320,Daily!J537,Daily!J754)</f>
        <v>24</v>
      </c>
      <c r="K8" s="29">
        <f>SUM(Daily!K103,Daily!K320,Daily!K537,Daily!K754)</f>
        <v>2</v>
      </c>
      <c r="L8" s="3">
        <f>SUM(Daily!L103,Daily!L320,Daily!L537,Daily!L754)</f>
        <v>19</v>
      </c>
      <c r="M8" s="29">
        <f>SUM(Daily!M103,Daily!M320,Daily!M537,Daily!M754)</f>
        <v>22</v>
      </c>
      <c r="N8" s="3">
        <f>SUM(Daily!N103,Daily!N320,Daily!N537,Daily!N754)</f>
        <v>84</v>
      </c>
      <c r="O8" s="29">
        <f>SUM(Daily!O103,Daily!O320,Daily!O537,Daily!O754)</f>
        <v>27</v>
      </c>
      <c r="P8" s="3">
        <f>SUM(Daily!P103,Daily!P320,Daily!P537,Daily!P754)</f>
        <v>41</v>
      </c>
      <c r="Q8" s="29">
        <f>SUM(Daily!Q103,Daily!Q320,Daily!Q537,Daily!Q754)</f>
        <v>13</v>
      </c>
      <c r="R8" s="3">
        <f>SUM(Daily!R103,Daily!R320,Daily!R537,Daily!R754)</f>
        <v>26</v>
      </c>
      <c r="S8" s="29">
        <f>SUM(Daily!S103,Daily!S320,Daily!S537,Daily!S754)</f>
        <v>0</v>
      </c>
      <c r="T8" s="3">
        <f>SUM(Daily!T103,Daily!T320,Daily!T537,Daily!T754)</f>
        <v>2</v>
      </c>
      <c r="U8" s="29">
        <f>SUM(Daily!U103,Daily!U320,Daily!U537,Daily!U754)</f>
        <v>0</v>
      </c>
      <c r="V8" s="3">
        <f>SUM(Daily!V103,Daily!V320,Daily!V537,Daily!V754)</f>
        <v>3</v>
      </c>
      <c r="W8" s="29">
        <f>SUM(Daily!W103,Daily!W320,Daily!W537,Daily!W754)</f>
        <v>0</v>
      </c>
      <c r="X8" s="3">
        <f>SUM(Daily!X103,Daily!X320,Daily!X537,Daily!X754)</f>
        <v>0</v>
      </c>
      <c r="Y8" s="29">
        <f>SUM(Daily!Y103,Daily!Y320,Daily!Y537,Daily!Y754)</f>
        <v>0</v>
      </c>
      <c r="Z8" s="3">
        <f>SUM(Daily!Z103,Daily!Z320,Daily!Z537,Daily!Z754)</f>
        <v>0</v>
      </c>
      <c r="AA8" s="29">
        <f>SUM(Daily!AA103,Daily!AA320,Daily!AA537,Daily!AA754)</f>
        <v>0</v>
      </c>
      <c r="AB8" s="9">
        <f>B8+D8+F8+H8+J8+L8+N8+P8+R8+T8+V8+X8+Z8</f>
        <v>2428</v>
      </c>
      <c r="AC8" s="7">
        <f t="shared" ref="AB8:AC30" si="0">C8+E8+G8+I8+K8+M8+O8+Q8+S8+U8+W8+Y8+AA8</f>
        <v>98</v>
      </c>
    </row>
    <row r="9" spans="1:29">
      <c r="A9" s="92" t="s">
        <v>23</v>
      </c>
      <c r="B9" s="3">
        <f>SUM(Daily!B104,Daily!B321,Daily!B538,Daily!B755)</f>
        <v>6402</v>
      </c>
      <c r="C9" s="29">
        <f>SUM(Daily!C104,Daily!C321,Daily!C538,Daily!C755)</f>
        <v>14</v>
      </c>
      <c r="D9" s="3">
        <f>SUM(Daily!D104,Daily!D321,Daily!D538,Daily!D755)</f>
        <v>2291</v>
      </c>
      <c r="E9" s="29">
        <f>SUM(Daily!E104,Daily!E321,Daily!E538,Daily!E755)</f>
        <v>137</v>
      </c>
      <c r="F9" s="3">
        <f>SUM(Daily!F104,Daily!F321,Daily!F538,Daily!F755)</f>
        <v>1318</v>
      </c>
      <c r="G9" s="29">
        <f>SUM(Daily!G104,Daily!G321,Daily!G538,Daily!G755)</f>
        <v>63</v>
      </c>
      <c r="H9" s="3">
        <f>SUM(Daily!H104,Daily!H321,Daily!H538,Daily!H755)</f>
        <v>3244</v>
      </c>
      <c r="I9" s="29">
        <f>SUM(Daily!I104,Daily!I321,Daily!I538,Daily!I755)</f>
        <v>833</v>
      </c>
      <c r="J9" s="3">
        <f>SUM(Daily!J104,Daily!J321,Daily!J538,Daily!J755)</f>
        <v>149</v>
      </c>
      <c r="K9" s="29">
        <f>SUM(Daily!K104,Daily!K321,Daily!K538,Daily!K755)</f>
        <v>224</v>
      </c>
      <c r="L9" s="3">
        <f>SUM(Daily!L104,Daily!L321,Daily!L538,Daily!L755)</f>
        <v>246</v>
      </c>
      <c r="M9" s="29">
        <f>SUM(Daily!M104,Daily!M321,Daily!M538,Daily!M755)</f>
        <v>907</v>
      </c>
      <c r="N9" s="3">
        <f>SUM(Daily!N104,Daily!N321,Daily!N538,Daily!N755)</f>
        <v>1512</v>
      </c>
      <c r="O9" s="29">
        <f>SUM(Daily!O104,Daily!O321,Daily!O538,Daily!O755)</f>
        <v>1381</v>
      </c>
      <c r="P9" s="3">
        <f>SUM(Daily!P104,Daily!P321,Daily!P538,Daily!P755)</f>
        <v>978</v>
      </c>
      <c r="Q9" s="29">
        <f>SUM(Daily!Q104,Daily!Q321,Daily!Q538,Daily!Q755)</f>
        <v>781</v>
      </c>
      <c r="R9" s="3">
        <f>SUM(Daily!R104,Daily!R321,Daily!R538,Daily!R755)</f>
        <v>1472</v>
      </c>
      <c r="S9" s="29">
        <f>SUM(Daily!S104,Daily!S321,Daily!S538,Daily!S755)</f>
        <v>998</v>
      </c>
      <c r="T9" s="3">
        <f>SUM(Daily!T104,Daily!T321,Daily!T538,Daily!T755)</f>
        <v>328</v>
      </c>
      <c r="U9" s="29">
        <f>SUM(Daily!U104,Daily!U321,Daily!U538,Daily!U755)</f>
        <v>636</v>
      </c>
      <c r="V9" s="3">
        <f>SUM(Daily!V104,Daily!V321,Daily!V538,Daily!V755)</f>
        <v>1136</v>
      </c>
      <c r="W9" s="29">
        <f>SUM(Daily!W104,Daily!W321,Daily!W538,Daily!W755)</f>
        <v>1072</v>
      </c>
      <c r="X9" s="3">
        <f>SUM(Daily!X104,Daily!X321,Daily!X538,Daily!X755)</f>
        <v>1292</v>
      </c>
      <c r="Y9" s="29">
        <f>SUM(Daily!Y104,Daily!Y321,Daily!Y538,Daily!Y755)</f>
        <v>860</v>
      </c>
      <c r="Z9" s="3">
        <f>SUM(Daily!Z104,Daily!Z321,Daily!Z538,Daily!Z755)</f>
        <v>3123</v>
      </c>
      <c r="AA9" s="29">
        <f>SUM(Daily!AA104,Daily!AA321,Daily!AA538,Daily!AA755)</f>
        <v>2330</v>
      </c>
      <c r="AB9" s="9">
        <f t="shared" si="0"/>
        <v>23491</v>
      </c>
      <c r="AC9" s="7">
        <f t="shared" si="0"/>
        <v>10236</v>
      </c>
    </row>
    <row r="10" spans="1:29">
      <c r="A10" s="91" t="s">
        <v>25</v>
      </c>
      <c r="B10" s="3">
        <f>SUM(Daily!B105,Daily!B322,Daily!B539,Daily!B756)</f>
        <v>9999</v>
      </c>
      <c r="C10" s="29">
        <f>SUM(Daily!C105,Daily!C322,Daily!C539,Daily!C756)</f>
        <v>2058</v>
      </c>
      <c r="D10" s="3">
        <f>SUM(Daily!D105,Daily!D322,Daily!D539,Daily!D756)</f>
        <v>4032</v>
      </c>
      <c r="E10" s="29">
        <f>SUM(Daily!E105,Daily!E322,Daily!E539,Daily!E756)</f>
        <v>1602</v>
      </c>
      <c r="F10" s="3">
        <f>SUM(Daily!F105,Daily!F322,Daily!F539,Daily!F756)</f>
        <v>2564</v>
      </c>
      <c r="G10" s="29">
        <f>SUM(Daily!G105,Daily!G322,Daily!G539,Daily!G756)</f>
        <v>582</v>
      </c>
      <c r="H10" s="3">
        <f>SUM(Daily!H105,Daily!H322,Daily!H539,Daily!H756)</f>
        <v>4234</v>
      </c>
      <c r="I10" s="29">
        <f>SUM(Daily!I105,Daily!I322,Daily!I539,Daily!I756)</f>
        <v>4258</v>
      </c>
      <c r="J10" s="3">
        <f>SUM(Daily!J105,Daily!J322,Daily!J539,Daily!J756)</f>
        <v>324</v>
      </c>
      <c r="K10" s="29">
        <f>SUM(Daily!K105,Daily!K322,Daily!K539,Daily!K756)</f>
        <v>767</v>
      </c>
      <c r="L10" s="3">
        <f>SUM(Daily!L105,Daily!L322,Daily!L539,Daily!L756)</f>
        <v>773</v>
      </c>
      <c r="M10" s="29">
        <f>SUM(Daily!M105,Daily!M322,Daily!M539,Daily!M756)</f>
        <v>2596</v>
      </c>
      <c r="N10" s="3">
        <f>SUM(Daily!N105,Daily!N322,Daily!N539,Daily!N756)</f>
        <v>3161</v>
      </c>
      <c r="O10" s="29">
        <f>SUM(Daily!O105,Daily!O322,Daily!O539,Daily!O756)</f>
        <v>4243</v>
      </c>
      <c r="P10" s="3">
        <f>SUM(Daily!P105,Daily!P322,Daily!P539,Daily!P756)</f>
        <v>2036</v>
      </c>
      <c r="Q10" s="29">
        <f>SUM(Daily!Q105,Daily!Q322,Daily!Q539,Daily!Q756)</f>
        <v>2211</v>
      </c>
      <c r="R10" s="3">
        <f>SUM(Daily!R105,Daily!R322,Daily!R539,Daily!R756)</f>
        <v>3384</v>
      </c>
      <c r="S10" s="29">
        <f>SUM(Daily!S105,Daily!S322,Daily!S539,Daily!S756)</f>
        <v>3153</v>
      </c>
      <c r="T10" s="3">
        <f>SUM(Daily!T105,Daily!T322,Daily!T539,Daily!T756)</f>
        <v>691</v>
      </c>
      <c r="U10" s="29">
        <f>SUM(Daily!U105,Daily!U322,Daily!U539,Daily!U756)</f>
        <v>1574</v>
      </c>
      <c r="V10" s="3">
        <f>SUM(Daily!V105,Daily!V322,Daily!V539,Daily!V756)</f>
        <v>2378</v>
      </c>
      <c r="W10" s="29">
        <f>SUM(Daily!W105,Daily!W322,Daily!W539,Daily!W756)</f>
        <v>3707</v>
      </c>
      <c r="X10" s="3">
        <f>SUM(Daily!X105,Daily!X322,Daily!X539,Daily!X756)</f>
        <v>2841</v>
      </c>
      <c r="Y10" s="29">
        <f>SUM(Daily!Y105,Daily!Y322,Daily!Y539,Daily!Y756)</f>
        <v>2210</v>
      </c>
      <c r="Z10" s="3">
        <f>SUM(Daily!Z105,Daily!Z322,Daily!Z539,Daily!Z756)</f>
        <v>7057</v>
      </c>
      <c r="AA10" s="29">
        <f>SUM(Daily!AA105,Daily!AA322,Daily!AA539,Daily!AA756)</f>
        <v>6396</v>
      </c>
      <c r="AB10" s="9">
        <f t="shared" si="0"/>
        <v>43474</v>
      </c>
      <c r="AC10" s="7">
        <f t="shared" si="0"/>
        <v>35357</v>
      </c>
    </row>
    <row r="11" spans="1:29">
      <c r="A11" s="92" t="s">
        <v>20</v>
      </c>
      <c r="B11" s="3">
        <f>SUM(Daily!B106,Daily!B323,Daily!B540,Daily!B757)</f>
        <v>12251</v>
      </c>
      <c r="C11" s="29">
        <f>SUM(Daily!C106,Daily!C323,Daily!C540,Daily!C757)</f>
        <v>3822</v>
      </c>
      <c r="D11" s="3">
        <f>SUM(Daily!D106,Daily!D323,Daily!D540,Daily!D757)</f>
        <v>4212</v>
      </c>
      <c r="E11" s="29">
        <f>SUM(Daily!E106,Daily!E323,Daily!E540,Daily!E757)</f>
        <v>2846</v>
      </c>
      <c r="F11" s="3">
        <f>SUM(Daily!F106,Daily!F323,Daily!F540,Daily!F757)</f>
        <v>2240</v>
      </c>
      <c r="G11" s="29">
        <f>SUM(Daily!G106,Daily!G323,Daily!G540,Daily!G757)</f>
        <v>1271</v>
      </c>
      <c r="H11" s="3">
        <f>SUM(Daily!H106,Daily!H323,Daily!H540,Daily!H757)</f>
        <v>4868</v>
      </c>
      <c r="I11" s="29">
        <f>SUM(Daily!I106,Daily!I323,Daily!I540,Daily!I757)</f>
        <v>5933</v>
      </c>
      <c r="J11" s="3">
        <f>SUM(Daily!J106,Daily!J323,Daily!J540,Daily!J757)</f>
        <v>536</v>
      </c>
      <c r="K11" s="29">
        <f>SUM(Daily!K106,Daily!K323,Daily!K540,Daily!K757)</f>
        <v>1725</v>
      </c>
      <c r="L11" s="3">
        <f>SUM(Daily!L106,Daily!L323,Daily!L540,Daily!L757)</f>
        <v>880</v>
      </c>
      <c r="M11" s="29">
        <f>SUM(Daily!M106,Daily!M323,Daily!M540,Daily!M757)</f>
        <v>3577</v>
      </c>
      <c r="N11" s="3">
        <f>SUM(Daily!N106,Daily!N323,Daily!N540,Daily!N757)</f>
        <v>4339</v>
      </c>
      <c r="O11" s="29">
        <f>SUM(Daily!O106,Daily!O323,Daily!O540,Daily!O757)</f>
        <v>6122</v>
      </c>
      <c r="P11" s="3">
        <f>SUM(Daily!P106,Daily!P323,Daily!P540,Daily!P757)</f>
        <v>2922</v>
      </c>
      <c r="Q11" s="29">
        <f>SUM(Daily!Q106,Daily!Q323,Daily!Q540,Daily!Q757)</f>
        <v>2818</v>
      </c>
      <c r="R11" s="3">
        <f>SUM(Daily!R106,Daily!R323,Daily!R540,Daily!R757)</f>
        <v>4743</v>
      </c>
      <c r="S11" s="29">
        <f>SUM(Daily!S106,Daily!S323,Daily!S540,Daily!S757)</f>
        <v>3601</v>
      </c>
      <c r="T11" s="3">
        <f>SUM(Daily!T106,Daily!T323,Daily!T540,Daily!T757)</f>
        <v>821</v>
      </c>
      <c r="U11" s="29">
        <f>SUM(Daily!U106,Daily!U323,Daily!U540,Daily!U757)</f>
        <v>2045</v>
      </c>
      <c r="V11" s="3">
        <f>SUM(Daily!V106,Daily!V323,Daily!V540,Daily!V757)</f>
        <v>2872</v>
      </c>
      <c r="W11" s="29">
        <f>SUM(Daily!W106,Daily!W323,Daily!W540,Daily!W757)</f>
        <v>4515</v>
      </c>
      <c r="X11" s="3">
        <f>SUM(Daily!X106,Daily!X323,Daily!X540,Daily!X757)</f>
        <v>3329</v>
      </c>
      <c r="Y11" s="29">
        <f>SUM(Daily!Y106,Daily!Y323,Daily!Y540,Daily!Y757)</f>
        <v>3129</v>
      </c>
      <c r="Z11" s="3">
        <f>SUM(Daily!Z106,Daily!Z323,Daily!Z540,Daily!Z757)</f>
        <v>9596</v>
      </c>
      <c r="AA11" s="29">
        <f>SUM(Daily!AA106,Daily!AA323,Daily!AA540,Daily!AA757)</f>
        <v>7437</v>
      </c>
      <c r="AB11" s="9">
        <f t="shared" si="0"/>
        <v>53609</v>
      </c>
      <c r="AC11" s="7">
        <f t="shared" si="0"/>
        <v>48841</v>
      </c>
    </row>
    <row r="12" spans="1:29">
      <c r="A12" s="91" t="s">
        <v>22</v>
      </c>
      <c r="B12" s="3">
        <f>SUM(Daily!B107,Daily!B324,Daily!B541,Daily!B758)</f>
        <v>13001</v>
      </c>
      <c r="C12" s="29">
        <f>SUM(Daily!C107,Daily!C324,Daily!C541,Daily!C758)</f>
        <v>4196</v>
      </c>
      <c r="D12" s="3">
        <f>SUM(Daily!D107,Daily!D324,Daily!D541,Daily!D758)</f>
        <v>4402</v>
      </c>
      <c r="E12" s="29">
        <f>SUM(Daily!E107,Daily!E324,Daily!E541,Daily!E758)</f>
        <v>2974</v>
      </c>
      <c r="F12" s="3">
        <f>SUM(Daily!F107,Daily!F324,Daily!F541,Daily!F758)</f>
        <v>2173</v>
      </c>
      <c r="G12" s="29">
        <f>SUM(Daily!G107,Daily!G324,Daily!G541,Daily!G758)</f>
        <v>1190</v>
      </c>
      <c r="H12" s="3">
        <f>SUM(Daily!H107,Daily!H324,Daily!H541,Daily!H758)</f>
        <v>5820</v>
      </c>
      <c r="I12" s="29">
        <f>SUM(Daily!I107,Daily!I324,Daily!I541,Daily!I758)</f>
        <v>6917</v>
      </c>
      <c r="J12" s="3">
        <f>SUM(Daily!J107,Daily!J324,Daily!J541,Daily!J758)</f>
        <v>549</v>
      </c>
      <c r="K12" s="29">
        <f>SUM(Daily!K107,Daily!K324,Daily!K541,Daily!K758)</f>
        <v>1665</v>
      </c>
      <c r="L12" s="3">
        <f>SUM(Daily!L107,Daily!L324,Daily!L541,Daily!L758)</f>
        <v>757</v>
      </c>
      <c r="M12" s="29">
        <f>SUM(Daily!M107,Daily!M324,Daily!M541,Daily!M758)</f>
        <v>4987</v>
      </c>
      <c r="N12" s="3">
        <f>SUM(Daily!N107,Daily!N324,Daily!N541,Daily!N758)</f>
        <v>4272</v>
      </c>
      <c r="O12" s="29">
        <f>SUM(Daily!O107,Daily!O324,Daily!O541,Daily!O758)</f>
        <v>8076</v>
      </c>
      <c r="P12" s="3">
        <f>SUM(Daily!P107,Daily!P324,Daily!P541,Daily!P758)</f>
        <v>2612</v>
      </c>
      <c r="Q12" s="29">
        <f>SUM(Daily!Q107,Daily!Q324,Daily!Q541,Daily!Q758)</f>
        <v>3255</v>
      </c>
      <c r="R12" s="3">
        <f>SUM(Daily!R107,Daily!R324,Daily!R541,Daily!R758)</f>
        <v>4560</v>
      </c>
      <c r="S12" s="29">
        <f>SUM(Daily!S107,Daily!S324,Daily!S541,Daily!S758)</f>
        <v>3904</v>
      </c>
      <c r="T12" s="3">
        <f>SUM(Daily!T107,Daily!T324,Daily!T541,Daily!T758)</f>
        <v>827</v>
      </c>
      <c r="U12" s="29">
        <f>SUM(Daily!U107,Daily!U324,Daily!U541,Daily!U758)</f>
        <v>2243</v>
      </c>
      <c r="V12" s="3">
        <f>SUM(Daily!V107,Daily!V324,Daily!V541,Daily!V758)</f>
        <v>2632</v>
      </c>
      <c r="W12" s="29">
        <f>SUM(Daily!W107,Daily!W324,Daily!W541,Daily!W758)</f>
        <v>5621</v>
      </c>
      <c r="X12" s="3">
        <f>SUM(Daily!X107,Daily!X324,Daily!X541,Daily!X758)</f>
        <v>3431</v>
      </c>
      <c r="Y12" s="29">
        <f>SUM(Daily!Y107,Daily!Y324,Daily!Y541,Daily!Y758)</f>
        <v>3323</v>
      </c>
      <c r="Z12" s="3">
        <f>SUM(Daily!Z107,Daily!Z324,Daily!Z541,Daily!Z758)</f>
        <v>9724</v>
      </c>
      <c r="AA12" s="29">
        <f>SUM(Daily!AA107,Daily!AA324,Daily!AA541,Daily!AA758)</f>
        <v>8713</v>
      </c>
      <c r="AB12" s="9">
        <f t="shared" si="0"/>
        <v>54760</v>
      </c>
      <c r="AC12" s="7">
        <f t="shared" si="0"/>
        <v>57064</v>
      </c>
    </row>
    <row r="13" spans="1:29">
      <c r="A13" s="92" t="s">
        <v>24</v>
      </c>
      <c r="B13" s="3">
        <f>SUM(Daily!B108,Daily!B325,Daily!B542,Daily!B759)</f>
        <v>10971</v>
      </c>
      <c r="C13" s="29">
        <f>SUM(Daily!C108,Daily!C325,Daily!C542,Daily!C759)</f>
        <v>4812</v>
      </c>
      <c r="D13" s="3">
        <f>SUM(Daily!D108,Daily!D325,Daily!D542,Daily!D759)</f>
        <v>4158</v>
      </c>
      <c r="E13" s="29">
        <f>SUM(Daily!E108,Daily!E325,Daily!E542,Daily!E759)</f>
        <v>2684</v>
      </c>
      <c r="F13" s="3">
        <f>SUM(Daily!F108,Daily!F325,Daily!F542,Daily!F759)</f>
        <v>1956</v>
      </c>
      <c r="G13" s="29">
        <f>SUM(Daily!G108,Daily!G325,Daily!G542,Daily!G759)</f>
        <v>1067</v>
      </c>
      <c r="H13" s="3">
        <f>SUM(Daily!H108,Daily!H325,Daily!H542,Daily!H759)</f>
        <v>5898</v>
      </c>
      <c r="I13" s="29">
        <f>SUM(Daily!I108,Daily!I325,Daily!I542,Daily!I759)</f>
        <v>6706</v>
      </c>
      <c r="J13" s="3">
        <f>SUM(Daily!J108,Daily!J325,Daily!J542,Daily!J759)</f>
        <v>715</v>
      </c>
      <c r="K13" s="29">
        <f>SUM(Daily!K108,Daily!K325,Daily!K542,Daily!K759)</f>
        <v>1896</v>
      </c>
      <c r="L13" s="3">
        <f>SUM(Daily!L108,Daily!L325,Daily!L542,Daily!L759)</f>
        <v>797</v>
      </c>
      <c r="M13" s="29">
        <f>SUM(Daily!M108,Daily!M325,Daily!M542,Daily!M759)</f>
        <v>4523</v>
      </c>
      <c r="N13" s="3">
        <f>SUM(Daily!N108,Daily!N325,Daily!N542,Daily!N759)</f>
        <v>4181</v>
      </c>
      <c r="O13" s="29">
        <f>SUM(Daily!O108,Daily!O325,Daily!O542,Daily!O759)</f>
        <v>8155</v>
      </c>
      <c r="P13" s="3">
        <f>SUM(Daily!P108,Daily!P325,Daily!P542,Daily!P759)</f>
        <v>2802</v>
      </c>
      <c r="Q13" s="29">
        <f>SUM(Daily!Q108,Daily!Q325,Daily!Q542,Daily!Q759)</f>
        <v>2687</v>
      </c>
      <c r="R13" s="3">
        <f>SUM(Daily!R108,Daily!R325,Daily!R542,Daily!R759)</f>
        <v>4753</v>
      </c>
      <c r="S13" s="29">
        <f>SUM(Daily!S108,Daily!S325,Daily!S542,Daily!S759)</f>
        <v>3504</v>
      </c>
      <c r="T13" s="3">
        <f>SUM(Daily!T108,Daily!T325,Daily!T542,Daily!T759)</f>
        <v>771</v>
      </c>
      <c r="U13" s="29">
        <f>SUM(Daily!U108,Daily!U325,Daily!U542,Daily!U759)</f>
        <v>1437</v>
      </c>
      <c r="V13" s="3">
        <f>SUM(Daily!V108,Daily!V325,Daily!V542,Daily!V759)</f>
        <v>2512</v>
      </c>
      <c r="W13" s="29">
        <f>SUM(Daily!W108,Daily!W325,Daily!W542,Daily!W759)</f>
        <v>6163</v>
      </c>
      <c r="X13" s="3">
        <f>SUM(Daily!X108,Daily!X325,Daily!X542,Daily!X759)</f>
        <v>3191</v>
      </c>
      <c r="Y13" s="29">
        <f>SUM(Daily!Y108,Daily!Y325,Daily!Y542,Daily!Y759)</f>
        <v>2663</v>
      </c>
      <c r="Z13" s="3">
        <f>SUM(Daily!Z108,Daily!Z325,Daily!Z542,Daily!Z759)</f>
        <v>9691</v>
      </c>
      <c r="AA13" s="29">
        <f>SUM(Daily!AA108,Daily!AA325,Daily!AA542,Daily!AA759)</f>
        <v>7680</v>
      </c>
      <c r="AB13" s="9">
        <f t="shared" si="0"/>
        <v>52396</v>
      </c>
      <c r="AC13" s="7">
        <f t="shared" si="0"/>
        <v>53977</v>
      </c>
    </row>
    <row r="14" spans="1:29">
      <c r="A14" s="91" t="s">
        <v>28</v>
      </c>
      <c r="B14" s="3">
        <f>SUM(Daily!B109,Daily!B326,Daily!B543,Daily!B760)</f>
        <v>9657</v>
      </c>
      <c r="C14" s="29">
        <f>SUM(Daily!C109,Daily!C326,Daily!C543,Daily!C760)</f>
        <v>5509</v>
      </c>
      <c r="D14" s="3">
        <f>SUM(Daily!D109,Daily!D326,Daily!D543,Daily!D760)</f>
        <v>3644</v>
      </c>
      <c r="E14" s="29">
        <f>SUM(Daily!E109,Daily!E326,Daily!E543,Daily!E760)</f>
        <v>2421</v>
      </c>
      <c r="F14" s="3">
        <f>SUM(Daily!F109,Daily!F326,Daily!F543,Daily!F760)</f>
        <v>1643</v>
      </c>
      <c r="G14" s="29">
        <f>SUM(Daily!G109,Daily!G326,Daily!G543,Daily!G760)</f>
        <v>936</v>
      </c>
      <c r="H14" s="3">
        <f>SUM(Daily!H109,Daily!H326,Daily!H543,Daily!H760)</f>
        <v>6223</v>
      </c>
      <c r="I14" s="29">
        <f>SUM(Daily!I109,Daily!I326,Daily!I543,Daily!I760)</f>
        <v>7066</v>
      </c>
      <c r="J14" s="3">
        <f>SUM(Daily!J109,Daily!J326,Daily!J543,Daily!J760)</f>
        <v>601</v>
      </c>
      <c r="K14" s="29">
        <f>SUM(Daily!K109,Daily!K326,Daily!K543,Daily!K760)</f>
        <v>1545</v>
      </c>
      <c r="L14" s="3">
        <f>SUM(Daily!L109,Daily!L326,Daily!L543,Daily!L760)</f>
        <v>782</v>
      </c>
      <c r="M14" s="29">
        <f>SUM(Daily!M109,Daily!M326,Daily!M543,Daily!M760)</f>
        <v>3970</v>
      </c>
      <c r="N14" s="3">
        <f>SUM(Daily!N109,Daily!N326,Daily!N543,Daily!N760)</f>
        <v>4092</v>
      </c>
      <c r="O14" s="29">
        <f>SUM(Daily!O109,Daily!O326,Daily!O543,Daily!O760)</f>
        <v>6346</v>
      </c>
      <c r="P14" s="3">
        <f>SUM(Daily!P109,Daily!P326,Daily!P543,Daily!P760)</f>
        <v>2828</v>
      </c>
      <c r="Q14" s="29">
        <f>SUM(Daily!Q109,Daily!Q326,Daily!Q543,Daily!Q760)</f>
        <v>2301</v>
      </c>
      <c r="R14" s="3">
        <f>SUM(Daily!R109,Daily!R326,Daily!R543,Daily!R760)</f>
        <v>5036</v>
      </c>
      <c r="S14" s="29">
        <f>SUM(Daily!S109,Daily!S326,Daily!S543,Daily!S760)</f>
        <v>3191</v>
      </c>
      <c r="T14" s="3">
        <f>SUM(Daily!T109,Daily!T326,Daily!T543,Daily!T760)</f>
        <v>901</v>
      </c>
      <c r="U14" s="29">
        <f>SUM(Daily!U109,Daily!U326,Daily!U543,Daily!U760)</f>
        <v>1143</v>
      </c>
      <c r="V14" s="3">
        <f>SUM(Daily!V109,Daily!V326,Daily!V543,Daily!V760)</f>
        <v>2728</v>
      </c>
      <c r="W14" s="29">
        <f>SUM(Daily!W109,Daily!W326,Daily!W543,Daily!W760)</f>
        <v>5412</v>
      </c>
      <c r="X14" s="3">
        <f>SUM(Daily!X109,Daily!X326,Daily!X543,Daily!X760)</f>
        <v>3144</v>
      </c>
      <c r="Y14" s="29">
        <f>SUM(Daily!Y109,Daily!Y326,Daily!Y543,Daily!Y760)</f>
        <v>1997</v>
      </c>
      <c r="Z14" s="3">
        <f>SUM(Daily!Z109,Daily!Z326,Daily!Z543,Daily!Z760)</f>
        <v>9210</v>
      </c>
      <c r="AA14" s="29">
        <f>SUM(Daily!AA109,Daily!AA326,Daily!AA543,Daily!AA760)</f>
        <v>8088</v>
      </c>
      <c r="AB14" s="9">
        <f t="shared" si="0"/>
        <v>50489</v>
      </c>
      <c r="AC14" s="7">
        <f t="shared" si="0"/>
        <v>49925</v>
      </c>
    </row>
    <row r="15" spans="1:29">
      <c r="A15" s="92" t="s">
        <v>29</v>
      </c>
      <c r="B15" s="3">
        <f>SUM(Daily!B110,Daily!B327,Daily!B544,Daily!B761)</f>
        <v>10482</v>
      </c>
      <c r="C15" s="29">
        <f>SUM(Daily!C110,Daily!C327,Daily!C544,Daily!C761)</f>
        <v>5316</v>
      </c>
      <c r="D15" s="3">
        <f>SUM(Daily!D110,Daily!D327,Daily!D544,Daily!D761)</f>
        <v>4093</v>
      </c>
      <c r="E15" s="29">
        <f>SUM(Daily!E110,Daily!E327,Daily!E544,Daily!E761)</f>
        <v>2113</v>
      </c>
      <c r="F15" s="3">
        <f>SUM(Daily!F110,Daily!F327,Daily!F544,Daily!F761)</f>
        <v>1737</v>
      </c>
      <c r="G15" s="29">
        <f>SUM(Daily!G110,Daily!G327,Daily!G544,Daily!G761)</f>
        <v>897</v>
      </c>
      <c r="H15" s="3">
        <f>SUM(Daily!H110,Daily!H327,Daily!H544,Daily!H761)</f>
        <v>7053</v>
      </c>
      <c r="I15" s="29">
        <f>SUM(Daily!I110,Daily!I327,Daily!I544,Daily!I761)</f>
        <v>7649</v>
      </c>
      <c r="J15" s="3">
        <f>SUM(Daily!J110,Daily!J327,Daily!J544,Daily!J761)</f>
        <v>723</v>
      </c>
      <c r="K15" s="29">
        <f>SUM(Daily!K110,Daily!K327,Daily!K544,Daily!K761)</f>
        <v>1314</v>
      </c>
      <c r="L15" s="3">
        <f>SUM(Daily!L110,Daily!L327,Daily!L544,Daily!L761)</f>
        <v>1027</v>
      </c>
      <c r="M15" s="29">
        <f>SUM(Daily!M110,Daily!M327,Daily!M544,Daily!M761)</f>
        <v>4748</v>
      </c>
      <c r="N15" s="3">
        <f>SUM(Daily!N110,Daily!N327,Daily!N544,Daily!N761)</f>
        <v>4448</v>
      </c>
      <c r="O15" s="29">
        <f>SUM(Daily!O110,Daily!O327,Daily!O544,Daily!O761)</f>
        <v>7061</v>
      </c>
      <c r="P15" s="3">
        <f>SUM(Daily!P110,Daily!P327,Daily!P544,Daily!P761)</f>
        <v>2872</v>
      </c>
      <c r="Q15" s="29">
        <f>SUM(Daily!Q110,Daily!Q327,Daily!Q544,Daily!Q761)</f>
        <v>2436</v>
      </c>
      <c r="R15" s="3">
        <f>SUM(Daily!R110,Daily!R327,Daily!R544,Daily!R761)</f>
        <v>4655</v>
      </c>
      <c r="S15" s="29">
        <f>SUM(Daily!S110,Daily!S327,Daily!S544,Daily!S761)</f>
        <v>3399</v>
      </c>
      <c r="T15" s="3">
        <f>SUM(Daily!T110,Daily!T327,Daily!T544,Daily!T761)</f>
        <v>931</v>
      </c>
      <c r="U15" s="29">
        <f>SUM(Daily!U110,Daily!U327,Daily!U544,Daily!U761)</f>
        <v>995</v>
      </c>
      <c r="V15" s="3">
        <f>SUM(Daily!V110,Daily!V327,Daily!V544,Daily!V761)</f>
        <v>3157</v>
      </c>
      <c r="W15" s="29">
        <f>SUM(Daily!W110,Daily!W327,Daily!W544,Daily!W761)</f>
        <v>5908</v>
      </c>
      <c r="X15" s="3">
        <f>SUM(Daily!X110,Daily!X327,Daily!X544,Daily!X761)</f>
        <v>3207</v>
      </c>
      <c r="Y15" s="29">
        <f>SUM(Daily!Y110,Daily!Y327,Daily!Y544,Daily!Y761)</f>
        <v>1830</v>
      </c>
      <c r="Z15" s="3">
        <f>SUM(Daily!Z110,Daily!Z327,Daily!Z544,Daily!Z761)</f>
        <v>9850</v>
      </c>
      <c r="AA15" s="29">
        <f>SUM(Daily!AA110,Daily!AA327,Daily!AA544,Daily!AA761)</f>
        <v>9183</v>
      </c>
      <c r="AB15" s="9">
        <f t="shared" si="0"/>
        <v>54235</v>
      </c>
      <c r="AC15" s="7">
        <f t="shared" si="0"/>
        <v>52849</v>
      </c>
    </row>
    <row r="16" spans="1:29">
      <c r="A16" s="91" t="s">
        <v>31</v>
      </c>
      <c r="B16" s="3">
        <f>SUM(Daily!B111,Daily!B328,Daily!B545,Daily!B762)</f>
        <v>11739</v>
      </c>
      <c r="C16" s="29">
        <f>SUM(Daily!C111,Daily!C328,Daily!C545,Daily!C762)</f>
        <v>7119</v>
      </c>
      <c r="D16" s="3">
        <f>SUM(Daily!D111,Daily!D328,Daily!D545,Daily!D762)</f>
        <v>4382</v>
      </c>
      <c r="E16" s="29">
        <f>SUM(Daily!E111,Daily!E328,Daily!E545,Daily!E762)</f>
        <v>2802</v>
      </c>
      <c r="F16" s="3">
        <f>SUM(Daily!F111,Daily!F328,Daily!F545,Daily!F762)</f>
        <v>1921</v>
      </c>
      <c r="G16" s="29">
        <f>SUM(Daily!G111,Daily!G328,Daily!G545,Daily!G762)</f>
        <v>921</v>
      </c>
      <c r="H16" s="3">
        <f>SUM(Daily!H111,Daily!H328,Daily!H545,Daily!H762)</f>
        <v>7828</v>
      </c>
      <c r="I16" s="29">
        <f>SUM(Daily!I111,Daily!I328,Daily!I545,Daily!I762)</f>
        <v>8848</v>
      </c>
      <c r="J16" s="3">
        <f>SUM(Daily!J111,Daily!J328,Daily!J545,Daily!J762)</f>
        <v>936</v>
      </c>
      <c r="K16" s="29">
        <f>SUM(Daily!K111,Daily!K328,Daily!K545,Daily!K762)</f>
        <v>1243</v>
      </c>
      <c r="L16" s="3">
        <f>SUM(Daily!L111,Daily!L328,Daily!L545,Daily!L762)</f>
        <v>1794</v>
      </c>
      <c r="M16" s="29">
        <f>SUM(Daily!M111,Daily!M328,Daily!M545,Daily!M762)</f>
        <v>4822</v>
      </c>
      <c r="N16" s="3">
        <f>SUM(Daily!N111,Daily!N328,Daily!N545,Daily!N762)</f>
        <v>5545</v>
      </c>
      <c r="O16" s="29">
        <f>SUM(Daily!O111,Daily!O328,Daily!O545,Daily!O762)</f>
        <v>7680</v>
      </c>
      <c r="P16" s="3">
        <f>SUM(Daily!P111,Daily!P328,Daily!P545,Daily!P762)</f>
        <v>3483</v>
      </c>
      <c r="Q16" s="29">
        <f>SUM(Daily!Q111,Daily!Q328,Daily!Q545,Daily!Q762)</f>
        <v>2624</v>
      </c>
      <c r="R16" s="3">
        <f>SUM(Daily!R111,Daily!R328,Daily!R545,Daily!R762)</f>
        <v>5528</v>
      </c>
      <c r="S16" s="29">
        <f>SUM(Daily!S111,Daily!S328,Daily!S545,Daily!S762)</f>
        <v>3852</v>
      </c>
      <c r="T16" s="3">
        <f>SUM(Daily!T111,Daily!T328,Daily!T545,Daily!T762)</f>
        <v>1461</v>
      </c>
      <c r="U16" s="29">
        <f>SUM(Daily!U111,Daily!U328,Daily!U545,Daily!U762)</f>
        <v>1047</v>
      </c>
      <c r="V16" s="3">
        <f>SUM(Daily!V111,Daily!V328,Daily!V545,Daily!V762)</f>
        <v>4025</v>
      </c>
      <c r="W16" s="29">
        <f>SUM(Daily!W111,Daily!W328,Daily!W545,Daily!W762)</f>
        <v>5972</v>
      </c>
      <c r="X16" s="3">
        <f>SUM(Daily!X111,Daily!X328,Daily!X545,Daily!X762)</f>
        <v>4395</v>
      </c>
      <c r="Y16" s="29">
        <f>SUM(Daily!Y111,Daily!Y328,Daily!Y545,Daily!Y762)</f>
        <v>1885</v>
      </c>
      <c r="Z16" s="3">
        <f>SUM(Daily!Z111,Daily!Z328,Daily!Z545,Daily!Z762)</f>
        <v>10796</v>
      </c>
      <c r="AA16" s="29">
        <f>SUM(Daily!AA111,Daily!AA328,Daily!AA545,Daily!AA762)</f>
        <v>9537</v>
      </c>
      <c r="AB16" s="9">
        <f t="shared" si="0"/>
        <v>63833</v>
      </c>
      <c r="AC16" s="7">
        <f t="shared" si="0"/>
        <v>58352</v>
      </c>
    </row>
    <row r="17" spans="1:29">
      <c r="A17" s="92" t="s">
        <v>33</v>
      </c>
      <c r="B17" s="3">
        <f>SUM(Daily!B112,Daily!B329,Daily!B546,Daily!B763)</f>
        <v>9859</v>
      </c>
      <c r="C17" s="29">
        <f>SUM(Daily!C112,Daily!C329,Daily!C546,Daily!C763)</f>
        <v>7697</v>
      </c>
      <c r="D17" s="3">
        <f>SUM(Daily!D112,Daily!D329,Daily!D546,Daily!D763)</f>
        <v>4053</v>
      </c>
      <c r="E17" s="29">
        <f>SUM(Daily!E112,Daily!E329,Daily!E546,Daily!E763)</f>
        <v>3298</v>
      </c>
      <c r="F17" s="3">
        <f>SUM(Daily!F112,Daily!F329,Daily!F546,Daily!F763)</f>
        <v>1847</v>
      </c>
      <c r="G17" s="29">
        <f>SUM(Daily!G112,Daily!G329,Daily!G546,Daily!G763)</f>
        <v>1235</v>
      </c>
      <c r="H17" s="3">
        <f>SUM(Daily!H112,Daily!H329,Daily!H546,Daily!H763)</f>
        <v>7775</v>
      </c>
      <c r="I17" s="29">
        <f>SUM(Daily!I112,Daily!I329,Daily!I546,Daily!I763)</f>
        <v>10171</v>
      </c>
      <c r="J17" s="3">
        <f>SUM(Daily!J112,Daily!J329,Daily!J546,Daily!J763)</f>
        <v>797</v>
      </c>
      <c r="K17" s="29">
        <f>SUM(Daily!K112,Daily!K329,Daily!K546,Daily!K763)</f>
        <v>1092</v>
      </c>
      <c r="L17" s="3">
        <f>SUM(Daily!L112,Daily!L329,Daily!L546,Daily!L763)</f>
        <v>1737</v>
      </c>
      <c r="M17" s="29">
        <f>SUM(Daily!M112,Daily!M329,Daily!M546,Daily!M763)</f>
        <v>4660</v>
      </c>
      <c r="N17" s="3">
        <f>SUM(Daily!N112,Daily!N329,Daily!N546,Daily!N763)</f>
        <v>5430</v>
      </c>
      <c r="O17" s="29">
        <f>SUM(Daily!O112,Daily!O329,Daily!O546,Daily!O763)</f>
        <v>7598</v>
      </c>
      <c r="P17" s="3">
        <f>SUM(Daily!P112,Daily!P329,Daily!P546,Daily!P763)</f>
        <v>3362</v>
      </c>
      <c r="Q17" s="29">
        <f>SUM(Daily!Q112,Daily!Q329,Daily!Q546,Daily!Q763)</f>
        <v>2887</v>
      </c>
      <c r="R17" s="3">
        <f>SUM(Daily!R112,Daily!R329,Daily!R546,Daily!R763)</f>
        <v>5153</v>
      </c>
      <c r="S17" s="29">
        <f>SUM(Daily!S112,Daily!S329,Daily!S546,Daily!S763)</f>
        <v>4092</v>
      </c>
      <c r="T17" s="3">
        <f>SUM(Daily!T112,Daily!T329,Daily!T546,Daily!T763)</f>
        <v>1217</v>
      </c>
      <c r="U17" s="29">
        <f>SUM(Daily!U112,Daily!U329,Daily!U546,Daily!U763)</f>
        <v>1149</v>
      </c>
      <c r="V17" s="3">
        <f>SUM(Daily!V112,Daily!V329,Daily!V546,Daily!V763)</f>
        <v>4635</v>
      </c>
      <c r="W17" s="29">
        <f>SUM(Daily!W112,Daily!W329,Daily!W546,Daily!W763)</f>
        <v>6212</v>
      </c>
      <c r="X17" s="3">
        <f>SUM(Daily!X112,Daily!X329,Daily!X546,Daily!X763)</f>
        <v>3931</v>
      </c>
      <c r="Y17" s="29">
        <f>SUM(Daily!Y112,Daily!Y329,Daily!Y546,Daily!Y763)</f>
        <v>2257</v>
      </c>
      <c r="Z17" s="3">
        <f>SUM(Daily!Z112,Daily!Z329,Daily!Z546,Daily!Z763)</f>
        <v>10918</v>
      </c>
      <c r="AA17" s="29">
        <f>SUM(Daily!AA112,Daily!AA329,Daily!AA546,Daily!AA763)</f>
        <v>10475</v>
      </c>
      <c r="AB17" s="9">
        <f t="shared" si="0"/>
        <v>60714</v>
      </c>
      <c r="AC17" s="7">
        <f t="shared" si="0"/>
        <v>62823</v>
      </c>
    </row>
    <row r="18" spans="1:29">
      <c r="A18" s="91" t="s">
        <v>35</v>
      </c>
      <c r="B18" s="3">
        <f>SUM(Daily!B113,Daily!B330,Daily!B547,Daily!B764)</f>
        <v>8199</v>
      </c>
      <c r="C18" s="29">
        <f>SUM(Daily!C113,Daily!C330,Daily!C547,Daily!C764)</f>
        <v>7719</v>
      </c>
      <c r="D18" s="3">
        <f>SUM(Daily!D113,Daily!D330,Daily!D547,Daily!D764)</f>
        <v>3391</v>
      </c>
      <c r="E18" s="29">
        <f>SUM(Daily!E113,Daily!E330,Daily!E547,Daily!E764)</f>
        <v>2972</v>
      </c>
      <c r="F18" s="3">
        <f>SUM(Daily!F113,Daily!F330,Daily!F547,Daily!F764)</f>
        <v>1771</v>
      </c>
      <c r="G18" s="29">
        <f>SUM(Daily!G113,Daily!G330,Daily!G547,Daily!G764)</f>
        <v>955</v>
      </c>
      <c r="H18" s="3">
        <f>SUM(Daily!H113,Daily!H330,Daily!H547,Daily!H764)</f>
        <v>7366</v>
      </c>
      <c r="I18" s="29">
        <f>SUM(Daily!I113,Daily!I330,Daily!I547,Daily!I764)</f>
        <v>10088</v>
      </c>
      <c r="J18" s="3">
        <f>SUM(Daily!J113,Daily!J330,Daily!J547,Daily!J764)</f>
        <v>837</v>
      </c>
      <c r="K18" s="29">
        <f>SUM(Daily!K113,Daily!K330,Daily!K547,Daily!K764)</f>
        <v>897</v>
      </c>
      <c r="L18" s="3">
        <f>SUM(Daily!L113,Daily!L330,Daily!L547,Daily!L764)</f>
        <v>1922</v>
      </c>
      <c r="M18" s="29">
        <f>SUM(Daily!M113,Daily!M330,Daily!M547,Daily!M764)</f>
        <v>3594</v>
      </c>
      <c r="N18" s="3">
        <f>SUM(Daily!N113,Daily!N330,Daily!N547,Daily!N764)</f>
        <v>5232</v>
      </c>
      <c r="O18" s="29">
        <f>SUM(Daily!O113,Daily!O330,Daily!O547,Daily!O764)</f>
        <v>6255</v>
      </c>
      <c r="P18" s="3">
        <f>SUM(Daily!P113,Daily!P330,Daily!P547,Daily!P764)</f>
        <v>3287</v>
      </c>
      <c r="Q18" s="29">
        <f>SUM(Daily!Q113,Daily!Q330,Daily!Q547,Daily!Q764)</f>
        <v>2658</v>
      </c>
      <c r="R18" s="3">
        <f>SUM(Daily!R113,Daily!R330,Daily!R547,Daily!R764)</f>
        <v>4811</v>
      </c>
      <c r="S18" s="29">
        <f>SUM(Daily!S113,Daily!S330,Daily!S547,Daily!S764)</f>
        <v>4119</v>
      </c>
      <c r="T18" s="3">
        <f>SUM(Daily!T113,Daily!T330,Daily!T547,Daily!T764)</f>
        <v>1412</v>
      </c>
      <c r="U18" s="29">
        <f>SUM(Daily!U113,Daily!U330,Daily!U547,Daily!U764)</f>
        <v>890</v>
      </c>
      <c r="V18" s="3">
        <f>SUM(Daily!V113,Daily!V330,Daily!V547,Daily!V764)</f>
        <v>4871</v>
      </c>
      <c r="W18" s="29">
        <f>SUM(Daily!W113,Daily!W330,Daily!W547,Daily!W764)</f>
        <v>4749</v>
      </c>
      <c r="X18" s="3">
        <f>SUM(Daily!X113,Daily!X330,Daily!X547,Daily!X764)</f>
        <v>4197</v>
      </c>
      <c r="Y18" s="29">
        <f>SUM(Daily!Y113,Daily!Y330,Daily!Y547,Daily!Y764)</f>
        <v>1802</v>
      </c>
      <c r="Z18" s="3">
        <f>SUM(Daily!Z113,Daily!Z330,Daily!Z547,Daily!Z764)</f>
        <v>10958</v>
      </c>
      <c r="AA18" s="29">
        <f>SUM(Daily!AA113,Daily!AA330,Daily!AA547,Daily!AA764)</f>
        <v>10947</v>
      </c>
      <c r="AB18" s="9">
        <f t="shared" si="0"/>
        <v>58254</v>
      </c>
      <c r="AC18" s="7">
        <f t="shared" si="0"/>
        <v>57645</v>
      </c>
    </row>
    <row r="19" spans="1:29">
      <c r="A19" s="92" t="s">
        <v>36</v>
      </c>
      <c r="B19" s="3">
        <f>SUM(Daily!B114,Daily!B331,Daily!B548,Daily!B765)</f>
        <v>8263</v>
      </c>
      <c r="C19" s="29">
        <f>SUM(Daily!C114,Daily!C331,Daily!C548,Daily!C765)</f>
        <v>8960</v>
      </c>
      <c r="D19" s="3">
        <f>SUM(Daily!D114,Daily!D331,Daily!D548,Daily!D765)</f>
        <v>3616</v>
      </c>
      <c r="E19" s="29">
        <f>SUM(Daily!E114,Daily!E331,Daily!E548,Daily!E765)</f>
        <v>3548</v>
      </c>
      <c r="F19" s="3">
        <f>SUM(Daily!F114,Daily!F331,Daily!F548,Daily!F765)</f>
        <v>1956</v>
      </c>
      <c r="G19" s="29">
        <f>SUM(Daily!G114,Daily!G331,Daily!G548,Daily!G765)</f>
        <v>1231</v>
      </c>
      <c r="H19" s="3">
        <f>SUM(Daily!H114,Daily!H331,Daily!H548,Daily!H765)</f>
        <v>8135</v>
      </c>
      <c r="I19" s="29">
        <f>SUM(Daily!I114,Daily!I331,Daily!I548,Daily!I765)</f>
        <v>11864</v>
      </c>
      <c r="J19" s="3">
        <f>SUM(Daily!J114,Daily!J331,Daily!J548,Daily!J765)</f>
        <v>997</v>
      </c>
      <c r="K19" s="29">
        <f>SUM(Daily!K114,Daily!K331,Daily!K548,Daily!K765)</f>
        <v>972</v>
      </c>
      <c r="L19" s="3">
        <f>SUM(Daily!L114,Daily!L331,Daily!L548,Daily!L765)</f>
        <v>2320</v>
      </c>
      <c r="M19" s="29">
        <f>SUM(Daily!M114,Daily!M331,Daily!M548,Daily!M765)</f>
        <v>3489</v>
      </c>
      <c r="N19" s="3">
        <f>SUM(Daily!N114,Daily!N331,Daily!N548,Daily!N765)</f>
        <v>6010</v>
      </c>
      <c r="O19" s="29">
        <f>SUM(Daily!O114,Daily!O331,Daily!O548,Daily!O765)</f>
        <v>6571</v>
      </c>
      <c r="P19" s="3">
        <f>SUM(Daily!P114,Daily!P331,Daily!P548,Daily!P765)</f>
        <v>3318</v>
      </c>
      <c r="Q19" s="29">
        <f>SUM(Daily!Q114,Daily!Q331,Daily!Q548,Daily!Q765)</f>
        <v>2721</v>
      </c>
      <c r="R19" s="3">
        <f>SUM(Daily!R114,Daily!R331,Daily!R548,Daily!R765)</f>
        <v>4760</v>
      </c>
      <c r="S19" s="29">
        <f>SUM(Daily!S114,Daily!S331,Daily!S548,Daily!S765)</f>
        <v>4428</v>
      </c>
      <c r="T19" s="3">
        <f>SUM(Daily!T114,Daily!T331,Daily!T548,Daily!T765)</f>
        <v>1818</v>
      </c>
      <c r="U19" s="29">
        <f>SUM(Daily!U114,Daily!U331,Daily!U548,Daily!U765)</f>
        <v>685</v>
      </c>
      <c r="V19" s="3">
        <f>SUM(Daily!V114,Daily!V331,Daily!V548,Daily!V765)</f>
        <v>5629</v>
      </c>
      <c r="W19" s="29">
        <f>SUM(Daily!W114,Daily!W331,Daily!W548,Daily!W765)</f>
        <v>4170</v>
      </c>
      <c r="X19" s="3">
        <f>SUM(Daily!X114,Daily!X331,Daily!X548,Daily!X765)</f>
        <v>4882</v>
      </c>
      <c r="Y19" s="29">
        <f>SUM(Daily!Y114,Daily!Y331,Daily!Y548,Daily!Y765)</f>
        <v>1662</v>
      </c>
      <c r="Z19" s="3">
        <f>SUM(Daily!Z114,Daily!Z331,Daily!Z548,Daily!Z765)</f>
        <v>11335</v>
      </c>
      <c r="AA19" s="29">
        <f>SUM(Daily!AA114,Daily!AA331,Daily!AA548,Daily!AA765)</f>
        <v>10689</v>
      </c>
      <c r="AB19" s="9">
        <f t="shared" si="0"/>
        <v>63039</v>
      </c>
      <c r="AC19" s="7">
        <f t="shared" si="0"/>
        <v>60990</v>
      </c>
    </row>
    <row r="20" spans="1:29">
      <c r="A20" s="91" t="s">
        <v>37</v>
      </c>
      <c r="B20" s="3">
        <f>SUM(Daily!B115,Daily!B332,Daily!B549,Daily!B766)</f>
        <v>8467</v>
      </c>
      <c r="C20" s="29">
        <f>SUM(Daily!C115,Daily!C332,Daily!C549,Daily!C766)</f>
        <v>8993</v>
      </c>
      <c r="D20" s="3">
        <f>SUM(Daily!D115,Daily!D332,Daily!D549,Daily!D766)</f>
        <v>4315</v>
      </c>
      <c r="E20" s="29">
        <f>SUM(Daily!E115,Daily!E332,Daily!E549,Daily!E766)</f>
        <v>4002</v>
      </c>
      <c r="F20" s="3">
        <f>SUM(Daily!F115,Daily!F332,Daily!F549,Daily!F766)</f>
        <v>2388</v>
      </c>
      <c r="G20" s="29">
        <f>SUM(Daily!G115,Daily!G332,Daily!G549,Daily!G766)</f>
        <v>1360</v>
      </c>
      <c r="H20" s="3">
        <f>SUM(Daily!H115,Daily!H332,Daily!H549,Daily!H766)</f>
        <v>8067</v>
      </c>
      <c r="I20" s="29">
        <f>SUM(Daily!I115,Daily!I332,Daily!I549,Daily!I766)</f>
        <v>11303</v>
      </c>
      <c r="J20" s="3">
        <f>SUM(Daily!J115,Daily!J332,Daily!J549,Daily!J766)</f>
        <v>1214</v>
      </c>
      <c r="K20" s="29">
        <f>SUM(Daily!K115,Daily!K332,Daily!K549,Daily!K766)</f>
        <v>887</v>
      </c>
      <c r="L20" s="3">
        <f>SUM(Daily!L115,Daily!L332,Daily!L549,Daily!L766)</f>
        <v>2967</v>
      </c>
      <c r="M20" s="29">
        <f>SUM(Daily!M115,Daily!M332,Daily!M549,Daily!M766)</f>
        <v>3248</v>
      </c>
      <c r="N20" s="3">
        <f>SUM(Daily!N115,Daily!N332,Daily!N549,Daily!N766)</f>
        <v>6764</v>
      </c>
      <c r="O20" s="29">
        <f>SUM(Daily!O115,Daily!O332,Daily!O549,Daily!O766)</f>
        <v>6845</v>
      </c>
      <c r="P20" s="3">
        <f>SUM(Daily!P115,Daily!P332,Daily!P549,Daily!P766)</f>
        <v>3353</v>
      </c>
      <c r="Q20" s="29">
        <f>SUM(Daily!Q115,Daily!Q332,Daily!Q549,Daily!Q766)</f>
        <v>3281</v>
      </c>
      <c r="R20" s="3">
        <f>SUM(Daily!R115,Daily!R332,Daily!R549,Daily!R766)</f>
        <v>5679</v>
      </c>
      <c r="S20" s="29">
        <f>SUM(Daily!S115,Daily!S332,Daily!S549,Daily!S766)</f>
        <v>5285</v>
      </c>
      <c r="T20" s="3">
        <f>SUM(Daily!T115,Daily!T332,Daily!T549,Daily!T766)</f>
        <v>2229</v>
      </c>
      <c r="U20" s="29">
        <f>SUM(Daily!U115,Daily!U332,Daily!U549,Daily!U766)</f>
        <v>768</v>
      </c>
      <c r="V20" s="3">
        <f>SUM(Daily!V115,Daily!V332,Daily!V549,Daily!V766)</f>
        <v>7117</v>
      </c>
      <c r="W20" s="29">
        <f>SUM(Daily!W115,Daily!W332,Daily!W549,Daily!W766)</f>
        <v>4274</v>
      </c>
      <c r="X20" s="3">
        <f>SUM(Daily!X115,Daily!X332,Daily!X549,Daily!X766)</f>
        <v>6142</v>
      </c>
      <c r="Y20" s="29">
        <f>SUM(Daily!Y115,Daily!Y332,Daily!Y549,Daily!Y766)</f>
        <v>1735</v>
      </c>
      <c r="Z20" s="3">
        <f>SUM(Daily!Z115,Daily!Z332,Daily!Z549,Daily!Z766)</f>
        <v>13651</v>
      </c>
      <c r="AA20" s="29">
        <f>SUM(Daily!AA115,Daily!AA332,Daily!AA549,Daily!AA766)</f>
        <v>11538</v>
      </c>
      <c r="AB20" s="9">
        <f t="shared" si="0"/>
        <v>72353</v>
      </c>
      <c r="AC20" s="7">
        <f t="shared" si="0"/>
        <v>63519</v>
      </c>
    </row>
    <row r="21" spans="1:29">
      <c r="A21" s="92" t="s">
        <v>30</v>
      </c>
      <c r="B21" s="3">
        <f>SUM(Daily!B116,Daily!B333,Daily!B550,Daily!B767)</f>
        <v>9257</v>
      </c>
      <c r="C21" s="29">
        <f>SUM(Daily!C116,Daily!C333,Daily!C550,Daily!C767)</f>
        <v>12358</v>
      </c>
      <c r="D21" s="3">
        <f>SUM(Daily!D116,Daily!D333,Daily!D550,Daily!D767)</f>
        <v>4196</v>
      </c>
      <c r="E21" s="29">
        <f>SUM(Daily!E116,Daily!E333,Daily!E550,Daily!E767)</f>
        <v>4983</v>
      </c>
      <c r="F21" s="3">
        <f>SUM(Daily!F116,Daily!F333,Daily!F550,Daily!F767)</f>
        <v>2647</v>
      </c>
      <c r="G21" s="29">
        <f>SUM(Daily!G116,Daily!G333,Daily!G550,Daily!G767)</f>
        <v>1930</v>
      </c>
      <c r="H21" s="3">
        <f>SUM(Daily!H116,Daily!H333,Daily!H550,Daily!H767)</f>
        <v>8041</v>
      </c>
      <c r="I21" s="29">
        <f>SUM(Daily!I116,Daily!I333,Daily!I550,Daily!I767)</f>
        <v>14996</v>
      </c>
      <c r="J21" s="3">
        <f>SUM(Daily!J116,Daily!J333,Daily!J550,Daily!J767)</f>
        <v>1427</v>
      </c>
      <c r="K21" s="29">
        <f>SUM(Daily!K116,Daily!K333,Daily!K550,Daily!K767)</f>
        <v>999</v>
      </c>
      <c r="L21" s="3">
        <f>SUM(Daily!L116,Daily!L333,Daily!L550,Daily!L767)</f>
        <v>2918</v>
      </c>
      <c r="M21" s="29">
        <f>SUM(Daily!M116,Daily!M333,Daily!M550,Daily!M767)</f>
        <v>3500</v>
      </c>
      <c r="N21" s="3">
        <f>SUM(Daily!N116,Daily!N333,Daily!N550,Daily!N767)</f>
        <v>6849</v>
      </c>
      <c r="O21" s="29">
        <f>SUM(Daily!O116,Daily!O333,Daily!O550,Daily!O767)</f>
        <v>7137</v>
      </c>
      <c r="P21" s="3">
        <f>SUM(Daily!P116,Daily!P333,Daily!P550,Daily!P767)</f>
        <v>3459</v>
      </c>
      <c r="Q21" s="29">
        <f>SUM(Daily!Q116,Daily!Q333,Daily!Q550,Daily!Q767)</f>
        <v>3456</v>
      </c>
      <c r="R21" s="3">
        <f>SUM(Daily!R116,Daily!R333,Daily!R550,Daily!R767)</f>
        <v>4864</v>
      </c>
      <c r="S21" s="29">
        <f>SUM(Daily!S116,Daily!S333,Daily!S550,Daily!S767)</f>
        <v>5690</v>
      </c>
      <c r="T21" s="3">
        <f>SUM(Daily!T116,Daily!T333,Daily!T550,Daily!T767)</f>
        <v>1949</v>
      </c>
      <c r="U21" s="29">
        <f>SUM(Daily!U116,Daily!U333,Daily!U550,Daily!U767)</f>
        <v>926</v>
      </c>
      <c r="V21" s="3">
        <f>SUM(Daily!V116,Daily!V333,Daily!V550,Daily!V767)</f>
        <v>6173</v>
      </c>
      <c r="W21" s="29">
        <f>SUM(Daily!W116,Daily!W333,Daily!W550,Daily!W767)</f>
        <v>4525</v>
      </c>
      <c r="X21" s="3">
        <f>SUM(Daily!X116,Daily!X333,Daily!X550,Daily!X767)</f>
        <v>6789</v>
      </c>
      <c r="Y21" s="29">
        <f>SUM(Daily!Y116,Daily!Y333,Daily!Y550,Daily!Y767)</f>
        <v>2147</v>
      </c>
      <c r="Z21" s="3">
        <f>SUM(Daily!Z116,Daily!Z333,Daily!Z550,Daily!Z767)</f>
        <v>14091</v>
      </c>
      <c r="AA21" s="29">
        <f>SUM(Daily!AA116,Daily!AA333,Daily!AA550,Daily!AA767)</f>
        <v>12626</v>
      </c>
      <c r="AB21" s="9">
        <f t="shared" si="0"/>
        <v>72660</v>
      </c>
      <c r="AC21" s="7">
        <f t="shared" si="0"/>
        <v>75273</v>
      </c>
    </row>
    <row r="22" spans="1:29">
      <c r="A22" s="91" t="s">
        <v>32</v>
      </c>
      <c r="B22" s="3">
        <f>SUM(Daily!B117,Daily!B334,Daily!B551,Daily!B768)</f>
        <v>8500</v>
      </c>
      <c r="C22" s="29">
        <f>SUM(Daily!C117,Daily!C334,Daily!C551,Daily!C768)</f>
        <v>10570</v>
      </c>
      <c r="D22" s="3">
        <f>SUM(Daily!D117,Daily!D334,Daily!D551,Daily!D768)</f>
        <v>3735</v>
      </c>
      <c r="E22" s="29">
        <f>SUM(Daily!E117,Daily!E334,Daily!E551,Daily!E768)</f>
        <v>4598</v>
      </c>
      <c r="F22" s="3">
        <f>SUM(Daily!F117,Daily!F334,Daily!F551,Daily!F768)</f>
        <v>2166</v>
      </c>
      <c r="G22" s="29">
        <f>SUM(Daily!G117,Daily!G334,Daily!G551,Daily!G768)</f>
        <v>1680</v>
      </c>
      <c r="H22" s="3">
        <f>SUM(Daily!H117,Daily!H334,Daily!H551,Daily!H768)</f>
        <v>8505</v>
      </c>
      <c r="I22" s="29">
        <f>SUM(Daily!I117,Daily!I334,Daily!I551,Daily!I768)</f>
        <v>12717</v>
      </c>
      <c r="J22" s="3">
        <f>SUM(Daily!J117,Daily!J334,Daily!J551,Daily!J768)</f>
        <v>1125</v>
      </c>
      <c r="K22" s="29">
        <f>SUM(Daily!K117,Daily!K334,Daily!K551,Daily!K768)</f>
        <v>725</v>
      </c>
      <c r="L22" s="3">
        <f>SUM(Daily!L117,Daily!L334,Daily!L551,Daily!L768)</f>
        <v>2637</v>
      </c>
      <c r="M22" s="29">
        <f>SUM(Daily!M117,Daily!M334,Daily!M551,Daily!M768)</f>
        <v>2892</v>
      </c>
      <c r="N22" s="3">
        <f>SUM(Daily!N117,Daily!N334,Daily!N551,Daily!N768)</f>
        <v>6404</v>
      </c>
      <c r="O22" s="29">
        <f>SUM(Daily!O117,Daily!O334,Daily!O551,Daily!O768)</f>
        <v>6701</v>
      </c>
      <c r="P22" s="3">
        <f>SUM(Daily!P117,Daily!P334,Daily!P551,Daily!P768)</f>
        <v>2997</v>
      </c>
      <c r="Q22" s="29">
        <f>SUM(Daily!Q117,Daily!Q334,Daily!Q551,Daily!Q768)</f>
        <v>3846</v>
      </c>
      <c r="R22" s="3">
        <f>SUM(Daily!R117,Daily!R334,Daily!R551,Daily!R768)</f>
        <v>4192</v>
      </c>
      <c r="S22" s="29">
        <f>SUM(Daily!S117,Daily!S334,Daily!S551,Daily!S768)</f>
        <v>6116</v>
      </c>
      <c r="T22" s="3">
        <f>SUM(Daily!T117,Daily!T334,Daily!T551,Daily!T768)</f>
        <v>1439</v>
      </c>
      <c r="U22" s="29">
        <f>SUM(Daily!U117,Daily!U334,Daily!U551,Daily!U768)</f>
        <v>914</v>
      </c>
      <c r="V22" s="3">
        <f>SUM(Daily!V117,Daily!V334,Daily!V551,Daily!V768)</f>
        <v>6031</v>
      </c>
      <c r="W22" s="29">
        <f>SUM(Daily!W117,Daily!W334,Daily!W551,Daily!W768)</f>
        <v>3967</v>
      </c>
      <c r="X22" s="3">
        <f>SUM(Daily!X117,Daily!X334,Daily!X551,Daily!X768)</f>
        <v>5184</v>
      </c>
      <c r="Y22" s="29">
        <f>SUM(Daily!Y117,Daily!Y334,Daily!Y551,Daily!Y768)</f>
        <v>2074</v>
      </c>
      <c r="Z22" s="3">
        <f>SUM(Daily!Z117,Daily!Z334,Daily!Z551,Daily!Z768)</f>
        <v>12432</v>
      </c>
      <c r="AA22" s="29">
        <f>SUM(Daily!AA117,Daily!AA334,Daily!AA551,Daily!AA768)</f>
        <v>12210</v>
      </c>
      <c r="AB22" s="9">
        <f t="shared" si="0"/>
        <v>65347</v>
      </c>
      <c r="AC22" s="7">
        <f t="shared" si="0"/>
        <v>69010</v>
      </c>
    </row>
    <row r="23" spans="1:29">
      <c r="A23" s="92" t="s">
        <v>34</v>
      </c>
      <c r="B23" s="3">
        <f>SUM(Daily!B118,Daily!B335,Daily!B552,Daily!B769)</f>
        <v>8043</v>
      </c>
      <c r="C23" s="29">
        <f>SUM(Daily!C118,Daily!C335,Daily!C552,Daily!C769)</f>
        <v>9747</v>
      </c>
      <c r="D23" s="3">
        <f>SUM(Daily!D118,Daily!D335,Daily!D552,Daily!D769)</f>
        <v>2667</v>
      </c>
      <c r="E23" s="29">
        <f>SUM(Daily!E118,Daily!E335,Daily!E552,Daily!E769)</f>
        <v>4174</v>
      </c>
      <c r="F23" s="3">
        <f>SUM(Daily!F118,Daily!F335,Daily!F552,Daily!F769)</f>
        <v>1591</v>
      </c>
      <c r="G23" s="29">
        <f>SUM(Daily!G118,Daily!G335,Daily!G552,Daily!G769)</f>
        <v>1520</v>
      </c>
      <c r="H23" s="3">
        <f>SUM(Daily!H118,Daily!H335,Daily!H552,Daily!H769)</f>
        <v>7044</v>
      </c>
      <c r="I23" s="29">
        <f>SUM(Daily!I118,Daily!I335,Daily!I552,Daily!I769)</f>
        <v>11530</v>
      </c>
      <c r="J23" s="3">
        <f>SUM(Daily!J118,Daily!J335,Daily!J552,Daily!J769)</f>
        <v>914</v>
      </c>
      <c r="K23" s="29">
        <f>SUM(Daily!K118,Daily!K335,Daily!K552,Daily!K769)</f>
        <v>568</v>
      </c>
      <c r="L23" s="3">
        <f>SUM(Daily!L118,Daily!L335,Daily!L552,Daily!L769)</f>
        <v>2112</v>
      </c>
      <c r="M23" s="29">
        <f>SUM(Daily!M118,Daily!M335,Daily!M552,Daily!M769)</f>
        <v>2560</v>
      </c>
      <c r="N23" s="3">
        <f>SUM(Daily!N118,Daily!N335,Daily!N552,Daily!N769)</f>
        <v>5278</v>
      </c>
      <c r="O23" s="29">
        <f>SUM(Daily!O118,Daily!O335,Daily!O552,Daily!O769)</f>
        <v>5962</v>
      </c>
      <c r="P23" s="3">
        <f>SUM(Daily!P118,Daily!P335,Daily!P552,Daily!P769)</f>
        <v>2454</v>
      </c>
      <c r="Q23" s="29">
        <f>SUM(Daily!Q118,Daily!Q335,Daily!Q552,Daily!Q769)</f>
        <v>3460</v>
      </c>
      <c r="R23" s="3">
        <f>SUM(Daily!R118,Daily!R335,Daily!R552,Daily!R769)</f>
        <v>3538</v>
      </c>
      <c r="S23" s="29">
        <f>SUM(Daily!S118,Daily!S335,Daily!S552,Daily!S769)</f>
        <v>5483</v>
      </c>
      <c r="T23" s="3">
        <f>SUM(Daily!T118,Daily!T335,Daily!T552,Daily!T769)</f>
        <v>1018</v>
      </c>
      <c r="U23" s="29">
        <f>SUM(Daily!U118,Daily!U335,Daily!U552,Daily!U769)</f>
        <v>881</v>
      </c>
      <c r="V23" s="3">
        <f>SUM(Daily!V118,Daily!V335,Daily!V552,Daily!V769)</f>
        <v>5918</v>
      </c>
      <c r="W23" s="29">
        <f>SUM(Daily!W118,Daily!W335,Daily!W552,Daily!W769)</f>
        <v>3314</v>
      </c>
      <c r="X23" s="3">
        <f>SUM(Daily!X118,Daily!X335,Daily!X552,Daily!X769)</f>
        <v>4057</v>
      </c>
      <c r="Y23" s="29">
        <f>SUM(Daily!Y118,Daily!Y335,Daily!Y552,Daily!Y769)</f>
        <v>1709</v>
      </c>
      <c r="Z23" s="3">
        <f>SUM(Daily!Z118,Daily!Z335,Daily!Z552,Daily!Z769)</f>
        <v>9638</v>
      </c>
      <c r="AA23" s="29">
        <f>SUM(Daily!AA118,Daily!AA335,Daily!AA552,Daily!AA769)</f>
        <v>11492</v>
      </c>
      <c r="AB23" s="9">
        <f t="shared" si="0"/>
        <v>54272</v>
      </c>
      <c r="AC23" s="7">
        <f t="shared" si="0"/>
        <v>62400</v>
      </c>
    </row>
    <row r="24" spans="1:29">
      <c r="A24" s="91" t="s">
        <v>38</v>
      </c>
      <c r="B24" s="3">
        <f>SUM(Daily!B119,Daily!B336,Daily!B553,Daily!B770)</f>
        <v>6526</v>
      </c>
      <c r="C24" s="29">
        <f>SUM(Daily!C119,Daily!C336,Daily!C553,Daily!C770)</f>
        <v>6908</v>
      </c>
      <c r="D24" s="3">
        <f>SUM(Daily!D119,Daily!D336,Daily!D553,Daily!D770)</f>
        <v>2020</v>
      </c>
      <c r="E24" s="29">
        <f>SUM(Daily!E119,Daily!E336,Daily!E553,Daily!E770)</f>
        <v>3146</v>
      </c>
      <c r="F24" s="3">
        <f>SUM(Daily!F119,Daily!F336,Daily!F553,Daily!F770)</f>
        <v>1146</v>
      </c>
      <c r="G24" s="29">
        <f>SUM(Daily!G119,Daily!G336,Daily!G553,Daily!G770)</f>
        <v>1283</v>
      </c>
      <c r="H24" s="3">
        <f>SUM(Daily!H119,Daily!H336,Daily!H553,Daily!H770)</f>
        <v>5320</v>
      </c>
      <c r="I24" s="29">
        <f>SUM(Daily!I119,Daily!I336,Daily!I553,Daily!I770)</f>
        <v>9317</v>
      </c>
      <c r="J24" s="3">
        <f>SUM(Daily!J119,Daily!J336,Daily!J553,Daily!J770)</f>
        <v>664</v>
      </c>
      <c r="K24" s="29">
        <f>SUM(Daily!K119,Daily!K336,Daily!K553,Daily!K770)</f>
        <v>511</v>
      </c>
      <c r="L24" s="3">
        <f>SUM(Daily!L119,Daily!L336,Daily!L553,Daily!L770)</f>
        <v>1594</v>
      </c>
      <c r="M24" s="29">
        <f>SUM(Daily!M119,Daily!M336,Daily!M553,Daily!M770)</f>
        <v>1790</v>
      </c>
      <c r="N24" s="3">
        <f>SUM(Daily!N119,Daily!N336,Daily!N553,Daily!N770)</f>
        <v>4211</v>
      </c>
      <c r="O24" s="29">
        <f>SUM(Daily!O119,Daily!O336,Daily!O553,Daily!O770)</f>
        <v>4348</v>
      </c>
      <c r="P24" s="3">
        <f>SUM(Daily!P119,Daily!P336,Daily!P553,Daily!P770)</f>
        <v>1703</v>
      </c>
      <c r="Q24" s="29">
        <f>SUM(Daily!Q119,Daily!Q336,Daily!Q553,Daily!Q770)</f>
        <v>3030</v>
      </c>
      <c r="R24" s="3">
        <f>SUM(Daily!R119,Daily!R336,Daily!R553,Daily!R770)</f>
        <v>2732</v>
      </c>
      <c r="S24" s="29">
        <f>SUM(Daily!S119,Daily!S336,Daily!S553,Daily!S770)</f>
        <v>4302</v>
      </c>
      <c r="T24" s="3">
        <f>SUM(Daily!T119,Daily!T336,Daily!T553,Daily!T770)</f>
        <v>668</v>
      </c>
      <c r="U24" s="29">
        <f>SUM(Daily!U119,Daily!U336,Daily!U553,Daily!U770)</f>
        <v>734</v>
      </c>
      <c r="V24" s="3">
        <f>SUM(Daily!V119,Daily!V336,Daily!V553,Daily!V770)</f>
        <v>4610</v>
      </c>
      <c r="W24" s="29">
        <f>SUM(Daily!W119,Daily!W336,Daily!W553,Daily!W770)</f>
        <v>2717</v>
      </c>
      <c r="X24" s="3">
        <f>SUM(Daily!X119,Daily!X336,Daily!X553,Daily!X770)</f>
        <v>3075</v>
      </c>
      <c r="Y24" s="29">
        <f>SUM(Daily!Y119,Daily!Y336,Daily!Y553,Daily!Y770)</f>
        <v>1662</v>
      </c>
      <c r="Z24" s="3">
        <f>SUM(Daily!Z119,Daily!Z336,Daily!Z553,Daily!Z770)</f>
        <v>7531</v>
      </c>
      <c r="AA24" s="29">
        <f>SUM(Daily!AA119,Daily!AA336,Daily!AA553,Daily!AA770)</f>
        <v>8532</v>
      </c>
      <c r="AB24" s="9">
        <f t="shared" si="0"/>
        <v>41800</v>
      </c>
      <c r="AC24" s="7">
        <f t="shared" si="0"/>
        <v>48280</v>
      </c>
    </row>
    <row r="25" spans="1:29">
      <c r="A25" s="92" t="s">
        <v>39</v>
      </c>
      <c r="B25" s="3">
        <f>SUM(Daily!B120,Daily!B337,Daily!B554,Daily!B771)</f>
        <v>1053</v>
      </c>
      <c r="C25" s="29">
        <f>SUM(Daily!C120,Daily!C337,Daily!C554,Daily!C771)</f>
        <v>4857</v>
      </c>
      <c r="D25" s="3">
        <f>SUM(Daily!D120,Daily!D337,Daily!D554,Daily!D771)</f>
        <v>360</v>
      </c>
      <c r="E25" s="29">
        <f>SUM(Daily!E120,Daily!E337,Daily!E554,Daily!E771)</f>
        <v>2194</v>
      </c>
      <c r="F25" s="3">
        <f>SUM(Daily!F120,Daily!F337,Daily!F554,Daily!F771)</f>
        <v>256</v>
      </c>
      <c r="G25" s="29">
        <f>SUM(Daily!G120,Daily!G337,Daily!G554,Daily!G771)</f>
        <v>824</v>
      </c>
      <c r="H25" s="3">
        <f>SUM(Daily!H120,Daily!H337,Daily!H554,Daily!H771)</f>
        <v>1769</v>
      </c>
      <c r="I25" s="29">
        <f>SUM(Daily!I120,Daily!I337,Daily!I554,Daily!I771)</f>
        <v>6131</v>
      </c>
      <c r="J25" s="3">
        <f>SUM(Daily!J120,Daily!J337,Daily!J554,Daily!J771)</f>
        <v>362</v>
      </c>
      <c r="K25" s="29">
        <f>SUM(Daily!K120,Daily!K337,Daily!K554,Daily!K771)</f>
        <v>291</v>
      </c>
      <c r="L25" s="3">
        <f>SUM(Daily!L120,Daily!L337,Daily!L554,Daily!L771)</f>
        <v>946</v>
      </c>
      <c r="M25" s="29">
        <f>SUM(Daily!M120,Daily!M337,Daily!M554,Daily!M771)</f>
        <v>1004</v>
      </c>
      <c r="N25" s="3">
        <f>SUM(Daily!N120,Daily!N337,Daily!N554,Daily!N771)</f>
        <v>2364</v>
      </c>
      <c r="O25" s="29">
        <f>SUM(Daily!O120,Daily!O337,Daily!O554,Daily!O771)</f>
        <v>2979</v>
      </c>
      <c r="P25" s="3">
        <f>SUM(Daily!P120,Daily!P337,Daily!P554,Daily!P771)</f>
        <v>1147</v>
      </c>
      <c r="Q25" s="29">
        <f>SUM(Daily!Q120,Daily!Q337,Daily!Q554,Daily!Q771)</f>
        <v>2047</v>
      </c>
      <c r="R25" s="3">
        <f>SUM(Daily!R120,Daily!R337,Daily!R554,Daily!R771)</f>
        <v>1588</v>
      </c>
      <c r="S25" s="29">
        <f>SUM(Daily!S120,Daily!S337,Daily!S554,Daily!S771)</f>
        <v>2780</v>
      </c>
      <c r="T25" s="3">
        <f>SUM(Daily!T120,Daily!T337,Daily!T554,Daily!T771)</f>
        <v>511</v>
      </c>
      <c r="U25" s="29">
        <f>SUM(Daily!U120,Daily!U337,Daily!U554,Daily!U771)</f>
        <v>537</v>
      </c>
      <c r="V25" s="3">
        <f>SUM(Daily!V120,Daily!V337,Daily!V554,Daily!V771)</f>
        <v>4312</v>
      </c>
      <c r="W25" s="29">
        <f>SUM(Daily!W120,Daily!W337,Daily!W554,Daily!W771)</f>
        <v>1732</v>
      </c>
      <c r="X25" s="3">
        <f>SUM(Daily!X120,Daily!X337,Daily!X554,Daily!X771)</f>
        <v>1784</v>
      </c>
      <c r="Y25" s="29">
        <f>SUM(Daily!Y120,Daily!Y337,Daily!Y554,Daily!Y771)</f>
        <v>1291</v>
      </c>
      <c r="Z25" s="3">
        <f>SUM(Daily!Z120,Daily!Z337,Daily!Z554,Daily!Z771)</f>
        <v>5120</v>
      </c>
      <c r="AA25" s="29">
        <f>SUM(Daily!AA120,Daily!AA337,Daily!AA554,Daily!AA771)</f>
        <v>6974</v>
      </c>
      <c r="AB25" s="9">
        <f t="shared" si="0"/>
        <v>21572</v>
      </c>
      <c r="AC25" s="7">
        <f t="shared" si="0"/>
        <v>33641</v>
      </c>
    </row>
    <row r="26" spans="1:29">
      <c r="A26" s="91" t="s">
        <v>40</v>
      </c>
      <c r="B26" s="3">
        <f>SUM(Daily!B121,Daily!B338,Daily!B555,Daily!B772)</f>
        <v>0</v>
      </c>
      <c r="C26" s="29">
        <f>SUM(Daily!C121,Daily!C338,Daily!C555,Daily!C772)</f>
        <v>3062</v>
      </c>
      <c r="D26" s="3">
        <f>SUM(Daily!D121,Daily!D338,Daily!D555,Daily!D772)</f>
        <v>17</v>
      </c>
      <c r="E26" s="29">
        <f>SUM(Daily!E121,Daily!E338,Daily!E555,Daily!E772)</f>
        <v>1165</v>
      </c>
      <c r="F26" s="3">
        <f>SUM(Daily!F121,Daily!F338,Daily!F555,Daily!F772)</f>
        <v>11</v>
      </c>
      <c r="G26" s="29">
        <f>SUM(Daily!G121,Daily!G338,Daily!G555,Daily!G772)</f>
        <v>443</v>
      </c>
      <c r="H26" s="3">
        <f>SUM(Daily!H121,Daily!H338,Daily!H555,Daily!H772)</f>
        <v>103</v>
      </c>
      <c r="I26" s="29">
        <f>SUM(Daily!I121,Daily!I338,Daily!I555,Daily!I772)</f>
        <v>2560</v>
      </c>
      <c r="J26" s="3">
        <f>SUM(Daily!J121,Daily!J338,Daily!J555,Daily!J772)</f>
        <v>134</v>
      </c>
      <c r="K26" s="29">
        <f>SUM(Daily!K121,Daily!K338,Daily!K555,Daily!K772)</f>
        <v>160</v>
      </c>
      <c r="L26" s="3">
        <f>SUM(Daily!L121,Daily!L338,Daily!L555,Daily!L772)</f>
        <v>163</v>
      </c>
      <c r="M26" s="29">
        <f>SUM(Daily!M121,Daily!M338,Daily!M555,Daily!M772)</f>
        <v>122</v>
      </c>
      <c r="N26" s="3">
        <f>SUM(Daily!N121,Daily!N338,Daily!N555,Daily!N772)</f>
        <v>623</v>
      </c>
      <c r="O26" s="29">
        <f>SUM(Daily!O121,Daily!O338,Daily!O555,Daily!O772)</f>
        <v>456</v>
      </c>
      <c r="P26" s="3">
        <f>SUM(Daily!P121,Daily!P338,Daily!P555,Daily!P772)</f>
        <v>179</v>
      </c>
      <c r="Q26" s="29">
        <f>SUM(Daily!Q121,Daily!Q338,Daily!Q555,Daily!Q772)</f>
        <v>270</v>
      </c>
      <c r="R26" s="3">
        <f>SUM(Daily!R121,Daily!R338,Daily!R555,Daily!R772)</f>
        <v>226</v>
      </c>
      <c r="S26" s="29">
        <f>SUM(Daily!S121,Daily!S338,Daily!S555,Daily!S772)</f>
        <v>206</v>
      </c>
      <c r="T26" s="3">
        <f>SUM(Daily!T121,Daily!T338,Daily!T555,Daily!T772)</f>
        <v>48</v>
      </c>
      <c r="U26" s="29">
        <f>SUM(Daily!U121,Daily!U338,Daily!U555,Daily!U772)</f>
        <v>9</v>
      </c>
      <c r="V26" s="3">
        <f>SUM(Daily!V121,Daily!V338,Daily!V555,Daily!V772)</f>
        <v>394</v>
      </c>
      <c r="W26" s="29">
        <f>SUM(Daily!W121,Daily!W338,Daily!W555,Daily!W772)</f>
        <v>31</v>
      </c>
      <c r="X26" s="3">
        <f>SUM(Daily!X121,Daily!X338,Daily!X555,Daily!X772)</f>
        <v>151</v>
      </c>
      <c r="Y26" s="29">
        <f>SUM(Daily!Y121,Daily!Y338,Daily!Y555,Daily!Y772)</f>
        <v>33</v>
      </c>
      <c r="Z26" s="3">
        <f>SUM(Daily!Z121,Daily!Z338,Daily!Z555,Daily!Z772)</f>
        <v>44</v>
      </c>
      <c r="AA26" s="29">
        <f>SUM(Daily!AA121,Daily!AA338,Daily!AA555,Daily!AA772)</f>
        <v>422</v>
      </c>
      <c r="AB26" s="9">
        <f t="shared" si="0"/>
        <v>2093</v>
      </c>
      <c r="AC26" s="7">
        <f t="shared" si="0"/>
        <v>8939</v>
      </c>
    </row>
    <row r="27" spans="1:29">
      <c r="A27" s="92" t="s">
        <v>41</v>
      </c>
      <c r="B27" s="3">
        <f>SUM(Daily!B122,Daily!B339,Daily!B556,Daily!B773)</f>
        <v>0</v>
      </c>
      <c r="C27" s="29">
        <f>SUM(Daily!C122,Daily!C339,Daily!C556,Daily!C773)</f>
        <v>0</v>
      </c>
      <c r="D27" s="3">
        <f>SUM(Daily!D122,Daily!D339,Daily!D556,Daily!D773)</f>
        <v>0</v>
      </c>
      <c r="E27" s="29">
        <f>SUM(Daily!E122,Daily!E339,Daily!E556,Daily!E773)</f>
        <v>0</v>
      </c>
      <c r="F27" s="3">
        <f>SUM(Daily!F122,Daily!F339,Daily!F556,Daily!F773)</f>
        <v>0</v>
      </c>
      <c r="G27" s="29">
        <f>SUM(Daily!G122,Daily!G339,Daily!G556,Daily!G773)</f>
        <v>0</v>
      </c>
      <c r="H27" s="3">
        <f>SUM(Daily!H122,Daily!H339,Daily!H556,Daily!H773)</f>
        <v>0</v>
      </c>
      <c r="I27" s="29">
        <f>SUM(Daily!I122,Daily!I339,Daily!I556,Daily!I773)</f>
        <v>0</v>
      </c>
      <c r="J27" s="3">
        <f>SUM(Daily!J122,Daily!J339,Daily!J556,Daily!J773)</f>
        <v>0</v>
      </c>
      <c r="K27" s="29">
        <f>SUM(Daily!K122,Daily!K339,Daily!K556,Daily!K773)</f>
        <v>0</v>
      </c>
      <c r="L27" s="3">
        <f>SUM(Daily!L122,Daily!L339,Daily!L556,Daily!L773)</f>
        <v>0</v>
      </c>
      <c r="M27" s="29">
        <f>SUM(Daily!M122,Daily!M339,Daily!M556,Daily!M773)</f>
        <v>0</v>
      </c>
      <c r="N27" s="3">
        <f>SUM(Daily!N122,Daily!N339,Daily!N556,Daily!N773)</f>
        <v>0</v>
      </c>
      <c r="O27" s="29">
        <f>SUM(Daily!O122,Daily!O339,Daily!O556,Daily!O773)</f>
        <v>0</v>
      </c>
      <c r="P27" s="3">
        <f>SUM(Daily!P122,Daily!P339,Daily!P556,Daily!P773)</f>
        <v>0</v>
      </c>
      <c r="Q27" s="29">
        <f>SUM(Daily!Q122,Daily!Q339,Daily!Q556,Daily!Q773)</f>
        <v>0</v>
      </c>
      <c r="R27" s="3">
        <f>SUM(Daily!R122,Daily!R339,Daily!R556,Daily!R773)</f>
        <v>0</v>
      </c>
      <c r="S27" s="29">
        <f>SUM(Daily!S122,Daily!S339,Daily!S556,Daily!S773)</f>
        <v>0</v>
      </c>
      <c r="T27" s="3">
        <f>SUM(Daily!T122,Daily!T339,Daily!T556,Daily!T773)</f>
        <v>0</v>
      </c>
      <c r="U27" s="29">
        <f>SUM(Daily!U122,Daily!U339,Daily!U556,Daily!U773)</f>
        <v>0</v>
      </c>
      <c r="V27" s="3">
        <f>SUM(Daily!V122,Daily!V339,Daily!V556,Daily!V773)</f>
        <v>0</v>
      </c>
      <c r="W27" s="29">
        <f>SUM(Daily!W122,Daily!W339,Daily!W556,Daily!W773)</f>
        <v>0</v>
      </c>
      <c r="X27" s="3">
        <f>SUM(Daily!X122,Daily!X339,Daily!X556,Daily!X773)</f>
        <v>0</v>
      </c>
      <c r="Y27" s="29">
        <f>SUM(Daily!Y122,Daily!Y339,Daily!Y556,Daily!Y773)</f>
        <v>0</v>
      </c>
      <c r="Z27" s="3">
        <f>SUM(Daily!Z122,Daily!Z339,Daily!Z556,Daily!Z773)</f>
        <v>0</v>
      </c>
      <c r="AA27" s="29">
        <f>SUM(Daily!AA122,Daily!AA339,Daily!AA556,Daily!AA773)</f>
        <v>0</v>
      </c>
      <c r="AB27" s="9">
        <f t="shared" si="0"/>
        <v>0</v>
      </c>
      <c r="AC27" s="7">
        <f t="shared" si="0"/>
        <v>0</v>
      </c>
    </row>
    <row r="28" spans="1:29">
      <c r="A28" s="91" t="s">
        <v>42</v>
      </c>
      <c r="B28" s="3">
        <f>SUM(Daily!B123,Daily!B340,Daily!B557,Daily!B774)</f>
        <v>0</v>
      </c>
      <c r="C28" s="29">
        <f>SUM(Daily!C123,Daily!C340,Daily!C557,Daily!C774)</f>
        <v>0</v>
      </c>
      <c r="D28" s="3">
        <f>SUM(Daily!D123,Daily!D340,Daily!D557,Daily!D774)</f>
        <v>0</v>
      </c>
      <c r="E28" s="29">
        <f>SUM(Daily!E123,Daily!E340,Daily!E557,Daily!E774)</f>
        <v>0</v>
      </c>
      <c r="F28" s="3">
        <f>SUM(Daily!F123,Daily!F340,Daily!F557,Daily!F774)</f>
        <v>0</v>
      </c>
      <c r="G28" s="29">
        <f>SUM(Daily!G123,Daily!G340,Daily!G557,Daily!G774)</f>
        <v>0</v>
      </c>
      <c r="H28" s="3">
        <f>SUM(Daily!H123,Daily!H340,Daily!H557,Daily!H774)</f>
        <v>0</v>
      </c>
      <c r="I28" s="29">
        <f>SUM(Daily!I123,Daily!I340,Daily!I557,Daily!I774)</f>
        <v>0</v>
      </c>
      <c r="J28" s="3">
        <f>SUM(Daily!J123,Daily!J340,Daily!J557,Daily!J774)</f>
        <v>0</v>
      </c>
      <c r="K28" s="29">
        <f>SUM(Daily!K123,Daily!K340,Daily!K557,Daily!K774)</f>
        <v>0</v>
      </c>
      <c r="L28" s="3">
        <f>SUM(Daily!L123,Daily!L340,Daily!L557,Daily!L774)</f>
        <v>0</v>
      </c>
      <c r="M28" s="29">
        <f>SUM(Daily!M123,Daily!M340,Daily!M557,Daily!M774)</f>
        <v>0</v>
      </c>
      <c r="N28" s="3">
        <f>SUM(Daily!N123,Daily!N340,Daily!N557,Daily!N774)</f>
        <v>0</v>
      </c>
      <c r="O28" s="29">
        <f>SUM(Daily!O123,Daily!O340,Daily!O557,Daily!O774)</f>
        <v>0</v>
      </c>
      <c r="P28" s="3">
        <f>SUM(Daily!P123,Daily!P340,Daily!P557,Daily!P774)</f>
        <v>0</v>
      </c>
      <c r="Q28" s="29">
        <f>SUM(Daily!Q123,Daily!Q340,Daily!Q557,Daily!Q774)</f>
        <v>0</v>
      </c>
      <c r="R28" s="3">
        <f>SUM(Daily!R123,Daily!R340,Daily!R557,Daily!R774)</f>
        <v>0</v>
      </c>
      <c r="S28" s="29">
        <f>SUM(Daily!S123,Daily!S340,Daily!S557,Daily!S774)</f>
        <v>0</v>
      </c>
      <c r="T28" s="3">
        <f>SUM(Daily!T123,Daily!T340,Daily!T557,Daily!T774)</f>
        <v>0</v>
      </c>
      <c r="U28" s="29">
        <f>SUM(Daily!U123,Daily!U340,Daily!U557,Daily!U774)</f>
        <v>0</v>
      </c>
      <c r="V28" s="3">
        <f>SUM(Daily!V123,Daily!V340,Daily!V557,Daily!V774)</f>
        <v>0</v>
      </c>
      <c r="W28" s="29">
        <f>SUM(Daily!W123,Daily!W340,Daily!W557,Daily!W774)</f>
        <v>0</v>
      </c>
      <c r="X28" s="3">
        <f>SUM(Daily!X123,Daily!X340,Daily!X557,Daily!X774)</f>
        <v>0</v>
      </c>
      <c r="Y28" s="29">
        <f>SUM(Daily!Y123,Daily!Y340,Daily!Y557,Daily!Y774)</f>
        <v>0</v>
      </c>
      <c r="Z28" s="3">
        <f>SUM(Daily!Z123,Daily!Z340,Daily!Z557,Daily!Z774)</f>
        <v>0</v>
      </c>
      <c r="AA28" s="29">
        <f>SUM(Daily!AA123,Daily!AA340,Daily!AA557,Daily!AA774)</f>
        <v>0</v>
      </c>
      <c r="AB28" s="9">
        <f t="shared" si="0"/>
        <v>0</v>
      </c>
      <c r="AC28" s="7">
        <f t="shared" si="0"/>
        <v>0</v>
      </c>
    </row>
    <row r="29" spans="1:29">
      <c r="A29" s="92" t="s">
        <v>43</v>
      </c>
      <c r="B29" s="3">
        <f>SUM(Daily!B124,Daily!B341,Daily!B558,Daily!B775)</f>
        <v>0</v>
      </c>
      <c r="C29" s="29">
        <f>SUM(Daily!C124,Daily!C341,Daily!C558,Daily!C775)</f>
        <v>0</v>
      </c>
      <c r="D29" s="3">
        <f>SUM(Daily!D124,Daily!D341,Daily!D558,Daily!D775)</f>
        <v>0</v>
      </c>
      <c r="E29" s="29">
        <f>SUM(Daily!E124,Daily!E341,Daily!E558,Daily!E775)</f>
        <v>0</v>
      </c>
      <c r="F29" s="3">
        <f>SUM(Daily!F124,Daily!F341,Daily!F558,Daily!F775)</f>
        <v>0</v>
      </c>
      <c r="G29" s="29">
        <f>SUM(Daily!G124,Daily!G341,Daily!G558,Daily!G775)</f>
        <v>0</v>
      </c>
      <c r="H29" s="3">
        <f>SUM(Daily!H124,Daily!H341,Daily!H558,Daily!H775)</f>
        <v>0</v>
      </c>
      <c r="I29" s="29">
        <f>SUM(Daily!I124,Daily!I341,Daily!I558,Daily!I775)</f>
        <v>0</v>
      </c>
      <c r="J29" s="3">
        <f>SUM(Daily!J124,Daily!J341,Daily!J558,Daily!J775)</f>
        <v>0</v>
      </c>
      <c r="K29" s="29">
        <f>SUM(Daily!K124,Daily!K341,Daily!K558,Daily!K775)</f>
        <v>0</v>
      </c>
      <c r="L29" s="3">
        <f>SUM(Daily!L124,Daily!L341,Daily!L558,Daily!L775)</f>
        <v>0</v>
      </c>
      <c r="M29" s="29">
        <f>SUM(Daily!M124,Daily!M341,Daily!M558,Daily!M775)</f>
        <v>0</v>
      </c>
      <c r="N29" s="3">
        <f>SUM(Daily!N124,Daily!N341,Daily!N558,Daily!N775)</f>
        <v>0</v>
      </c>
      <c r="O29" s="29">
        <f>SUM(Daily!O124,Daily!O341,Daily!O558,Daily!O775)</f>
        <v>0</v>
      </c>
      <c r="P29" s="3">
        <f>SUM(Daily!P124,Daily!P341,Daily!P558,Daily!P775)</f>
        <v>0</v>
      </c>
      <c r="Q29" s="29">
        <f>SUM(Daily!Q124,Daily!Q341,Daily!Q558,Daily!Q775)</f>
        <v>0</v>
      </c>
      <c r="R29" s="3">
        <f>SUM(Daily!R124,Daily!R341,Daily!R558,Daily!R775)</f>
        <v>0</v>
      </c>
      <c r="S29" s="29">
        <f>SUM(Daily!S124,Daily!S341,Daily!S558,Daily!S775)</f>
        <v>0</v>
      </c>
      <c r="T29" s="3">
        <f>SUM(Daily!T124,Daily!T341,Daily!T558,Daily!T775)</f>
        <v>0</v>
      </c>
      <c r="U29" s="29">
        <f>SUM(Daily!U124,Daily!U341,Daily!U558,Daily!U775)</f>
        <v>0</v>
      </c>
      <c r="V29" s="3">
        <f>SUM(Daily!V124,Daily!V341,Daily!V558,Daily!V775)</f>
        <v>0</v>
      </c>
      <c r="W29" s="29">
        <f>SUM(Daily!W124,Daily!W341,Daily!W558,Daily!W775)</f>
        <v>0</v>
      </c>
      <c r="X29" s="3">
        <f>SUM(Daily!X124,Daily!X341,Daily!X558,Daily!X775)</f>
        <v>0</v>
      </c>
      <c r="Y29" s="29">
        <f>SUM(Daily!Y124,Daily!Y341,Daily!Y558,Daily!Y775)</f>
        <v>0</v>
      </c>
      <c r="Z29" s="3">
        <f>SUM(Daily!Z124,Daily!Z341,Daily!Z558,Daily!Z775)</f>
        <v>0</v>
      </c>
      <c r="AA29" s="29">
        <f>SUM(Daily!AA124,Daily!AA341,Daily!AA558,Daily!AA775)</f>
        <v>0</v>
      </c>
      <c r="AB29" s="9">
        <f t="shared" si="0"/>
        <v>0</v>
      </c>
      <c r="AC29" s="7">
        <f t="shared" si="0"/>
        <v>0</v>
      </c>
    </row>
    <row r="30" spans="1:29" ht="14.1" thickBot="1">
      <c r="A30" s="87" t="s">
        <v>44</v>
      </c>
      <c r="B30" s="14">
        <f>SUM(Daily!B125,Daily!B342,Daily!B559,Daily!B776)</f>
        <v>0</v>
      </c>
      <c r="C30" s="40">
        <f>SUM(Daily!C125,Daily!C342,Daily!C559,Daily!C776)</f>
        <v>0</v>
      </c>
      <c r="D30" s="14">
        <f>SUM(Daily!D125,Daily!D342,Daily!D559,Daily!D776)</f>
        <v>0</v>
      </c>
      <c r="E30" s="40">
        <f>SUM(Daily!E125,Daily!E342,Daily!E559,Daily!E776)</f>
        <v>0</v>
      </c>
      <c r="F30" s="14">
        <f>SUM(Daily!F125,Daily!F342,Daily!F559,Daily!F776)</f>
        <v>0</v>
      </c>
      <c r="G30" s="40">
        <f>SUM(Daily!G125,Daily!G342,Daily!G559,Daily!G776)</f>
        <v>0</v>
      </c>
      <c r="H30" s="14">
        <f>SUM(Daily!H125,Daily!H342,Daily!H559,Daily!H776)</f>
        <v>0</v>
      </c>
      <c r="I30" s="40">
        <f>SUM(Daily!I125,Daily!I342,Daily!I559,Daily!I776)</f>
        <v>0</v>
      </c>
      <c r="J30" s="14">
        <f>SUM(Daily!J125,Daily!J342,Daily!J559,Daily!J776)</f>
        <v>0</v>
      </c>
      <c r="K30" s="40">
        <f>SUM(Daily!K125,Daily!K342,Daily!K559,Daily!K776)</f>
        <v>0</v>
      </c>
      <c r="L30" s="14">
        <f>SUM(Daily!L125,Daily!L342,Daily!L559,Daily!L776)</f>
        <v>0</v>
      </c>
      <c r="M30" s="40">
        <f>SUM(Daily!M125,Daily!M342,Daily!M559,Daily!M776)</f>
        <v>0</v>
      </c>
      <c r="N30" s="14">
        <f>SUM(Daily!N125,Daily!N342,Daily!N559,Daily!N776)</f>
        <v>0</v>
      </c>
      <c r="O30" s="40">
        <f>SUM(Daily!O125,Daily!O342,Daily!O559,Daily!O776)</f>
        <v>0</v>
      </c>
      <c r="P30" s="14">
        <f>SUM(Daily!P125,Daily!P342,Daily!P559,Daily!P776)</f>
        <v>0</v>
      </c>
      <c r="Q30" s="40">
        <f>SUM(Daily!Q125,Daily!Q342,Daily!Q559,Daily!Q776)</f>
        <v>0</v>
      </c>
      <c r="R30" s="14">
        <f>SUM(Daily!R125,Daily!R342,Daily!R559,Daily!R776)</f>
        <v>0</v>
      </c>
      <c r="S30" s="40">
        <f>SUM(Daily!S125,Daily!S342,Daily!S559,Daily!S776)</f>
        <v>0</v>
      </c>
      <c r="T30" s="14">
        <f>SUM(Daily!T125,Daily!T342,Daily!T559,Daily!T776)</f>
        <v>0</v>
      </c>
      <c r="U30" s="40">
        <f>SUM(Daily!U125,Daily!U342,Daily!U559,Daily!U776)</f>
        <v>0</v>
      </c>
      <c r="V30" s="14">
        <f>SUM(Daily!V125,Daily!V342,Daily!V559,Daily!V776)</f>
        <v>0</v>
      </c>
      <c r="W30" s="40">
        <f>SUM(Daily!W125,Daily!W342,Daily!W559,Daily!W776)</f>
        <v>0</v>
      </c>
      <c r="X30" s="14">
        <f>SUM(Daily!X125,Daily!X342,Daily!X559,Daily!X776)</f>
        <v>0</v>
      </c>
      <c r="Y30" s="40">
        <f>SUM(Daily!Y125,Daily!Y342,Daily!Y559,Daily!Y776)</f>
        <v>0</v>
      </c>
      <c r="Z30" s="14">
        <f>SUM(Daily!Z125,Daily!Z342,Daily!Z559,Daily!Z776)</f>
        <v>0</v>
      </c>
      <c r="AA30" s="40">
        <f>SUM(Daily!AA125,Daily!AA342,Daily!AA559,Daily!AA776)</f>
        <v>0</v>
      </c>
      <c r="AB30" s="10">
        <f t="shared" si="0"/>
        <v>0</v>
      </c>
      <c r="AC30" s="11">
        <f t="shared" si="0"/>
        <v>0</v>
      </c>
    </row>
    <row r="31" spans="1:29" ht="15" thickTop="1" thickBot="1">
      <c r="A31" s="53" t="s">
        <v>26</v>
      </c>
      <c r="B31" s="54">
        <f>SUM(B7:B30)</f>
        <v>153674</v>
      </c>
      <c r="C31" s="54">
        <f t="shared" ref="C31:AA31" si="1">SUM(C7:C30)</f>
        <v>113717</v>
      </c>
      <c r="D31" s="54">
        <f t="shared" si="1"/>
        <v>60016</v>
      </c>
      <c r="E31" s="54">
        <f t="shared" si="1"/>
        <v>51660</v>
      </c>
      <c r="F31" s="54">
        <f t="shared" si="1"/>
        <v>31473</v>
      </c>
      <c r="G31" s="54">
        <f t="shared" si="1"/>
        <v>19389</v>
      </c>
      <c r="H31" s="54">
        <f t="shared" si="1"/>
        <v>107943</v>
      </c>
      <c r="I31" s="54">
        <f t="shared" si="1"/>
        <v>148919</v>
      </c>
      <c r="J31" s="54">
        <f t="shared" si="1"/>
        <v>13028</v>
      </c>
      <c r="K31" s="54">
        <f t="shared" si="1"/>
        <v>17483</v>
      </c>
      <c r="L31" s="54">
        <f t="shared" si="1"/>
        <v>26391</v>
      </c>
      <c r="M31" s="54">
        <f t="shared" si="1"/>
        <v>57011</v>
      </c>
      <c r="N31" s="54">
        <f t="shared" si="1"/>
        <v>80799</v>
      </c>
      <c r="O31" s="54">
        <f t="shared" si="1"/>
        <v>103943</v>
      </c>
      <c r="P31" s="54">
        <f t="shared" si="1"/>
        <v>45833</v>
      </c>
      <c r="Q31" s="54">
        <f t="shared" si="1"/>
        <v>46782</v>
      </c>
      <c r="R31" s="54">
        <f t="shared" si="1"/>
        <v>71700</v>
      </c>
      <c r="S31" s="54">
        <f t="shared" si="1"/>
        <v>68103</v>
      </c>
      <c r="T31" s="54">
        <f t="shared" si="1"/>
        <v>19042</v>
      </c>
      <c r="U31" s="54">
        <f t="shared" si="1"/>
        <v>18613</v>
      </c>
      <c r="V31" s="54">
        <f t="shared" si="1"/>
        <v>71133</v>
      </c>
      <c r="W31" s="54">
        <f t="shared" si="1"/>
        <v>74061</v>
      </c>
      <c r="X31" s="54">
        <f t="shared" si="1"/>
        <v>65022</v>
      </c>
      <c r="Y31" s="54">
        <f t="shared" si="1"/>
        <v>34269</v>
      </c>
      <c r="Z31" s="54">
        <f t="shared" si="1"/>
        <v>164765</v>
      </c>
      <c r="AA31" s="54">
        <f t="shared" si="1"/>
        <v>155269</v>
      </c>
      <c r="AB31" s="54">
        <f>SUM(AB7:AB30)</f>
        <v>910819</v>
      </c>
      <c r="AC31" s="1">
        <f>SUM(AC7:AC30)</f>
        <v>909219</v>
      </c>
    </row>
    <row r="32" spans="1:29" ht="17.100000000000001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52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11" t="s">
        <v>2</v>
      </c>
      <c r="B37" s="294" t="s">
        <v>3</v>
      </c>
      <c r="C37" s="295"/>
      <c r="D37" s="294" t="s">
        <v>4</v>
      </c>
      <c r="E37" s="295"/>
      <c r="F37" s="294" t="s">
        <v>5</v>
      </c>
      <c r="G37" s="295"/>
      <c r="H37" s="294" t="s">
        <v>6</v>
      </c>
      <c r="I37" s="295"/>
      <c r="J37" s="294" t="s">
        <v>7</v>
      </c>
      <c r="K37" s="295"/>
      <c r="L37" s="294" t="s">
        <v>8</v>
      </c>
      <c r="M37" s="295"/>
      <c r="N37" s="294" t="s">
        <v>9</v>
      </c>
      <c r="O37" s="295"/>
      <c r="P37" s="294" t="s">
        <v>10</v>
      </c>
      <c r="Q37" s="295"/>
      <c r="R37" s="294" t="s">
        <v>11</v>
      </c>
      <c r="S37" s="295"/>
      <c r="T37" s="294" t="s">
        <v>12</v>
      </c>
      <c r="U37" s="295"/>
      <c r="V37" s="294" t="s">
        <v>13</v>
      </c>
      <c r="W37" s="295"/>
      <c r="X37" s="294" t="s">
        <v>14</v>
      </c>
      <c r="Y37" s="295"/>
      <c r="Z37" s="294" t="s">
        <v>15</v>
      </c>
      <c r="AA37" s="295"/>
      <c r="AB37" s="294" t="s">
        <v>47</v>
      </c>
      <c r="AC37" s="295"/>
    </row>
    <row r="38" spans="1:29" ht="15" thickTop="1" thickBot="1">
      <c r="A38" s="312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21</v>
      </c>
      <c r="B40" s="3">
        <f t="shared" ref="B40:AA49" si="3">+B8/$B$65</f>
        <v>251.25</v>
      </c>
      <c r="C40" s="29">
        <f t="shared" si="3"/>
        <v>0</v>
      </c>
      <c r="D40" s="3">
        <f t="shared" si="3"/>
        <v>108</v>
      </c>
      <c r="E40" s="29">
        <f t="shared" si="3"/>
        <v>0.25</v>
      </c>
      <c r="F40" s="3">
        <f t="shared" si="3"/>
        <v>35.5</v>
      </c>
      <c r="G40" s="29">
        <f t="shared" si="3"/>
        <v>0.25</v>
      </c>
      <c r="H40" s="3">
        <f t="shared" si="3"/>
        <v>162.5</v>
      </c>
      <c r="I40" s="29">
        <f t="shared" si="3"/>
        <v>8</v>
      </c>
      <c r="J40" s="3">
        <f t="shared" si="3"/>
        <v>6</v>
      </c>
      <c r="K40" s="29">
        <f t="shared" si="3"/>
        <v>0.5</v>
      </c>
      <c r="L40" s="3">
        <f t="shared" si="3"/>
        <v>4.75</v>
      </c>
      <c r="M40" s="29">
        <f t="shared" si="3"/>
        <v>5.5</v>
      </c>
      <c r="N40" s="3">
        <f t="shared" si="3"/>
        <v>21</v>
      </c>
      <c r="O40" s="29">
        <f t="shared" si="3"/>
        <v>6.75</v>
      </c>
      <c r="P40" s="3">
        <f t="shared" si="3"/>
        <v>10.25</v>
      </c>
      <c r="Q40" s="29">
        <f t="shared" si="3"/>
        <v>3.25</v>
      </c>
      <c r="R40" s="3">
        <f t="shared" si="3"/>
        <v>6.5</v>
      </c>
      <c r="S40" s="29">
        <f t="shared" si="3"/>
        <v>0</v>
      </c>
      <c r="T40" s="3">
        <f t="shared" si="3"/>
        <v>0.5</v>
      </c>
      <c r="U40" s="29">
        <f t="shared" si="3"/>
        <v>0</v>
      </c>
      <c r="V40" s="3">
        <f t="shared" si="3"/>
        <v>0.75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9">
        <f>B40+D40+F40+H40+J40+L40+N40+P40+R40+T40+V40+X40+Z40</f>
        <v>607</v>
      </c>
      <c r="AC40" s="13">
        <f t="shared" ref="AC40:AC62" si="4">C40+E40+G40+I40+K40+M40+O40+Q40+S40+U40+W40+Y40+AA40</f>
        <v>24.5</v>
      </c>
    </row>
    <row r="41" spans="1:29">
      <c r="A41" s="88" t="s">
        <v>23</v>
      </c>
      <c r="B41" s="3">
        <f t="shared" si="3"/>
        <v>1600.5</v>
      </c>
      <c r="C41" s="29">
        <f t="shared" si="3"/>
        <v>3.5</v>
      </c>
      <c r="D41" s="3">
        <f t="shared" si="3"/>
        <v>572.75</v>
      </c>
      <c r="E41" s="29">
        <f t="shared" si="3"/>
        <v>34.25</v>
      </c>
      <c r="F41" s="3">
        <f t="shared" si="3"/>
        <v>329.5</v>
      </c>
      <c r="G41" s="29">
        <f t="shared" si="3"/>
        <v>15.75</v>
      </c>
      <c r="H41" s="3">
        <f t="shared" si="3"/>
        <v>811</v>
      </c>
      <c r="I41" s="29">
        <f t="shared" si="3"/>
        <v>208.25</v>
      </c>
      <c r="J41" s="3">
        <f t="shared" si="3"/>
        <v>37.25</v>
      </c>
      <c r="K41" s="29">
        <f t="shared" si="3"/>
        <v>56</v>
      </c>
      <c r="L41" s="3">
        <f t="shared" si="3"/>
        <v>61.5</v>
      </c>
      <c r="M41" s="29">
        <f t="shared" si="3"/>
        <v>226.75</v>
      </c>
      <c r="N41" s="3">
        <f t="shared" si="3"/>
        <v>378</v>
      </c>
      <c r="O41" s="29">
        <f t="shared" si="3"/>
        <v>345.25</v>
      </c>
      <c r="P41" s="3">
        <f t="shared" si="3"/>
        <v>244.5</v>
      </c>
      <c r="Q41" s="29">
        <f t="shared" si="3"/>
        <v>195.25</v>
      </c>
      <c r="R41" s="3">
        <f t="shared" si="3"/>
        <v>368</v>
      </c>
      <c r="S41" s="29">
        <f t="shared" si="3"/>
        <v>249.5</v>
      </c>
      <c r="T41" s="3">
        <f t="shared" si="3"/>
        <v>82</v>
      </c>
      <c r="U41" s="29">
        <f t="shared" si="3"/>
        <v>159</v>
      </c>
      <c r="V41" s="3">
        <f t="shared" si="3"/>
        <v>284</v>
      </c>
      <c r="W41" s="29">
        <f t="shared" si="3"/>
        <v>268</v>
      </c>
      <c r="X41" s="3">
        <f t="shared" si="3"/>
        <v>323</v>
      </c>
      <c r="Y41" s="29">
        <f t="shared" si="3"/>
        <v>215</v>
      </c>
      <c r="Z41" s="3">
        <f t="shared" si="3"/>
        <v>780.75</v>
      </c>
      <c r="AA41" s="29">
        <f t="shared" si="3"/>
        <v>582.5</v>
      </c>
      <c r="AB41" s="9">
        <f t="shared" ref="AB41:AB62" si="5">B41+D41+F41+H41+J41+L41+N41+P41+R41+T41+V41+X41+Z41</f>
        <v>5872.75</v>
      </c>
      <c r="AC41" s="13">
        <f t="shared" si="4"/>
        <v>2559</v>
      </c>
    </row>
    <row r="42" spans="1:29">
      <c r="A42" s="87" t="s">
        <v>25</v>
      </c>
      <c r="B42" s="3">
        <f t="shared" si="3"/>
        <v>2499.75</v>
      </c>
      <c r="C42" s="29">
        <f t="shared" si="3"/>
        <v>514.5</v>
      </c>
      <c r="D42" s="3">
        <f t="shared" si="3"/>
        <v>1008</v>
      </c>
      <c r="E42" s="29">
        <f t="shared" si="3"/>
        <v>400.5</v>
      </c>
      <c r="F42" s="3">
        <f t="shared" si="3"/>
        <v>641</v>
      </c>
      <c r="G42" s="29">
        <f t="shared" si="3"/>
        <v>145.5</v>
      </c>
      <c r="H42" s="3">
        <f t="shared" si="3"/>
        <v>1058.5</v>
      </c>
      <c r="I42" s="29">
        <f t="shared" si="3"/>
        <v>1064.5</v>
      </c>
      <c r="J42" s="3">
        <f t="shared" si="3"/>
        <v>81</v>
      </c>
      <c r="K42" s="29">
        <f t="shared" si="3"/>
        <v>191.75</v>
      </c>
      <c r="L42" s="3">
        <f t="shared" si="3"/>
        <v>193.25</v>
      </c>
      <c r="M42" s="29">
        <f t="shared" si="3"/>
        <v>649</v>
      </c>
      <c r="N42" s="3">
        <f t="shared" si="3"/>
        <v>790.25</v>
      </c>
      <c r="O42" s="29">
        <f t="shared" si="3"/>
        <v>1060.75</v>
      </c>
      <c r="P42" s="3">
        <f t="shared" si="3"/>
        <v>509</v>
      </c>
      <c r="Q42" s="29">
        <f t="shared" si="3"/>
        <v>552.75</v>
      </c>
      <c r="R42" s="3">
        <f t="shared" si="3"/>
        <v>846</v>
      </c>
      <c r="S42" s="29">
        <f t="shared" si="3"/>
        <v>788.25</v>
      </c>
      <c r="T42" s="3">
        <f t="shared" si="3"/>
        <v>172.75</v>
      </c>
      <c r="U42" s="29">
        <f t="shared" si="3"/>
        <v>393.5</v>
      </c>
      <c r="V42" s="3">
        <f t="shared" si="3"/>
        <v>594.5</v>
      </c>
      <c r="W42" s="29">
        <f t="shared" si="3"/>
        <v>926.75</v>
      </c>
      <c r="X42" s="3">
        <f t="shared" si="3"/>
        <v>710.25</v>
      </c>
      <c r="Y42" s="29">
        <f t="shared" si="3"/>
        <v>552.5</v>
      </c>
      <c r="Z42" s="3">
        <f t="shared" si="3"/>
        <v>1764.25</v>
      </c>
      <c r="AA42" s="29">
        <f t="shared" si="3"/>
        <v>1599</v>
      </c>
      <c r="AB42" s="9">
        <f t="shared" si="5"/>
        <v>10868.5</v>
      </c>
      <c r="AC42" s="13">
        <f t="shared" si="4"/>
        <v>8839.25</v>
      </c>
    </row>
    <row r="43" spans="1:29">
      <c r="A43" s="88" t="s">
        <v>20</v>
      </c>
      <c r="B43" s="3">
        <f t="shared" si="3"/>
        <v>3062.75</v>
      </c>
      <c r="C43" s="29">
        <f t="shared" si="3"/>
        <v>955.5</v>
      </c>
      <c r="D43" s="3">
        <f t="shared" si="3"/>
        <v>1053</v>
      </c>
      <c r="E43" s="29">
        <f t="shared" si="3"/>
        <v>711.5</v>
      </c>
      <c r="F43" s="3">
        <f t="shared" si="3"/>
        <v>560</v>
      </c>
      <c r="G43" s="29">
        <f t="shared" si="3"/>
        <v>317.75</v>
      </c>
      <c r="H43" s="3">
        <f t="shared" si="3"/>
        <v>1217</v>
      </c>
      <c r="I43" s="29">
        <f t="shared" si="3"/>
        <v>1483.25</v>
      </c>
      <c r="J43" s="3">
        <f t="shared" si="3"/>
        <v>134</v>
      </c>
      <c r="K43" s="29">
        <f t="shared" si="3"/>
        <v>431.25</v>
      </c>
      <c r="L43" s="3">
        <f t="shared" si="3"/>
        <v>220</v>
      </c>
      <c r="M43" s="29">
        <f t="shared" si="3"/>
        <v>894.25</v>
      </c>
      <c r="N43" s="3">
        <f t="shared" si="3"/>
        <v>1084.75</v>
      </c>
      <c r="O43" s="29">
        <f t="shared" si="3"/>
        <v>1530.5</v>
      </c>
      <c r="P43" s="3">
        <f t="shared" si="3"/>
        <v>730.5</v>
      </c>
      <c r="Q43" s="29">
        <f t="shared" si="3"/>
        <v>704.5</v>
      </c>
      <c r="R43" s="3">
        <f t="shared" si="3"/>
        <v>1185.75</v>
      </c>
      <c r="S43" s="29">
        <f t="shared" si="3"/>
        <v>900.25</v>
      </c>
      <c r="T43" s="3">
        <f t="shared" si="3"/>
        <v>205.25</v>
      </c>
      <c r="U43" s="29">
        <f t="shared" si="3"/>
        <v>511.25</v>
      </c>
      <c r="V43" s="3">
        <f t="shared" si="3"/>
        <v>718</v>
      </c>
      <c r="W43" s="29">
        <f t="shared" si="3"/>
        <v>1128.75</v>
      </c>
      <c r="X43" s="3">
        <f t="shared" si="3"/>
        <v>832.25</v>
      </c>
      <c r="Y43" s="29">
        <f t="shared" si="3"/>
        <v>782.25</v>
      </c>
      <c r="Z43" s="3">
        <f t="shared" si="3"/>
        <v>2399</v>
      </c>
      <c r="AA43" s="29">
        <f t="shared" si="3"/>
        <v>1859.25</v>
      </c>
      <c r="AB43" s="9">
        <f t="shared" si="5"/>
        <v>13402.25</v>
      </c>
      <c r="AC43" s="13">
        <f t="shared" si="4"/>
        <v>12210.25</v>
      </c>
    </row>
    <row r="44" spans="1:29">
      <c r="A44" s="87" t="s">
        <v>22</v>
      </c>
      <c r="B44" s="3">
        <f t="shared" si="3"/>
        <v>3250.25</v>
      </c>
      <c r="C44" s="29">
        <f t="shared" si="3"/>
        <v>1049</v>
      </c>
      <c r="D44" s="3">
        <f t="shared" si="3"/>
        <v>1100.5</v>
      </c>
      <c r="E44" s="29">
        <f t="shared" si="3"/>
        <v>743.5</v>
      </c>
      <c r="F44" s="3">
        <f t="shared" si="3"/>
        <v>543.25</v>
      </c>
      <c r="G44" s="29">
        <f t="shared" si="3"/>
        <v>297.5</v>
      </c>
      <c r="H44" s="3">
        <f t="shared" si="3"/>
        <v>1455</v>
      </c>
      <c r="I44" s="29">
        <f t="shared" si="3"/>
        <v>1729.25</v>
      </c>
      <c r="J44" s="3">
        <f t="shared" si="3"/>
        <v>137.25</v>
      </c>
      <c r="K44" s="29">
        <f t="shared" si="3"/>
        <v>416.25</v>
      </c>
      <c r="L44" s="3">
        <f t="shared" si="3"/>
        <v>189.25</v>
      </c>
      <c r="M44" s="29">
        <f t="shared" si="3"/>
        <v>1246.75</v>
      </c>
      <c r="N44" s="3">
        <f t="shared" si="3"/>
        <v>1068</v>
      </c>
      <c r="O44" s="29">
        <f t="shared" si="3"/>
        <v>2019</v>
      </c>
      <c r="P44" s="3">
        <f t="shared" si="3"/>
        <v>653</v>
      </c>
      <c r="Q44" s="29">
        <f t="shared" si="3"/>
        <v>813.75</v>
      </c>
      <c r="R44" s="3">
        <f t="shared" si="3"/>
        <v>1140</v>
      </c>
      <c r="S44" s="29">
        <f t="shared" si="3"/>
        <v>976</v>
      </c>
      <c r="T44" s="3">
        <f t="shared" si="3"/>
        <v>206.75</v>
      </c>
      <c r="U44" s="29">
        <f t="shared" si="3"/>
        <v>560.75</v>
      </c>
      <c r="V44" s="3">
        <f t="shared" si="3"/>
        <v>658</v>
      </c>
      <c r="W44" s="29">
        <f t="shared" si="3"/>
        <v>1405.25</v>
      </c>
      <c r="X44" s="3">
        <f t="shared" si="3"/>
        <v>857.75</v>
      </c>
      <c r="Y44" s="29">
        <f t="shared" si="3"/>
        <v>830.75</v>
      </c>
      <c r="Z44" s="3">
        <f t="shared" si="3"/>
        <v>2431</v>
      </c>
      <c r="AA44" s="29">
        <f t="shared" si="3"/>
        <v>2178.25</v>
      </c>
      <c r="AB44" s="9">
        <f t="shared" si="5"/>
        <v>13690</v>
      </c>
      <c r="AC44" s="13">
        <f t="shared" si="4"/>
        <v>14266</v>
      </c>
    </row>
    <row r="45" spans="1:29">
      <c r="A45" s="88" t="s">
        <v>24</v>
      </c>
      <c r="B45" s="3">
        <f t="shared" si="3"/>
        <v>2742.75</v>
      </c>
      <c r="C45" s="29">
        <f t="shared" si="3"/>
        <v>1203</v>
      </c>
      <c r="D45" s="3">
        <f t="shared" si="3"/>
        <v>1039.5</v>
      </c>
      <c r="E45" s="29">
        <f t="shared" si="3"/>
        <v>671</v>
      </c>
      <c r="F45" s="3">
        <f t="shared" si="3"/>
        <v>489</v>
      </c>
      <c r="G45" s="29">
        <f t="shared" si="3"/>
        <v>266.75</v>
      </c>
      <c r="H45" s="3">
        <f t="shared" si="3"/>
        <v>1474.5</v>
      </c>
      <c r="I45" s="29">
        <f t="shared" si="3"/>
        <v>1676.5</v>
      </c>
      <c r="J45" s="3">
        <f t="shared" si="3"/>
        <v>178.75</v>
      </c>
      <c r="K45" s="29">
        <f t="shared" si="3"/>
        <v>474</v>
      </c>
      <c r="L45" s="3">
        <f t="shared" si="3"/>
        <v>199.25</v>
      </c>
      <c r="M45" s="29">
        <f t="shared" si="3"/>
        <v>1130.75</v>
      </c>
      <c r="N45" s="3">
        <f t="shared" si="3"/>
        <v>1045.25</v>
      </c>
      <c r="O45" s="29">
        <f t="shared" si="3"/>
        <v>2038.75</v>
      </c>
      <c r="P45" s="3">
        <f t="shared" si="3"/>
        <v>700.5</v>
      </c>
      <c r="Q45" s="29">
        <f t="shared" si="3"/>
        <v>671.75</v>
      </c>
      <c r="R45" s="3">
        <f t="shared" si="3"/>
        <v>1188.25</v>
      </c>
      <c r="S45" s="29">
        <f t="shared" si="3"/>
        <v>876</v>
      </c>
      <c r="T45" s="3">
        <f t="shared" si="3"/>
        <v>192.75</v>
      </c>
      <c r="U45" s="29">
        <f t="shared" si="3"/>
        <v>359.25</v>
      </c>
      <c r="V45" s="3">
        <f t="shared" si="3"/>
        <v>628</v>
      </c>
      <c r="W45" s="29">
        <f t="shared" si="3"/>
        <v>1540.75</v>
      </c>
      <c r="X45" s="3">
        <f t="shared" si="3"/>
        <v>797.75</v>
      </c>
      <c r="Y45" s="29">
        <f t="shared" si="3"/>
        <v>665.75</v>
      </c>
      <c r="Z45" s="3">
        <f t="shared" si="3"/>
        <v>2422.75</v>
      </c>
      <c r="AA45" s="29">
        <f t="shared" si="3"/>
        <v>1920</v>
      </c>
      <c r="AB45" s="9">
        <f t="shared" si="5"/>
        <v>13099</v>
      </c>
      <c r="AC45" s="13">
        <f t="shared" si="4"/>
        <v>13494.25</v>
      </c>
    </row>
    <row r="46" spans="1:29">
      <c r="A46" s="87" t="s">
        <v>28</v>
      </c>
      <c r="B46" s="3">
        <f t="shared" si="3"/>
        <v>2414.25</v>
      </c>
      <c r="C46" s="29">
        <f t="shared" si="3"/>
        <v>1377.25</v>
      </c>
      <c r="D46" s="3">
        <f t="shared" si="3"/>
        <v>911</v>
      </c>
      <c r="E46" s="29">
        <f t="shared" si="3"/>
        <v>605.25</v>
      </c>
      <c r="F46" s="3">
        <f t="shared" si="3"/>
        <v>410.75</v>
      </c>
      <c r="G46" s="29">
        <f t="shared" si="3"/>
        <v>234</v>
      </c>
      <c r="H46" s="3">
        <f t="shared" si="3"/>
        <v>1555.75</v>
      </c>
      <c r="I46" s="29">
        <f t="shared" si="3"/>
        <v>1766.5</v>
      </c>
      <c r="J46" s="3">
        <f t="shared" si="3"/>
        <v>150.25</v>
      </c>
      <c r="K46" s="29">
        <f t="shared" si="3"/>
        <v>386.25</v>
      </c>
      <c r="L46" s="3">
        <f t="shared" si="3"/>
        <v>195.5</v>
      </c>
      <c r="M46" s="29">
        <f t="shared" si="3"/>
        <v>992.5</v>
      </c>
      <c r="N46" s="3">
        <f t="shared" si="3"/>
        <v>1023</v>
      </c>
      <c r="O46" s="29">
        <f t="shared" si="3"/>
        <v>1586.5</v>
      </c>
      <c r="P46" s="3">
        <f t="shared" si="3"/>
        <v>707</v>
      </c>
      <c r="Q46" s="29">
        <f t="shared" si="3"/>
        <v>575.25</v>
      </c>
      <c r="R46" s="3">
        <f t="shared" si="3"/>
        <v>1259</v>
      </c>
      <c r="S46" s="29">
        <f t="shared" si="3"/>
        <v>797.75</v>
      </c>
      <c r="T46" s="3">
        <f t="shared" si="3"/>
        <v>225.25</v>
      </c>
      <c r="U46" s="29">
        <f t="shared" si="3"/>
        <v>285.75</v>
      </c>
      <c r="V46" s="3">
        <f t="shared" si="3"/>
        <v>682</v>
      </c>
      <c r="W46" s="29">
        <f t="shared" si="3"/>
        <v>1353</v>
      </c>
      <c r="X46" s="3">
        <f t="shared" si="3"/>
        <v>786</v>
      </c>
      <c r="Y46" s="29">
        <f t="shared" si="3"/>
        <v>499.25</v>
      </c>
      <c r="Z46" s="3">
        <f t="shared" si="3"/>
        <v>2302.5</v>
      </c>
      <c r="AA46" s="29">
        <f t="shared" si="3"/>
        <v>2022</v>
      </c>
      <c r="AB46" s="9">
        <f t="shared" si="5"/>
        <v>12622.25</v>
      </c>
      <c r="AC46" s="13">
        <f t="shared" si="4"/>
        <v>12481.25</v>
      </c>
    </row>
    <row r="47" spans="1:29">
      <c r="A47" s="88" t="s">
        <v>29</v>
      </c>
      <c r="B47" s="3">
        <f t="shared" si="3"/>
        <v>2620.5</v>
      </c>
      <c r="C47" s="29">
        <f t="shared" si="3"/>
        <v>1329</v>
      </c>
      <c r="D47" s="3">
        <f t="shared" si="3"/>
        <v>1023.25</v>
      </c>
      <c r="E47" s="29">
        <f t="shared" si="3"/>
        <v>528.25</v>
      </c>
      <c r="F47" s="3">
        <f t="shared" si="3"/>
        <v>434.25</v>
      </c>
      <c r="G47" s="29">
        <f t="shared" si="3"/>
        <v>224.25</v>
      </c>
      <c r="H47" s="3">
        <f t="shared" si="3"/>
        <v>1763.25</v>
      </c>
      <c r="I47" s="29">
        <f t="shared" si="3"/>
        <v>1912.25</v>
      </c>
      <c r="J47" s="3">
        <f t="shared" si="3"/>
        <v>180.75</v>
      </c>
      <c r="K47" s="29">
        <f t="shared" si="3"/>
        <v>328.5</v>
      </c>
      <c r="L47" s="3">
        <f t="shared" si="3"/>
        <v>256.75</v>
      </c>
      <c r="M47" s="29">
        <f t="shared" si="3"/>
        <v>1187</v>
      </c>
      <c r="N47" s="3">
        <f t="shared" si="3"/>
        <v>1112</v>
      </c>
      <c r="O47" s="29">
        <f t="shared" si="3"/>
        <v>1765.25</v>
      </c>
      <c r="P47" s="3">
        <f t="shared" si="3"/>
        <v>718</v>
      </c>
      <c r="Q47" s="29">
        <f t="shared" si="3"/>
        <v>609</v>
      </c>
      <c r="R47" s="3">
        <f t="shared" si="3"/>
        <v>1163.75</v>
      </c>
      <c r="S47" s="29">
        <f t="shared" si="3"/>
        <v>849.75</v>
      </c>
      <c r="T47" s="3">
        <f t="shared" si="3"/>
        <v>232.75</v>
      </c>
      <c r="U47" s="29">
        <f t="shared" si="3"/>
        <v>248.75</v>
      </c>
      <c r="V47" s="3">
        <f t="shared" si="3"/>
        <v>789.25</v>
      </c>
      <c r="W47" s="29">
        <f t="shared" si="3"/>
        <v>1477</v>
      </c>
      <c r="X47" s="3">
        <f t="shared" si="3"/>
        <v>801.75</v>
      </c>
      <c r="Y47" s="29">
        <f t="shared" si="3"/>
        <v>457.5</v>
      </c>
      <c r="Z47" s="3">
        <f t="shared" si="3"/>
        <v>2462.5</v>
      </c>
      <c r="AA47" s="29">
        <f t="shared" si="3"/>
        <v>2295.75</v>
      </c>
      <c r="AB47" s="9">
        <f t="shared" si="5"/>
        <v>13558.75</v>
      </c>
      <c r="AC47" s="13">
        <f t="shared" si="4"/>
        <v>13212.25</v>
      </c>
    </row>
    <row r="48" spans="1:29">
      <c r="A48" s="87" t="s">
        <v>31</v>
      </c>
      <c r="B48" s="3">
        <f t="shared" si="3"/>
        <v>2934.75</v>
      </c>
      <c r="C48" s="29">
        <f t="shared" si="3"/>
        <v>1779.75</v>
      </c>
      <c r="D48" s="3">
        <f t="shared" si="3"/>
        <v>1095.5</v>
      </c>
      <c r="E48" s="29">
        <f t="shared" si="3"/>
        <v>700.5</v>
      </c>
      <c r="F48" s="3">
        <f t="shared" si="3"/>
        <v>480.25</v>
      </c>
      <c r="G48" s="29">
        <f t="shared" si="3"/>
        <v>230.25</v>
      </c>
      <c r="H48" s="3">
        <f t="shared" si="3"/>
        <v>1957</v>
      </c>
      <c r="I48" s="29">
        <f t="shared" si="3"/>
        <v>2212</v>
      </c>
      <c r="J48" s="3">
        <f t="shared" si="3"/>
        <v>234</v>
      </c>
      <c r="K48" s="29">
        <f t="shared" si="3"/>
        <v>310.75</v>
      </c>
      <c r="L48" s="3">
        <f t="shared" si="3"/>
        <v>448.5</v>
      </c>
      <c r="M48" s="29">
        <f t="shared" si="3"/>
        <v>1205.5</v>
      </c>
      <c r="N48" s="3">
        <f t="shared" si="3"/>
        <v>1386.25</v>
      </c>
      <c r="O48" s="29">
        <f t="shared" si="3"/>
        <v>1920</v>
      </c>
      <c r="P48" s="3">
        <f t="shared" si="3"/>
        <v>870.75</v>
      </c>
      <c r="Q48" s="29">
        <f t="shared" si="3"/>
        <v>656</v>
      </c>
      <c r="R48" s="3">
        <f t="shared" si="3"/>
        <v>1382</v>
      </c>
      <c r="S48" s="29">
        <f t="shared" si="3"/>
        <v>963</v>
      </c>
      <c r="T48" s="3">
        <f t="shared" si="3"/>
        <v>365.25</v>
      </c>
      <c r="U48" s="29">
        <f t="shared" si="3"/>
        <v>261.75</v>
      </c>
      <c r="V48" s="3">
        <f t="shared" si="3"/>
        <v>1006.25</v>
      </c>
      <c r="W48" s="29">
        <f t="shared" si="3"/>
        <v>1493</v>
      </c>
      <c r="X48" s="3">
        <f t="shared" si="3"/>
        <v>1098.75</v>
      </c>
      <c r="Y48" s="29">
        <f t="shared" si="3"/>
        <v>471.25</v>
      </c>
      <c r="Z48" s="3">
        <f t="shared" si="3"/>
        <v>2699</v>
      </c>
      <c r="AA48" s="29">
        <f t="shared" si="3"/>
        <v>2384.25</v>
      </c>
      <c r="AB48" s="9">
        <f t="shared" si="5"/>
        <v>15958.25</v>
      </c>
      <c r="AC48" s="13">
        <f t="shared" si="4"/>
        <v>14588</v>
      </c>
    </row>
    <row r="49" spans="1:29">
      <c r="A49" s="88" t="s">
        <v>33</v>
      </c>
      <c r="B49" s="3">
        <f t="shared" si="3"/>
        <v>2464.75</v>
      </c>
      <c r="C49" s="29">
        <f t="shared" si="3"/>
        <v>1924.25</v>
      </c>
      <c r="D49" s="3">
        <f t="shared" si="3"/>
        <v>1013.25</v>
      </c>
      <c r="E49" s="29">
        <f t="shared" si="3"/>
        <v>824.5</v>
      </c>
      <c r="F49" s="3">
        <f t="shared" si="3"/>
        <v>461.75</v>
      </c>
      <c r="G49" s="29">
        <f t="shared" si="3"/>
        <v>308.75</v>
      </c>
      <c r="H49" s="3">
        <f t="shared" si="3"/>
        <v>1943.75</v>
      </c>
      <c r="I49" s="29">
        <f t="shared" si="3"/>
        <v>2542.75</v>
      </c>
      <c r="J49" s="3">
        <f t="shared" si="3"/>
        <v>199.25</v>
      </c>
      <c r="K49" s="29">
        <f t="shared" si="3"/>
        <v>273</v>
      </c>
      <c r="L49" s="3">
        <f t="shared" si="3"/>
        <v>434.25</v>
      </c>
      <c r="M49" s="29">
        <f t="shared" si="3"/>
        <v>1165</v>
      </c>
      <c r="N49" s="3">
        <f t="shared" si="3"/>
        <v>1357.5</v>
      </c>
      <c r="O49" s="29">
        <f t="shared" si="3"/>
        <v>1899.5</v>
      </c>
      <c r="P49" s="3">
        <f t="shared" si="3"/>
        <v>840.5</v>
      </c>
      <c r="Q49" s="29">
        <f t="shared" si="3"/>
        <v>721.75</v>
      </c>
      <c r="R49" s="3">
        <f t="shared" si="3"/>
        <v>1288.25</v>
      </c>
      <c r="S49" s="29">
        <f t="shared" si="3"/>
        <v>1023</v>
      </c>
      <c r="T49" s="3">
        <f t="shared" si="3"/>
        <v>304.25</v>
      </c>
      <c r="U49" s="29">
        <f t="shared" si="3"/>
        <v>287.25</v>
      </c>
      <c r="V49" s="3">
        <f t="shared" si="3"/>
        <v>1158.75</v>
      </c>
      <c r="W49" s="29">
        <f t="shared" ref="W49:AA49" si="6">+W17/$B$65</f>
        <v>1553</v>
      </c>
      <c r="X49" s="3">
        <f t="shared" si="6"/>
        <v>982.75</v>
      </c>
      <c r="Y49" s="29">
        <f t="shared" si="6"/>
        <v>564.25</v>
      </c>
      <c r="Z49" s="3">
        <f t="shared" si="6"/>
        <v>2729.5</v>
      </c>
      <c r="AA49" s="29">
        <f t="shared" si="6"/>
        <v>2618.75</v>
      </c>
      <c r="AB49" s="9">
        <f t="shared" si="5"/>
        <v>15178.5</v>
      </c>
      <c r="AC49" s="13">
        <f t="shared" si="4"/>
        <v>15705.75</v>
      </c>
    </row>
    <row r="50" spans="1:29">
      <c r="A50" s="87" t="s">
        <v>35</v>
      </c>
      <c r="B50" s="3">
        <f t="shared" ref="B50:AA59" si="7">+B18/$B$65</f>
        <v>2049.75</v>
      </c>
      <c r="C50" s="29">
        <f t="shared" si="7"/>
        <v>1929.75</v>
      </c>
      <c r="D50" s="3">
        <f t="shared" si="7"/>
        <v>847.75</v>
      </c>
      <c r="E50" s="29">
        <f t="shared" si="7"/>
        <v>743</v>
      </c>
      <c r="F50" s="3">
        <f t="shared" si="7"/>
        <v>442.75</v>
      </c>
      <c r="G50" s="29">
        <f t="shared" si="7"/>
        <v>238.75</v>
      </c>
      <c r="H50" s="3">
        <f t="shared" si="7"/>
        <v>1841.5</v>
      </c>
      <c r="I50" s="29">
        <f t="shared" si="7"/>
        <v>2522</v>
      </c>
      <c r="J50" s="3">
        <f t="shared" si="7"/>
        <v>209.25</v>
      </c>
      <c r="K50" s="29">
        <f t="shared" si="7"/>
        <v>224.25</v>
      </c>
      <c r="L50" s="3">
        <f t="shared" si="7"/>
        <v>480.5</v>
      </c>
      <c r="M50" s="29">
        <f t="shared" si="7"/>
        <v>898.5</v>
      </c>
      <c r="N50" s="3">
        <f t="shared" si="7"/>
        <v>1308</v>
      </c>
      <c r="O50" s="29">
        <f t="shared" si="7"/>
        <v>1563.75</v>
      </c>
      <c r="P50" s="3">
        <f t="shared" si="7"/>
        <v>821.75</v>
      </c>
      <c r="Q50" s="29">
        <f t="shared" si="7"/>
        <v>664.5</v>
      </c>
      <c r="R50" s="3">
        <f t="shared" si="7"/>
        <v>1202.75</v>
      </c>
      <c r="S50" s="29">
        <f t="shared" si="7"/>
        <v>1029.75</v>
      </c>
      <c r="T50" s="3">
        <f t="shared" si="7"/>
        <v>353</v>
      </c>
      <c r="U50" s="29">
        <f t="shared" si="7"/>
        <v>222.5</v>
      </c>
      <c r="V50" s="3">
        <f t="shared" si="7"/>
        <v>1217.75</v>
      </c>
      <c r="W50" s="29">
        <f t="shared" si="7"/>
        <v>1187.25</v>
      </c>
      <c r="X50" s="3">
        <f t="shared" si="7"/>
        <v>1049.25</v>
      </c>
      <c r="Y50" s="29">
        <f t="shared" si="7"/>
        <v>450.5</v>
      </c>
      <c r="Z50" s="3">
        <f t="shared" si="7"/>
        <v>2739.5</v>
      </c>
      <c r="AA50" s="29">
        <f t="shared" si="7"/>
        <v>2736.75</v>
      </c>
      <c r="AB50" s="9">
        <f t="shared" si="5"/>
        <v>14563.5</v>
      </c>
      <c r="AC50" s="13">
        <f t="shared" si="4"/>
        <v>14411.25</v>
      </c>
    </row>
    <row r="51" spans="1:29">
      <c r="A51" s="88" t="s">
        <v>36</v>
      </c>
      <c r="B51" s="3">
        <f t="shared" si="7"/>
        <v>2065.75</v>
      </c>
      <c r="C51" s="29">
        <f t="shared" si="7"/>
        <v>2240</v>
      </c>
      <c r="D51" s="3">
        <f t="shared" si="7"/>
        <v>904</v>
      </c>
      <c r="E51" s="29">
        <f t="shared" si="7"/>
        <v>887</v>
      </c>
      <c r="F51" s="3">
        <f t="shared" si="7"/>
        <v>489</v>
      </c>
      <c r="G51" s="29">
        <f t="shared" si="7"/>
        <v>307.75</v>
      </c>
      <c r="H51" s="3">
        <f t="shared" si="7"/>
        <v>2033.75</v>
      </c>
      <c r="I51" s="29">
        <f t="shared" si="7"/>
        <v>2966</v>
      </c>
      <c r="J51" s="3">
        <f t="shared" si="7"/>
        <v>249.25</v>
      </c>
      <c r="K51" s="29">
        <f t="shared" si="7"/>
        <v>243</v>
      </c>
      <c r="L51" s="3">
        <f t="shared" si="7"/>
        <v>580</v>
      </c>
      <c r="M51" s="29">
        <f t="shared" si="7"/>
        <v>872.25</v>
      </c>
      <c r="N51" s="3">
        <f t="shared" si="7"/>
        <v>1502.5</v>
      </c>
      <c r="O51" s="29">
        <f t="shared" si="7"/>
        <v>1642.75</v>
      </c>
      <c r="P51" s="3">
        <f t="shared" si="7"/>
        <v>829.5</v>
      </c>
      <c r="Q51" s="29">
        <f t="shared" si="7"/>
        <v>680.25</v>
      </c>
      <c r="R51" s="3">
        <f t="shared" si="7"/>
        <v>1190</v>
      </c>
      <c r="S51" s="29">
        <f t="shared" si="7"/>
        <v>1107</v>
      </c>
      <c r="T51" s="3">
        <f t="shared" si="7"/>
        <v>454.5</v>
      </c>
      <c r="U51" s="29">
        <f t="shared" si="7"/>
        <v>171.25</v>
      </c>
      <c r="V51" s="3">
        <f t="shared" si="7"/>
        <v>1407.25</v>
      </c>
      <c r="W51" s="29">
        <f t="shared" si="7"/>
        <v>1042.5</v>
      </c>
      <c r="X51" s="3">
        <f t="shared" si="7"/>
        <v>1220.5</v>
      </c>
      <c r="Y51" s="29">
        <f t="shared" si="7"/>
        <v>415.5</v>
      </c>
      <c r="Z51" s="3">
        <f t="shared" si="7"/>
        <v>2833.75</v>
      </c>
      <c r="AA51" s="29">
        <f t="shared" si="7"/>
        <v>2672.25</v>
      </c>
      <c r="AB51" s="9">
        <f t="shared" si="5"/>
        <v>15759.75</v>
      </c>
      <c r="AC51" s="13">
        <f t="shared" si="4"/>
        <v>15247.5</v>
      </c>
    </row>
    <row r="52" spans="1:29">
      <c r="A52" s="87" t="s">
        <v>37</v>
      </c>
      <c r="B52" s="3">
        <f t="shared" si="7"/>
        <v>2116.75</v>
      </c>
      <c r="C52" s="29">
        <f t="shared" si="7"/>
        <v>2248.25</v>
      </c>
      <c r="D52" s="3">
        <f t="shared" si="7"/>
        <v>1078.75</v>
      </c>
      <c r="E52" s="29">
        <f t="shared" si="7"/>
        <v>1000.5</v>
      </c>
      <c r="F52" s="3">
        <f t="shared" si="7"/>
        <v>597</v>
      </c>
      <c r="G52" s="29">
        <f t="shared" si="7"/>
        <v>340</v>
      </c>
      <c r="H52" s="3">
        <f t="shared" si="7"/>
        <v>2016.75</v>
      </c>
      <c r="I52" s="29">
        <f t="shared" si="7"/>
        <v>2825.75</v>
      </c>
      <c r="J52" s="3">
        <f t="shared" si="7"/>
        <v>303.5</v>
      </c>
      <c r="K52" s="29">
        <f t="shared" si="7"/>
        <v>221.75</v>
      </c>
      <c r="L52" s="3">
        <f t="shared" si="7"/>
        <v>741.75</v>
      </c>
      <c r="M52" s="29">
        <f t="shared" si="7"/>
        <v>812</v>
      </c>
      <c r="N52" s="3">
        <f t="shared" si="7"/>
        <v>1691</v>
      </c>
      <c r="O52" s="29">
        <f t="shared" si="7"/>
        <v>1711.25</v>
      </c>
      <c r="P52" s="3">
        <f t="shared" si="7"/>
        <v>838.25</v>
      </c>
      <c r="Q52" s="29">
        <f t="shared" si="7"/>
        <v>820.25</v>
      </c>
      <c r="R52" s="3">
        <f t="shared" si="7"/>
        <v>1419.75</v>
      </c>
      <c r="S52" s="29">
        <f t="shared" si="7"/>
        <v>1321.25</v>
      </c>
      <c r="T52" s="3">
        <f t="shared" si="7"/>
        <v>557.25</v>
      </c>
      <c r="U52" s="29">
        <f t="shared" si="7"/>
        <v>192</v>
      </c>
      <c r="V52" s="3">
        <f t="shared" si="7"/>
        <v>1779.25</v>
      </c>
      <c r="W52" s="29">
        <f t="shared" si="7"/>
        <v>1068.5</v>
      </c>
      <c r="X52" s="3">
        <f t="shared" si="7"/>
        <v>1535.5</v>
      </c>
      <c r="Y52" s="29">
        <f t="shared" si="7"/>
        <v>433.75</v>
      </c>
      <c r="Z52" s="3">
        <f t="shared" si="7"/>
        <v>3412.75</v>
      </c>
      <c r="AA52" s="29">
        <f t="shared" si="7"/>
        <v>2884.5</v>
      </c>
      <c r="AB52" s="9">
        <f t="shared" si="5"/>
        <v>18088.25</v>
      </c>
      <c r="AC52" s="13">
        <f t="shared" si="4"/>
        <v>15879.75</v>
      </c>
    </row>
    <row r="53" spans="1:29">
      <c r="A53" s="88" t="s">
        <v>30</v>
      </c>
      <c r="B53" s="3">
        <f t="shared" si="7"/>
        <v>2314.25</v>
      </c>
      <c r="C53" s="29">
        <f t="shared" si="7"/>
        <v>3089.5</v>
      </c>
      <c r="D53" s="3">
        <f t="shared" si="7"/>
        <v>1049</v>
      </c>
      <c r="E53" s="29">
        <f t="shared" si="7"/>
        <v>1245.75</v>
      </c>
      <c r="F53" s="3">
        <f t="shared" si="7"/>
        <v>661.75</v>
      </c>
      <c r="G53" s="29">
        <f t="shared" si="7"/>
        <v>482.5</v>
      </c>
      <c r="H53" s="3">
        <f t="shared" si="7"/>
        <v>2010.25</v>
      </c>
      <c r="I53" s="29">
        <f t="shared" si="7"/>
        <v>3749</v>
      </c>
      <c r="J53" s="3">
        <f t="shared" si="7"/>
        <v>356.75</v>
      </c>
      <c r="K53" s="29">
        <f t="shared" si="7"/>
        <v>249.75</v>
      </c>
      <c r="L53" s="3">
        <f t="shared" si="7"/>
        <v>729.5</v>
      </c>
      <c r="M53" s="29">
        <f t="shared" si="7"/>
        <v>875</v>
      </c>
      <c r="N53" s="3">
        <f t="shared" si="7"/>
        <v>1712.25</v>
      </c>
      <c r="O53" s="29">
        <f t="shared" si="7"/>
        <v>1784.25</v>
      </c>
      <c r="P53" s="3">
        <f t="shared" si="7"/>
        <v>864.75</v>
      </c>
      <c r="Q53" s="29">
        <f t="shared" si="7"/>
        <v>864</v>
      </c>
      <c r="R53" s="3">
        <f t="shared" si="7"/>
        <v>1216</v>
      </c>
      <c r="S53" s="29">
        <f t="shared" si="7"/>
        <v>1422.5</v>
      </c>
      <c r="T53" s="3">
        <f t="shared" si="7"/>
        <v>487.25</v>
      </c>
      <c r="U53" s="29">
        <f t="shared" si="7"/>
        <v>231.5</v>
      </c>
      <c r="V53" s="3">
        <f t="shared" si="7"/>
        <v>1543.25</v>
      </c>
      <c r="W53" s="29">
        <f t="shared" si="7"/>
        <v>1131.25</v>
      </c>
      <c r="X53" s="3">
        <f t="shared" si="7"/>
        <v>1697.25</v>
      </c>
      <c r="Y53" s="29">
        <f t="shared" si="7"/>
        <v>536.75</v>
      </c>
      <c r="Z53" s="3">
        <f t="shared" si="7"/>
        <v>3522.75</v>
      </c>
      <c r="AA53" s="29">
        <f t="shared" si="7"/>
        <v>3156.5</v>
      </c>
      <c r="AB53" s="9">
        <f t="shared" si="5"/>
        <v>18165</v>
      </c>
      <c r="AC53" s="13">
        <f t="shared" si="4"/>
        <v>18818.25</v>
      </c>
    </row>
    <row r="54" spans="1:29">
      <c r="A54" s="87" t="s">
        <v>32</v>
      </c>
      <c r="B54" s="3">
        <f t="shared" si="7"/>
        <v>2125</v>
      </c>
      <c r="C54" s="29">
        <f t="shared" si="7"/>
        <v>2642.5</v>
      </c>
      <c r="D54" s="3">
        <f t="shared" si="7"/>
        <v>933.75</v>
      </c>
      <c r="E54" s="29">
        <f t="shared" si="7"/>
        <v>1149.5</v>
      </c>
      <c r="F54" s="3">
        <f t="shared" si="7"/>
        <v>541.5</v>
      </c>
      <c r="G54" s="29">
        <f t="shared" si="7"/>
        <v>420</v>
      </c>
      <c r="H54" s="3">
        <f t="shared" si="7"/>
        <v>2126.25</v>
      </c>
      <c r="I54" s="29">
        <f t="shared" si="7"/>
        <v>3179.25</v>
      </c>
      <c r="J54" s="3">
        <f t="shared" si="7"/>
        <v>281.25</v>
      </c>
      <c r="K54" s="29">
        <f t="shared" si="7"/>
        <v>181.25</v>
      </c>
      <c r="L54" s="3">
        <f t="shared" si="7"/>
        <v>659.25</v>
      </c>
      <c r="M54" s="29">
        <f t="shared" si="7"/>
        <v>723</v>
      </c>
      <c r="N54" s="3">
        <f t="shared" si="7"/>
        <v>1601</v>
      </c>
      <c r="O54" s="29">
        <f t="shared" si="7"/>
        <v>1675.25</v>
      </c>
      <c r="P54" s="3">
        <f t="shared" si="7"/>
        <v>749.25</v>
      </c>
      <c r="Q54" s="29">
        <f t="shared" si="7"/>
        <v>961.5</v>
      </c>
      <c r="R54" s="3">
        <f t="shared" si="7"/>
        <v>1048</v>
      </c>
      <c r="S54" s="29">
        <f t="shared" si="7"/>
        <v>1529</v>
      </c>
      <c r="T54" s="3">
        <f t="shared" si="7"/>
        <v>359.75</v>
      </c>
      <c r="U54" s="29">
        <f t="shared" si="7"/>
        <v>228.5</v>
      </c>
      <c r="V54" s="3">
        <f t="shared" si="7"/>
        <v>1507.75</v>
      </c>
      <c r="W54" s="29">
        <f t="shared" si="7"/>
        <v>991.75</v>
      </c>
      <c r="X54" s="3">
        <f t="shared" si="7"/>
        <v>1296</v>
      </c>
      <c r="Y54" s="29">
        <f t="shared" si="7"/>
        <v>518.5</v>
      </c>
      <c r="Z54" s="3">
        <f t="shared" si="7"/>
        <v>3108</v>
      </c>
      <c r="AA54" s="29">
        <f t="shared" si="7"/>
        <v>3052.5</v>
      </c>
      <c r="AB54" s="9">
        <f t="shared" si="5"/>
        <v>16336.75</v>
      </c>
      <c r="AC54" s="13">
        <f t="shared" si="4"/>
        <v>17252.5</v>
      </c>
    </row>
    <row r="55" spans="1:29">
      <c r="A55" s="88" t="s">
        <v>34</v>
      </c>
      <c r="B55" s="3">
        <f t="shared" si="7"/>
        <v>2010.75</v>
      </c>
      <c r="C55" s="29">
        <f t="shared" si="7"/>
        <v>2436.75</v>
      </c>
      <c r="D55" s="3">
        <f t="shared" si="7"/>
        <v>666.75</v>
      </c>
      <c r="E55" s="29">
        <f t="shared" si="7"/>
        <v>1043.5</v>
      </c>
      <c r="F55" s="3">
        <f t="shared" si="7"/>
        <v>397.75</v>
      </c>
      <c r="G55" s="29">
        <f t="shared" si="7"/>
        <v>380</v>
      </c>
      <c r="H55" s="3">
        <f t="shared" si="7"/>
        <v>1761</v>
      </c>
      <c r="I55" s="29">
        <f t="shared" si="7"/>
        <v>2882.5</v>
      </c>
      <c r="J55" s="3">
        <f t="shared" si="7"/>
        <v>228.5</v>
      </c>
      <c r="K55" s="29">
        <f t="shared" si="7"/>
        <v>142</v>
      </c>
      <c r="L55" s="3">
        <f t="shared" si="7"/>
        <v>528</v>
      </c>
      <c r="M55" s="29">
        <f t="shared" si="7"/>
        <v>640</v>
      </c>
      <c r="N55" s="3">
        <f t="shared" si="7"/>
        <v>1319.5</v>
      </c>
      <c r="O55" s="29">
        <f t="shared" si="7"/>
        <v>1490.5</v>
      </c>
      <c r="P55" s="3">
        <f t="shared" si="7"/>
        <v>613.5</v>
      </c>
      <c r="Q55" s="29">
        <f t="shared" si="7"/>
        <v>865</v>
      </c>
      <c r="R55" s="3">
        <f t="shared" si="7"/>
        <v>884.5</v>
      </c>
      <c r="S55" s="29">
        <f t="shared" si="7"/>
        <v>1370.75</v>
      </c>
      <c r="T55" s="3">
        <f t="shared" si="7"/>
        <v>254.5</v>
      </c>
      <c r="U55" s="29">
        <f t="shared" si="7"/>
        <v>220.25</v>
      </c>
      <c r="V55" s="3">
        <f t="shared" si="7"/>
        <v>1479.5</v>
      </c>
      <c r="W55" s="29">
        <f t="shared" si="7"/>
        <v>828.5</v>
      </c>
      <c r="X55" s="3">
        <f t="shared" si="7"/>
        <v>1014.25</v>
      </c>
      <c r="Y55" s="29">
        <f t="shared" si="7"/>
        <v>427.25</v>
      </c>
      <c r="Z55" s="3">
        <f t="shared" si="7"/>
        <v>2409.5</v>
      </c>
      <c r="AA55" s="29">
        <f t="shared" si="7"/>
        <v>2873</v>
      </c>
      <c r="AB55" s="9">
        <f t="shared" si="5"/>
        <v>13568</v>
      </c>
      <c r="AC55" s="13">
        <f t="shared" si="4"/>
        <v>15600</v>
      </c>
    </row>
    <row r="56" spans="1:29">
      <c r="A56" s="87" t="s">
        <v>38</v>
      </c>
      <c r="B56" s="3">
        <f t="shared" si="7"/>
        <v>1631.5</v>
      </c>
      <c r="C56" s="29">
        <f t="shared" si="7"/>
        <v>1727</v>
      </c>
      <c r="D56" s="3">
        <f t="shared" si="7"/>
        <v>505</v>
      </c>
      <c r="E56" s="29">
        <f t="shared" si="7"/>
        <v>786.5</v>
      </c>
      <c r="F56" s="3">
        <f t="shared" si="7"/>
        <v>286.5</v>
      </c>
      <c r="G56" s="29">
        <f t="shared" si="7"/>
        <v>320.75</v>
      </c>
      <c r="H56" s="3">
        <f t="shared" si="7"/>
        <v>1330</v>
      </c>
      <c r="I56" s="29">
        <f t="shared" si="7"/>
        <v>2329.25</v>
      </c>
      <c r="J56" s="3">
        <f t="shared" si="7"/>
        <v>166</v>
      </c>
      <c r="K56" s="29">
        <f t="shared" si="7"/>
        <v>127.75</v>
      </c>
      <c r="L56" s="3">
        <f t="shared" si="7"/>
        <v>398.5</v>
      </c>
      <c r="M56" s="29">
        <f t="shared" si="7"/>
        <v>447.5</v>
      </c>
      <c r="N56" s="3">
        <f t="shared" si="7"/>
        <v>1052.75</v>
      </c>
      <c r="O56" s="29">
        <f t="shared" si="7"/>
        <v>1087</v>
      </c>
      <c r="P56" s="3">
        <f t="shared" si="7"/>
        <v>425.75</v>
      </c>
      <c r="Q56" s="29">
        <f t="shared" si="7"/>
        <v>757.5</v>
      </c>
      <c r="R56" s="3">
        <f t="shared" si="7"/>
        <v>683</v>
      </c>
      <c r="S56" s="29">
        <f t="shared" si="7"/>
        <v>1075.5</v>
      </c>
      <c r="T56" s="3">
        <f t="shared" si="7"/>
        <v>167</v>
      </c>
      <c r="U56" s="29">
        <f t="shared" si="7"/>
        <v>183.5</v>
      </c>
      <c r="V56" s="3">
        <f t="shared" si="7"/>
        <v>1152.5</v>
      </c>
      <c r="W56" s="29">
        <f t="shared" si="7"/>
        <v>679.25</v>
      </c>
      <c r="X56" s="3">
        <f t="shared" si="7"/>
        <v>768.75</v>
      </c>
      <c r="Y56" s="29">
        <f t="shared" si="7"/>
        <v>415.5</v>
      </c>
      <c r="Z56" s="3">
        <f t="shared" si="7"/>
        <v>1882.75</v>
      </c>
      <c r="AA56" s="29">
        <f t="shared" si="7"/>
        <v>2133</v>
      </c>
      <c r="AB56" s="9">
        <f t="shared" si="5"/>
        <v>10450</v>
      </c>
      <c r="AC56" s="13">
        <f t="shared" si="4"/>
        <v>12070</v>
      </c>
    </row>
    <row r="57" spans="1:29">
      <c r="A57" s="88" t="s">
        <v>39</v>
      </c>
      <c r="B57" s="3">
        <f t="shared" si="7"/>
        <v>263.25</v>
      </c>
      <c r="C57" s="29">
        <f t="shared" si="7"/>
        <v>1214.25</v>
      </c>
      <c r="D57" s="3">
        <f t="shared" si="7"/>
        <v>90</v>
      </c>
      <c r="E57" s="29">
        <f t="shared" si="7"/>
        <v>548.5</v>
      </c>
      <c r="F57" s="3">
        <f t="shared" si="7"/>
        <v>64</v>
      </c>
      <c r="G57" s="29">
        <f t="shared" si="7"/>
        <v>206</v>
      </c>
      <c r="H57" s="3">
        <f t="shared" si="7"/>
        <v>442.25</v>
      </c>
      <c r="I57" s="29">
        <f t="shared" si="7"/>
        <v>1532.75</v>
      </c>
      <c r="J57" s="3">
        <f t="shared" si="7"/>
        <v>90.5</v>
      </c>
      <c r="K57" s="29">
        <f t="shared" si="7"/>
        <v>72.75</v>
      </c>
      <c r="L57" s="3">
        <f t="shared" si="7"/>
        <v>236.5</v>
      </c>
      <c r="M57" s="29">
        <f t="shared" si="7"/>
        <v>251</v>
      </c>
      <c r="N57" s="3">
        <f t="shared" si="7"/>
        <v>591</v>
      </c>
      <c r="O57" s="29">
        <f t="shared" si="7"/>
        <v>744.75</v>
      </c>
      <c r="P57" s="3">
        <f t="shared" si="7"/>
        <v>286.75</v>
      </c>
      <c r="Q57" s="29">
        <f t="shared" si="7"/>
        <v>511.75</v>
      </c>
      <c r="R57" s="3">
        <f t="shared" si="7"/>
        <v>397</v>
      </c>
      <c r="S57" s="29">
        <f t="shared" si="7"/>
        <v>695</v>
      </c>
      <c r="T57" s="3">
        <f t="shared" si="7"/>
        <v>127.75</v>
      </c>
      <c r="U57" s="29">
        <f t="shared" si="7"/>
        <v>134.25</v>
      </c>
      <c r="V57" s="3">
        <f t="shared" si="7"/>
        <v>1078</v>
      </c>
      <c r="W57" s="29">
        <f t="shared" si="7"/>
        <v>433</v>
      </c>
      <c r="X57" s="3">
        <f t="shared" si="7"/>
        <v>446</v>
      </c>
      <c r="Y57" s="29">
        <f t="shared" si="7"/>
        <v>322.75</v>
      </c>
      <c r="Z57" s="3">
        <f t="shared" si="7"/>
        <v>1280</v>
      </c>
      <c r="AA57" s="29">
        <f t="shared" si="7"/>
        <v>1743.5</v>
      </c>
      <c r="AB57" s="9">
        <f t="shared" si="5"/>
        <v>5393</v>
      </c>
      <c r="AC57" s="13">
        <f t="shared" si="4"/>
        <v>8410.25</v>
      </c>
    </row>
    <row r="58" spans="1:29">
      <c r="A58" s="87" t="s">
        <v>40</v>
      </c>
      <c r="B58" s="3">
        <f t="shared" si="7"/>
        <v>0</v>
      </c>
      <c r="C58" s="29">
        <f t="shared" si="7"/>
        <v>765.5</v>
      </c>
      <c r="D58" s="3">
        <f t="shared" si="7"/>
        <v>4.25</v>
      </c>
      <c r="E58" s="29">
        <f t="shared" si="7"/>
        <v>291.25</v>
      </c>
      <c r="F58" s="3">
        <f t="shared" si="7"/>
        <v>2.75</v>
      </c>
      <c r="G58" s="29">
        <f t="shared" si="7"/>
        <v>110.75</v>
      </c>
      <c r="H58" s="3">
        <f t="shared" si="7"/>
        <v>25.75</v>
      </c>
      <c r="I58" s="29">
        <f t="shared" si="7"/>
        <v>640</v>
      </c>
      <c r="J58" s="3">
        <f t="shared" si="7"/>
        <v>33.5</v>
      </c>
      <c r="K58" s="29">
        <f t="shared" si="7"/>
        <v>40</v>
      </c>
      <c r="L58" s="3">
        <f t="shared" si="7"/>
        <v>40.75</v>
      </c>
      <c r="M58" s="29">
        <f t="shared" si="7"/>
        <v>30.5</v>
      </c>
      <c r="N58" s="3">
        <f t="shared" si="7"/>
        <v>155.75</v>
      </c>
      <c r="O58" s="29">
        <f t="shared" si="7"/>
        <v>114</v>
      </c>
      <c r="P58" s="3">
        <f t="shared" si="7"/>
        <v>44.75</v>
      </c>
      <c r="Q58" s="29">
        <f t="shared" si="7"/>
        <v>67.5</v>
      </c>
      <c r="R58" s="3">
        <f t="shared" si="7"/>
        <v>56.5</v>
      </c>
      <c r="S58" s="29">
        <f t="shared" si="7"/>
        <v>51.5</v>
      </c>
      <c r="T58" s="3">
        <f t="shared" si="7"/>
        <v>12</v>
      </c>
      <c r="U58" s="29">
        <f t="shared" si="7"/>
        <v>2.25</v>
      </c>
      <c r="V58" s="3">
        <f t="shared" si="7"/>
        <v>98.5</v>
      </c>
      <c r="W58" s="29">
        <f t="shared" si="7"/>
        <v>7.75</v>
      </c>
      <c r="X58" s="3">
        <f t="shared" si="7"/>
        <v>37.75</v>
      </c>
      <c r="Y58" s="29">
        <f t="shared" si="7"/>
        <v>8.25</v>
      </c>
      <c r="Z58" s="3">
        <f t="shared" si="7"/>
        <v>11</v>
      </c>
      <c r="AA58" s="29">
        <f t="shared" si="7"/>
        <v>105.5</v>
      </c>
      <c r="AB58" s="9">
        <f t="shared" si="5"/>
        <v>523.25</v>
      </c>
      <c r="AC58" s="13">
        <f t="shared" si="4"/>
        <v>2234.75</v>
      </c>
    </row>
    <row r="59" spans="1:29">
      <c r="A59" s="88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9">
        <f t="shared" si="5"/>
        <v>0</v>
      </c>
      <c r="AC59" s="13">
        <f t="shared" si="4"/>
        <v>0</v>
      </c>
    </row>
    <row r="60" spans="1:29">
      <c r="A60" s="87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9">
        <f t="shared" si="5"/>
        <v>0</v>
      </c>
      <c r="AC60" s="13">
        <f t="shared" si="4"/>
        <v>0</v>
      </c>
    </row>
    <row r="61" spans="1:29">
      <c r="A61" s="88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9">
        <f t="shared" si="5"/>
        <v>0</v>
      </c>
      <c r="AC61" s="13">
        <f t="shared" si="4"/>
        <v>0</v>
      </c>
    </row>
    <row r="62" spans="1:29" ht="14.1" thickBot="1">
      <c r="A62" s="87" t="s">
        <v>44</v>
      </c>
      <c r="B62" s="14">
        <f t="shared" si="9"/>
        <v>0</v>
      </c>
      <c r="C62" s="40">
        <f t="shared" si="9"/>
        <v>0</v>
      </c>
      <c r="D62" s="14">
        <f t="shared" si="9"/>
        <v>0</v>
      </c>
      <c r="E62" s="40">
        <f t="shared" si="9"/>
        <v>0</v>
      </c>
      <c r="F62" s="14">
        <f t="shared" si="9"/>
        <v>0</v>
      </c>
      <c r="G62" s="40">
        <f t="shared" si="9"/>
        <v>0</v>
      </c>
      <c r="H62" s="14">
        <f t="shared" si="9"/>
        <v>0</v>
      </c>
      <c r="I62" s="40">
        <f t="shared" si="9"/>
        <v>0</v>
      </c>
      <c r="J62" s="14">
        <f t="shared" si="9"/>
        <v>0</v>
      </c>
      <c r="K62" s="40">
        <f t="shared" si="9"/>
        <v>0</v>
      </c>
      <c r="L62" s="14">
        <f t="shared" si="9"/>
        <v>0</v>
      </c>
      <c r="M62" s="40">
        <f t="shared" si="9"/>
        <v>0</v>
      </c>
      <c r="N62" s="14">
        <f t="shared" si="9"/>
        <v>0</v>
      </c>
      <c r="O62" s="40">
        <f t="shared" si="9"/>
        <v>0</v>
      </c>
      <c r="P62" s="14">
        <f t="shared" si="9"/>
        <v>0</v>
      </c>
      <c r="Q62" s="40">
        <f t="shared" si="9"/>
        <v>0</v>
      </c>
      <c r="R62" s="14">
        <f t="shared" si="9"/>
        <v>0</v>
      </c>
      <c r="S62" s="40">
        <f t="shared" si="9"/>
        <v>0</v>
      </c>
      <c r="T62" s="14">
        <f t="shared" si="9"/>
        <v>0</v>
      </c>
      <c r="U62" s="40">
        <f t="shared" si="9"/>
        <v>0</v>
      </c>
      <c r="V62" s="14">
        <f t="shared" si="9"/>
        <v>0</v>
      </c>
      <c r="W62" s="40">
        <f t="shared" si="9"/>
        <v>0</v>
      </c>
      <c r="X62" s="14">
        <f t="shared" si="9"/>
        <v>0</v>
      </c>
      <c r="Y62" s="40">
        <f t="shared" si="9"/>
        <v>0</v>
      </c>
      <c r="Z62" s="14">
        <f t="shared" si="9"/>
        <v>0</v>
      </c>
      <c r="AA62" s="40">
        <f t="shared" si="9"/>
        <v>0</v>
      </c>
      <c r="AB62" s="10">
        <f t="shared" si="5"/>
        <v>0</v>
      </c>
      <c r="AC62" s="106">
        <f t="shared" si="4"/>
        <v>0</v>
      </c>
    </row>
    <row r="63" spans="1:29" s="89" customFormat="1" ht="15" thickTop="1" thickBot="1">
      <c r="A63" s="289" t="s">
        <v>47</v>
      </c>
      <c r="B63" s="12">
        <f>SUM(B39:B62)</f>
        <v>38418.5</v>
      </c>
      <c r="C63" s="42">
        <f>SUM(C39:C62)</f>
        <v>28429.25</v>
      </c>
      <c r="D63" s="12">
        <f t="shared" ref="D63:AC63" si="10">SUM(D39:D62)</f>
        <v>15004</v>
      </c>
      <c r="E63" s="42">
        <f t="shared" si="10"/>
        <v>12915</v>
      </c>
      <c r="F63" s="12">
        <f t="shared" si="10"/>
        <v>7868.25</v>
      </c>
      <c r="G63" s="42">
        <f t="shared" si="10"/>
        <v>4847.25</v>
      </c>
      <c r="H63" s="12">
        <f t="shared" si="10"/>
        <v>26985.75</v>
      </c>
      <c r="I63" s="42">
        <f t="shared" si="10"/>
        <v>37229.75</v>
      </c>
      <c r="J63" s="12">
        <f t="shared" si="10"/>
        <v>3257</v>
      </c>
      <c r="K63" s="42">
        <f t="shared" si="10"/>
        <v>4370.75</v>
      </c>
      <c r="L63" s="12">
        <f t="shared" si="10"/>
        <v>6597.75</v>
      </c>
      <c r="M63" s="42">
        <f t="shared" si="10"/>
        <v>14252.75</v>
      </c>
      <c r="N63" s="12">
        <f t="shared" si="10"/>
        <v>20199.75</v>
      </c>
      <c r="O63" s="42">
        <f t="shared" si="10"/>
        <v>25985.75</v>
      </c>
      <c r="P63" s="12">
        <f t="shared" si="10"/>
        <v>11458.25</v>
      </c>
      <c r="Q63" s="42">
        <f t="shared" si="10"/>
        <v>11695.5</v>
      </c>
      <c r="R63" s="12">
        <f t="shared" si="10"/>
        <v>17925</v>
      </c>
      <c r="S63" s="42">
        <f t="shared" si="10"/>
        <v>17025.75</v>
      </c>
      <c r="T63" s="12">
        <f t="shared" si="10"/>
        <v>4760.5</v>
      </c>
      <c r="U63" s="42">
        <f t="shared" si="10"/>
        <v>4653.25</v>
      </c>
      <c r="V63" s="12">
        <f t="shared" si="10"/>
        <v>17783.25</v>
      </c>
      <c r="W63" s="42">
        <f t="shared" si="10"/>
        <v>18515.25</v>
      </c>
      <c r="X63" s="12">
        <f t="shared" si="10"/>
        <v>16255.5</v>
      </c>
      <c r="Y63" s="42">
        <f t="shared" si="10"/>
        <v>8567.25</v>
      </c>
      <c r="Z63" s="12">
        <f t="shared" si="10"/>
        <v>41191.25</v>
      </c>
      <c r="AA63" s="42">
        <f t="shared" si="10"/>
        <v>38817.25</v>
      </c>
      <c r="AB63" s="12">
        <f t="shared" si="10"/>
        <v>227704.75</v>
      </c>
      <c r="AC63" s="42">
        <f t="shared" si="10"/>
        <v>227304.75</v>
      </c>
    </row>
    <row r="64" spans="1:29" ht="17.100000000000001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48</v>
      </c>
      <c r="B65">
        <f>COUNTIF('Daily Total'!$G$7:$G$36,2)</f>
        <v>4</v>
      </c>
    </row>
    <row r="67" spans="1:31" s="8" customFormat="1">
      <c r="A67" s="44" t="s">
        <v>53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11" t="s">
        <v>2</v>
      </c>
      <c r="B69" s="294" t="s">
        <v>3</v>
      </c>
      <c r="C69" s="295"/>
      <c r="D69" s="294" t="s">
        <v>4</v>
      </c>
      <c r="E69" s="295"/>
      <c r="F69" s="294" t="s">
        <v>5</v>
      </c>
      <c r="G69" s="295"/>
      <c r="H69" s="294" t="s">
        <v>6</v>
      </c>
      <c r="I69" s="295"/>
      <c r="J69" s="294" t="s">
        <v>7</v>
      </c>
      <c r="K69" s="295"/>
      <c r="L69" s="294" t="s">
        <v>8</v>
      </c>
      <c r="M69" s="295"/>
      <c r="N69" s="294" t="s">
        <v>9</v>
      </c>
      <c r="O69" s="295"/>
      <c r="P69" s="294" t="s">
        <v>10</v>
      </c>
      <c r="Q69" s="295"/>
      <c r="R69" s="294" t="s">
        <v>11</v>
      </c>
      <c r="S69" s="295"/>
      <c r="T69" s="294" t="s">
        <v>12</v>
      </c>
      <c r="U69" s="295"/>
      <c r="V69" s="294" t="s">
        <v>13</v>
      </c>
      <c r="W69" s="295"/>
      <c r="X69" s="294" t="s">
        <v>14</v>
      </c>
      <c r="Y69" s="295"/>
      <c r="Z69" s="294" t="s">
        <v>15</v>
      </c>
      <c r="AA69" s="295"/>
      <c r="AB69" s="294" t="s">
        <v>50</v>
      </c>
      <c r="AC69" s="295"/>
    </row>
    <row r="70" spans="1:31" s="67" customFormat="1" ht="15" thickTop="1" thickBot="1">
      <c r="A70" s="312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5"/>
      <c r="AE71" s="15"/>
    </row>
    <row r="72" spans="1:31" s="8" customFormat="1">
      <c r="A72" s="87" t="s">
        <v>21</v>
      </c>
      <c r="B72" s="82">
        <f>B8/B31</f>
        <v>6.5398180564051177E-3</v>
      </c>
      <c r="C72" s="83">
        <f t="shared" ref="C72:AC72" si="12">C8/C31</f>
        <v>0</v>
      </c>
      <c r="D72" s="82">
        <f t="shared" si="12"/>
        <v>7.1980805118635029E-3</v>
      </c>
      <c r="E72" s="83">
        <f t="shared" si="12"/>
        <v>1.9357336430507162E-5</v>
      </c>
      <c r="F72" s="82">
        <f t="shared" si="12"/>
        <v>4.5118037683093441E-3</v>
      </c>
      <c r="G72" s="83">
        <f t="shared" si="12"/>
        <v>5.1575635669709633E-5</v>
      </c>
      <c r="H72" s="82">
        <f t="shared" si="12"/>
        <v>6.0216966361876173E-3</v>
      </c>
      <c r="I72" s="83">
        <f t="shared" si="12"/>
        <v>2.1488191567227823E-4</v>
      </c>
      <c r="J72" s="82">
        <f t="shared" si="12"/>
        <v>1.84218606079214E-3</v>
      </c>
      <c r="K72" s="83">
        <f t="shared" si="12"/>
        <v>1.1439684264714293E-4</v>
      </c>
      <c r="L72" s="82">
        <f t="shared" si="12"/>
        <v>7.1994240460763136E-4</v>
      </c>
      <c r="M72" s="83">
        <f t="shared" si="12"/>
        <v>3.8589044219536578E-4</v>
      </c>
      <c r="N72" s="82">
        <f t="shared" si="12"/>
        <v>1.0396168269409276E-3</v>
      </c>
      <c r="O72" s="83">
        <f t="shared" si="12"/>
        <v>2.5975775184476109E-4</v>
      </c>
      <c r="P72" s="82">
        <f t="shared" si="12"/>
        <v>8.9455196037789369E-4</v>
      </c>
      <c r="Q72" s="83">
        <f t="shared" si="12"/>
        <v>2.7788465649181311E-4</v>
      </c>
      <c r="R72" s="82">
        <f t="shared" si="12"/>
        <v>3.6262203626220363E-4</v>
      </c>
      <c r="S72" s="83">
        <f t="shared" si="12"/>
        <v>0</v>
      </c>
      <c r="T72" s="82">
        <f t="shared" si="12"/>
        <v>1.0503098414032139E-4</v>
      </c>
      <c r="U72" s="83">
        <f t="shared" si="12"/>
        <v>0</v>
      </c>
      <c r="V72" s="82">
        <f t="shared" si="12"/>
        <v>4.2174518156130063E-5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2.6657327086940436E-3</v>
      </c>
      <c r="AC72" s="102">
        <f t="shared" si="12"/>
        <v>1.0778481311983142E-4</v>
      </c>
      <c r="AD72" s="15"/>
      <c r="AE72" s="15"/>
    </row>
    <row r="73" spans="1:31" s="8" customFormat="1">
      <c r="A73" s="88" t="s">
        <v>23</v>
      </c>
      <c r="B73" s="82">
        <f>B9/B31</f>
        <v>4.1659617111547823E-2</v>
      </c>
      <c r="C73" s="83">
        <f t="shared" ref="C73:AC73" si="13">C9/C31</f>
        <v>1.2311263927117317E-4</v>
      </c>
      <c r="D73" s="82">
        <f t="shared" si="13"/>
        <v>3.8173153825646497E-2</v>
      </c>
      <c r="E73" s="83">
        <f t="shared" si="13"/>
        <v>2.6519550909794814E-3</v>
      </c>
      <c r="F73" s="82">
        <f t="shared" si="13"/>
        <v>4.1877164553744482E-2</v>
      </c>
      <c r="G73" s="83">
        <f t="shared" si="13"/>
        <v>3.2492650471917066E-3</v>
      </c>
      <c r="H73" s="82">
        <f t="shared" si="13"/>
        <v>3.005289828891174E-2</v>
      </c>
      <c r="I73" s="83">
        <f t="shared" si="13"/>
        <v>5.5936448673439927E-3</v>
      </c>
      <c r="J73" s="82">
        <f t="shared" si="13"/>
        <v>1.1436905127417869E-2</v>
      </c>
      <c r="K73" s="83">
        <f t="shared" si="13"/>
        <v>1.2812446376480009E-2</v>
      </c>
      <c r="L73" s="82">
        <f t="shared" si="13"/>
        <v>9.3213595543935428E-3</v>
      </c>
      <c r="M73" s="83">
        <f t="shared" si="13"/>
        <v>1.5909210503236217E-2</v>
      </c>
      <c r="N73" s="82">
        <f t="shared" si="13"/>
        <v>1.8713102884936696E-2</v>
      </c>
      <c r="O73" s="83">
        <f t="shared" si="13"/>
        <v>1.3286127973985743E-2</v>
      </c>
      <c r="P73" s="82">
        <f t="shared" si="13"/>
        <v>2.1338337006087317E-2</v>
      </c>
      <c r="Q73" s="83">
        <f t="shared" si="13"/>
        <v>1.669445513231585E-2</v>
      </c>
      <c r="R73" s="82">
        <f t="shared" si="13"/>
        <v>2.0529986052998606E-2</v>
      </c>
      <c r="S73" s="83">
        <f t="shared" si="13"/>
        <v>1.4654273673700131E-2</v>
      </c>
      <c r="T73" s="82">
        <f t="shared" si="13"/>
        <v>1.7225081399012708E-2</v>
      </c>
      <c r="U73" s="83">
        <f t="shared" si="13"/>
        <v>3.4169666362219957E-2</v>
      </c>
      <c r="V73" s="82">
        <f t="shared" si="13"/>
        <v>1.5970084208454586E-2</v>
      </c>
      <c r="W73" s="83">
        <f t="shared" si="13"/>
        <v>1.4474554758914949E-2</v>
      </c>
      <c r="X73" s="82">
        <f t="shared" si="13"/>
        <v>1.987019777921319E-2</v>
      </c>
      <c r="Y73" s="83">
        <f t="shared" si="13"/>
        <v>2.5095567422451778E-2</v>
      </c>
      <c r="Z73" s="82">
        <f t="shared" si="13"/>
        <v>1.8954268200163871E-2</v>
      </c>
      <c r="AA73" s="82">
        <f t="shared" si="13"/>
        <v>1.5006215020383979E-2</v>
      </c>
      <c r="AB73" s="101">
        <f t="shared" si="13"/>
        <v>2.5791073747912594E-2</v>
      </c>
      <c r="AC73" s="102">
        <f t="shared" si="13"/>
        <v>1.1258013745863207E-2</v>
      </c>
      <c r="AD73" s="15"/>
      <c r="AE73" s="15"/>
    </row>
    <row r="74" spans="1:31" s="8" customFormat="1">
      <c r="A74" s="87" t="s">
        <v>25</v>
      </c>
      <c r="B74" s="82">
        <f>B10/B31</f>
        <v>6.5066309199994787E-2</v>
      </c>
      <c r="C74" s="83">
        <f t="shared" ref="C74:AC74" si="14">C10/C31</f>
        <v>1.8097557972862457E-2</v>
      </c>
      <c r="D74" s="82">
        <f t="shared" si="14"/>
        <v>6.7182084777392695E-2</v>
      </c>
      <c r="E74" s="83">
        <f t="shared" si="14"/>
        <v>3.1010452961672475E-2</v>
      </c>
      <c r="F74" s="82">
        <f t="shared" si="14"/>
        <v>8.1466653957360274E-2</v>
      </c>
      <c r="G74" s="83">
        <f t="shared" si="14"/>
        <v>3.0017019959771005E-2</v>
      </c>
      <c r="H74" s="82">
        <f t="shared" si="14"/>
        <v>3.9224405473259033E-2</v>
      </c>
      <c r="I74" s="83">
        <f t="shared" si="14"/>
        <v>2.8592724904142521E-2</v>
      </c>
      <c r="J74" s="82">
        <f t="shared" si="14"/>
        <v>2.4869511820693892E-2</v>
      </c>
      <c r="K74" s="83">
        <f t="shared" si="14"/>
        <v>4.3871189155179319E-2</v>
      </c>
      <c r="L74" s="82">
        <f t="shared" si="14"/>
        <v>2.9290288355878897E-2</v>
      </c>
      <c r="M74" s="83">
        <f t="shared" si="14"/>
        <v>4.5535072179053164E-2</v>
      </c>
      <c r="N74" s="82">
        <f t="shared" si="14"/>
        <v>3.9121771309050854E-2</v>
      </c>
      <c r="O74" s="83">
        <f t="shared" si="14"/>
        <v>4.0820449669530419E-2</v>
      </c>
      <c r="P74" s="82">
        <f t="shared" si="14"/>
        <v>4.442214125193638E-2</v>
      </c>
      <c r="Q74" s="83">
        <f t="shared" si="14"/>
        <v>4.7261767346415288E-2</v>
      </c>
      <c r="R74" s="82">
        <f t="shared" si="14"/>
        <v>4.719665271966527E-2</v>
      </c>
      <c r="S74" s="83">
        <f t="shared" si="14"/>
        <v>4.6297519933042597E-2</v>
      </c>
      <c r="T74" s="82">
        <f t="shared" si="14"/>
        <v>3.6288205020481044E-2</v>
      </c>
      <c r="U74" s="83">
        <f t="shared" si="14"/>
        <v>8.4564551657443726E-2</v>
      </c>
      <c r="V74" s="82">
        <f t="shared" si="14"/>
        <v>3.343033472509243E-2</v>
      </c>
      <c r="W74" s="83">
        <f t="shared" si="14"/>
        <v>5.0053334413523984E-2</v>
      </c>
      <c r="X74" s="82">
        <f t="shared" si="14"/>
        <v>4.3692903940204857E-2</v>
      </c>
      <c r="Y74" s="83">
        <f t="shared" si="14"/>
        <v>6.4489772097230738E-2</v>
      </c>
      <c r="Z74" s="82">
        <f t="shared" si="14"/>
        <v>4.2830698267229086E-2</v>
      </c>
      <c r="AA74" s="82">
        <f t="shared" si="14"/>
        <v>4.1193026296298681E-2</v>
      </c>
      <c r="AB74" s="101">
        <f t="shared" si="14"/>
        <v>4.7730668771731814E-2</v>
      </c>
      <c r="AC74" s="102">
        <f t="shared" si="14"/>
        <v>3.8887220790590607E-2</v>
      </c>
      <c r="AD74" s="15"/>
      <c r="AE74" s="15"/>
    </row>
    <row r="75" spans="1:31" s="8" customFormat="1">
      <c r="A75" s="88" t="s">
        <v>20</v>
      </c>
      <c r="B75" s="82">
        <f>B11/B31</f>
        <v>7.9720707471660782E-2</v>
      </c>
      <c r="C75" s="83">
        <f t="shared" ref="C75:AC75" si="15">C11/C31</f>
        <v>3.3609750521030275E-2</v>
      </c>
      <c r="D75" s="82">
        <f t="shared" si="15"/>
        <v>7.0181284990669154E-2</v>
      </c>
      <c r="E75" s="83">
        <f t="shared" si="15"/>
        <v>5.5090979481223386E-2</v>
      </c>
      <c r="F75" s="82">
        <f t="shared" si="15"/>
        <v>7.1172115781781203E-2</v>
      </c>
      <c r="G75" s="83">
        <f t="shared" si="15"/>
        <v>6.5552632936200936E-2</v>
      </c>
      <c r="H75" s="82">
        <f t="shared" si="15"/>
        <v>4.5097875730709724E-2</v>
      </c>
      <c r="I75" s="83">
        <f t="shared" si="15"/>
        <v>3.9840450177613333E-2</v>
      </c>
      <c r="J75" s="82">
        <f t="shared" si="15"/>
        <v>4.1142155357691126E-2</v>
      </c>
      <c r="K75" s="83">
        <f t="shared" si="15"/>
        <v>9.8667276783160784E-2</v>
      </c>
      <c r="L75" s="82">
        <f t="shared" si="15"/>
        <v>3.3344700844985031E-2</v>
      </c>
      <c r="M75" s="83">
        <f t="shared" si="15"/>
        <v>6.274227780603743E-2</v>
      </c>
      <c r="N75" s="82">
        <f t="shared" si="15"/>
        <v>5.3701159667817674E-2</v>
      </c>
      <c r="O75" s="83">
        <f t="shared" si="15"/>
        <v>5.8897665066430641E-2</v>
      </c>
      <c r="P75" s="82">
        <f t="shared" si="15"/>
        <v>6.3753190932297685E-2</v>
      </c>
      <c r="Q75" s="83">
        <f t="shared" si="15"/>
        <v>6.0236843230302255E-2</v>
      </c>
      <c r="R75" s="82">
        <f t="shared" si="15"/>
        <v>6.6150627615062768E-2</v>
      </c>
      <c r="S75" s="83">
        <f t="shared" si="15"/>
        <v>5.2875791081156483E-2</v>
      </c>
      <c r="T75" s="82">
        <f t="shared" si="15"/>
        <v>4.3115218989601932E-2</v>
      </c>
      <c r="U75" s="83">
        <f t="shared" si="15"/>
        <v>0.10986944608606887</v>
      </c>
      <c r="V75" s="82">
        <f t="shared" si="15"/>
        <v>4.0375072048135181E-2</v>
      </c>
      <c r="W75" s="83">
        <f t="shared" si="15"/>
        <v>6.096326001539272E-2</v>
      </c>
      <c r="X75" s="82">
        <f t="shared" si="15"/>
        <v>5.119805604257021E-2</v>
      </c>
      <c r="Y75" s="83">
        <f t="shared" si="15"/>
        <v>9.1307012168432108E-2</v>
      </c>
      <c r="Z75" s="82">
        <f t="shared" si="15"/>
        <v>5.8240524383212457E-2</v>
      </c>
      <c r="AA75" s="82">
        <f t="shared" si="15"/>
        <v>4.7897519788238474E-2</v>
      </c>
      <c r="AB75" s="101">
        <f t="shared" si="15"/>
        <v>5.8858016795872728E-2</v>
      </c>
      <c r="AC75" s="102">
        <f t="shared" si="15"/>
        <v>5.3717531199853938E-2</v>
      </c>
      <c r="AD75" s="15"/>
      <c r="AE75" s="15"/>
    </row>
    <row r="76" spans="1:31" s="8" customFormat="1">
      <c r="A76" s="87" t="s">
        <v>22</v>
      </c>
      <c r="B76" s="82">
        <f>B12/B31</f>
        <v>8.4601168707784016E-2</v>
      </c>
      <c r="C76" s="83">
        <f t="shared" ref="C76:AC76" si="16">C12/C31</f>
        <v>3.689861674156019E-2</v>
      </c>
      <c r="D76" s="82">
        <f t="shared" si="16"/>
        <v>7.3347107438016534E-2</v>
      </c>
      <c r="E76" s="83">
        <f t="shared" si="16"/>
        <v>5.7568718544328303E-2</v>
      </c>
      <c r="F76" s="82">
        <f t="shared" si="16"/>
        <v>6.9043306961522569E-2</v>
      </c>
      <c r="G76" s="83">
        <f t="shared" si="16"/>
        <v>6.1375006446954455E-2</v>
      </c>
      <c r="H76" s="82">
        <f t="shared" si="16"/>
        <v>5.3917345265556825E-2</v>
      </c>
      <c r="I76" s="83">
        <f t="shared" si="16"/>
        <v>4.6448069084535887E-2</v>
      </c>
      <c r="J76" s="82">
        <f t="shared" si="16"/>
        <v>4.2140006140620204E-2</v>
      </c>
      <c r="K76" s="83">
        <f t="shared" si="16"/>
        <v>9.5235371503746502E-2</v>
      </c>
      <c r="L76" s="82">
        <f t="shared" si="16"/>
        <v>2.8684021067788262E-2</v>
      </c>
      <c r="M76" s="83">
        <f t="shared" si="16"/>
        <v>8.7474347055831334E-2</v>
      </c>
      <c r="N76" s="82">
        <f t="shared" si="16"/>
        <v>5.2871941484424312E-2</v>
      </c>
      <c r="O76" s="83">
        <f t="shared" si="16"/>
        <v>7.7696429774010756E-2</v>
      </c>
      <c r="P76" s="82">
        <f t="shared" si="16"/>
        <v>5.698950537822093E-2</v>
      </c>
      <c r="Q76" s="83">
        <f t="shared" si="16"/>
        <v>6.9578042836988582E-2</v>
      </c>
      <c r="R76" s="82">
        <f t="shared" si="16"/>
        <v>6.3598326359832633E-2</v>
      </c>
      <c r="S76" s="83">
        <f t="shared" si="16"/>
        <v>5.7324934290706724E-2</v>
      </c>
      <c r="T76" s="82">
        <f t="shared" si="16"/>
        <v>4.3430311942022896E-2</v>
      </c>
      <c r="U76" s="83">
        <f t="shared" si="16"/>
        <v>0.12050717240638263</v>
      </c>
      <c r="V76" s="82">
        <f t="shared" si="16"/>
        <v>3.700111059564478E-2</v>
      </c>
      <c r="W76" s="83">
        <f t="shared" si="16"/>
        <v>7.5896895802109066E-2</v>
      </c>
      <c r="X76" s="82">
        <f t="shared" si="16"/>
        <v>5.2766755867244934E-2</v>
      </c>
      <c r="Y76" s="83">
        <f t="shared" si="16"/>
        <v>9.69681052846596E-2</v>
      </c>
      <c r="Z76" s="82">
        <f t="shared" si="16"/>
        <v>5.9017388401662978E-2</v>
      </c>
      <c r="AA76" s="82">
        <f t="shared" si="16"/>
        <v>5.6115515653478804E-2</v>
      </c>
      <c r="AB76" s="101">
        <f t="shared" si="16"/>
        <v>6.0121714632654789E-2</v>
      </c>
      <c r="AC76" s="102">
        <f t="shared" si="16"/>
        <v>6.2761556896633264E-2</v>
      </c>
      <c r="AD76" s="15"/>
      <c r="AE76" s="15"/>
    </row>
    <row r="77" spans="1:31" s="8" customFormat="1">
      <c r="A77" s="88" t="s">
        <v>24</v>
      </c>
      <c r="B77" s="82">
        <f>B13/B31</f>
        <v>7.1391386962010486E-2</v>
      </c>
      <c r="C77" s="83">
        <f t="shared" ref="C77:AC77" si="17">C13/C31</f>
        <v>4.2315572869491808E-2</v>
      </c>
      <c r="D77" s="82">
        <f t="shared" si="17"/>
        <v>6.9281524926686211E-2</v>
      </c>
      <c r="E77" s="83">
        <f t="shared" si="17"/>
        <v>5.1955090979481221E-2</v>
      </c>
      <c r="F77" s="82">
        <f t="shared" si="17"/>
        <v>6.214850824516252E-2</v>
      </c>
      <c r="G77" s="83">
        <f t="shared" si="17"/>
        <v>5.5031203259580178E-2</v>
      </c>
      <c r="H77" s="82">
        <f t="shared" si="17"/>
        <v>5.4639948861899337E-2</v>
      </c>
      <c r="I77" s="83">
        <f t="shared" si="17"/>
        <v>4.5031191453071807E-2</v>
      </c>
      <c r="J77" s="82">
        <f t="shared" si="17"/>
        <v>5.4881793061099172E-2</v>
      </c>
      <c r="K77" s="83">
        <f t="shared" si="17"/>
        <v>0.10844820682949151</v>
      </c>
      <c r="L77" s="82">
        <f t="shared" si="17"/>
        <v>3.0199689288014853E-2</v>
      </c>
      <c r="M77" s="83">
        <f t="shared" si="17"/>
        <v>7.9335566820438158E-2</v>
      </c>
      <c r="N77" s="82">
        <f t="shared" si="17"/>
        <v>5.1745689921904973E-2</v>
      </c>
      <c r="O77" s="83">
        <f t="shared" si="17"/>
        <v>7.845646171459357E-2</v>
      </c>
      <c r="P77" s="82">
        <f t="shared" si="17"/>
        <v>6.1134990072655077E-2</v>
      </c>
      <c r="Q77" s="83">
        <f t="shared" si="17"/>
        <v>5.7436620922577057E-2</v>
      </c>
      <c r="R77" s="82">
        <f t="shared" si="17"/>
        <v>6.6290097629009767E-2</v>
      </c>
      <c r="S77" s="83">
        <f t="shared" si="17"/>
        <v>5.1451477908462183E-2</v>
      </c>
      <c r="T77" s="82">
        <f t="shared" si="17"/>
        <v>4.0489444386093899E-2</v>
      </c>
      <c r="U77" s="83">
        <f t="shared" si="17"/>
        <v>7.7204104658034706E-2</v>
      </c>
      <c r="V77" s="82">
        <f t="shared" si="17"/>
        <v>3.5314129869399573E-2</v>
      </c>
      <c r="W77" s="83">
        <f t="shared" si="17"/>
        <v>8.3215187480590327E-2</v>
      </c>
      <c r="X77" s="82">
        <f t="shared" si="17"/>
        <v>4.9075697456245577E-2</v>
      </c>
      <c r="Y77" s="83">
        <f t="shared" si="17"/>
        <v>7.7708716332545447E-2</v>
      </c>
      <c r="Z77" s="82">
        <f t="shared" si="17"/>
        <v>5.8817103146906198E-2</v>
      </c>
      <c r="AA77" s="82">
        <f t="shared" si="17"/>
        <v>4.9462545646587537E-2</v>
      </c>
      <c r="AB77" s="101">
        <f t="shared" si="17"/>
        <v>5.7526248354502922E-2</v>
      </c>
      <c r="AC77" s="102">
        <f t="shared" si="17"/>
        <v>5.9366335283358572E-2</v>
      </c>
      <c r="AD77" s="15"/>
      <c r="AE77" s="15"/>
    </row>
    <row r="78" spans="1:31" s="8" customFormat="1">
      <c r="A78" s="87" t="s">
        <v>28</v>
      </c>
      <c r="B78" s="82">
        <f>B14/B31</f>
        <v>6.2840818876322604E-2</v>
      </c>
      <c r="C78" s="83">
        <f t="shared" ref="C78:AC78" si="18">C14/C31</f>
        <v>4.8444823553206645E-2</v>
      </c>
      <c r="D78" s="82">
        <f t="shared" si="18"/>
        <v>6.0717142095441212E-2</v>
      </c>
      <c r="E78" s="83">
        <f t="shared" si="18"/>
        <v>4.6864111498257838E-2</v>
      </c>
      <c r="F78" s="82">
        <f t="shared" si="18"/>
        <v>5.2203475995297559E-2</v>
      </c>
      <c r="G78" s="83">
        <f t="shared" si="18"/>
        <v>4.827479498684821E-2</v>
      </c>
      <c r="H78" s="82">
        <f t="shared" si="18"/>
        <v>5.7650797179993142E-2</v>
      </c>
      <c r="I78" s="83">
        <f t="shared" si="18"/>
        <v>4.7448613004384937E-2</v>
      </c>
      <c r="J78" s="82">
        <f t="shared" si="18"/>
        <v>4.6131409272336506E-2</v>
      </c>
      <c r="K78" s="83">
        <f t="shared" si="18"/>
        <v>8.8371560944917923E-2</v>
      </c>
      <c r="L78" s="82">
        <f t="shared" si="18"/>
        <v>2.9631313705429881E-2</v>
      </c>
      <c r="M78" s="83">
        <f t="shared" si="18"/>
        <v>6.9635684341618279E-2</v>
      </c>
      <c r="N78" s="82">
        <f t="shared" si="18"/>
        <v>5.0644191140979469E-2</v>
      </c>
      <c r="O78" s="83">
        <f t="shared" si="18"/>
        <v>6.1052692340994585E-2</v>
      </c>
      <c r="P78" s="82">
        <f t="shared" si="18"/>
        <v>6.1702266925577641E-2</v>
      </c>
      <c r="Q78" s="83">
        <f t="shared" si="18"/>
        <v>4.9185584199050919E-2</v>
      </c>
      <c r="R78" s="82">
        <f t="shared" si="18"/>
        <v>7.0237099023709906E-2</v>
      </c>
      <c r="S78" s="83">
        <f t="shared" si="18"/>
        <v>4.6855498289355826E-2</v>
      </c>
      <c r="T78" s="82">
        <f t="shared" si="18"/>
        <v>4.7316458355214787E-2</v>
      </c>
      <c r="U78" s="83">
        <f t="shared" si="18"/>
        <v>6.1408692849083971E-2</v>
      </c>
      <c r="V78" s="82">
        <f t="shared" si="18"/>
        <v>3.8350695176640942E-2</v>
      </c>
      <c r="W78" s="83">
        <f t="shared" si="18"/>
        <v>7.3074897719447487E-2</v>
      </c>
      <c r="X78" s="82">
        <f t="shared" si="18"/>
        <v>4.8352865184091535E-2</v>
      </c>
      <c r="Y78" s="83">
        <f t="shared" si="18"/>
        <v>5.8274242026321164E-2</v>
      </c>
      <c r="Z78" s="82">
        <f t="shared" si="18"/>
        <v>5.5897793827572602E-2</v>
      </c>
      <c r="AA78" s="82">
        <f t="shared" si="18"/>
        <v>5.2090243384062498E-2</v>
      </c>
      <c r="AB78" s="101">
        <f t="shared" si="18"/>
        <v>5.5432528306941335E-2</v>
      </c>
      <c r="AC78" s="102">
        <f t="shared" si="18"/>
        <v>5.4909763214363097E-2</v>
      </c>
      <c r="AD78" s="15"/>
      <c r="AE78" s="15"/>
    </row>
    <row r="79" spans="1:31" s="8" customFormat="1">
      <c r="A79" s="88" t="s">
        <v>29</v>
      </c>
      <c r="B79" s="82">
        <f>B15/B31</f>
        <v>6.8209326236058146E-2</v>
      </c>
      <c r="C79" s="83">
        <f t="shared" ref="C79:AC79" si="19">C15/C31</f>
        <v>4.6747627883254046E-2</v>
      </c>
      <c r="D79" s="82">
        <f t="shared" si="19"/>
        <v>6.8198480405225276E-2</v>
      </c>
      <c r="E79" s="83">
        <f t="shared" si="19"/>
        <v>4.0902051877661633E-2</v>
      </c>
      <c r="F79" s="82">
        <f t="shared" si="19"/>
        <v>5.5190162996854447E-2</v>
      </c>
      <c r="G79" s="83">
        <f t="shared" si="19"/>
        <v>4.6263345195729534E-2</v>
      </c>
      <c r="H79" s="82">
        <f t="shared" si="19"/>
        <v>6.5340040576971181E-2</v>
      </c>
      <c r="I79" s="83">
        <f t="shared" si="19"/>
        <v>5.1363492905539251E-2</v>
      </c>
      <c r="J79" s="82">
        <f t="shared" si="19"/>
        <v>5.5495855081363218E-2</v>
      </c>
      <c r="K79" s="83">
        <f t="shared" si="19"/>
        <v>7.5158725619172917E-2</v>
      </c>
      <c r="L79" s="82">
        <f t="shared" si="19"/>
        <v>3.8914781554317761E-2</v>
      </c>
      <c r="M79" s="83">
        <f t="shared" si="19"/>
        <v>8.3282173615618044E-2</v>
      </c>
      <c r="N79" s="82">
        <f t="shared" si="19"/>
        <v>5.5050186264681493E-2</v>
      </c>
      <c r="O79" s="83">
        <f t="shared" si="19"/>
        <v>6.7931462436142884E-2</v>
      </c>
      <c r="P79" s="82">
        <f t="shared" si="19"/>
        <v>6.2662273907446595E-2</v>
      </c>
      <c r="Q79" s="83">
        <f t="shared" si="19"/>
        <v>5.2071309478004361E-2</v>
      </c>
      <c r="R79" s="82">
        <f t="shared" si="19"/>
        <v>6.4923291492329144E-2</v>
      </c>
      <c r="S79" s="83">
        <f t="shared" si="19"/>
        <v>4.9909695608122993E-2</v>
      </c>
      <c r="T79" s="82">
        <f t="shared" si="19"/>
        <v>4.8891923117319609E-2</v>
      </c>
      <c r="U79" s="83">
        <f t="shared" si="19"/>
        <v>5.3457261054101972E-2</v>
      </c>
      <c r="V79" s="82">
        <f t="shared" si="19"/>
        <v>4.4381651272967539E-2</v>
      </c>
      <c r="W79" s="83">
        <f t="shared" si="19"/>
        <v>7.9772079772079771E-2</v>
      </c>
      <c r="X79" s="82">
        <f t="shared" si="19"/>
        <v>4.9321768016978872E-2</v>
      </c>
      <c r="Y79" s="83">
        <f t="shared" si="19"/>
        <v>5.3401033003589247E-2</v>
      </c>
      <c r="Z79" s="82">
        <f t="shared" si="19"/>
        <v>5.9782113919825207E-2</v>
      </c>
      <c r="AA79" s="82">
        <f t="shared" si="19"/>
        <v>5.9142520400079862E-2</v>
      </c>
      <c r="AB79" s="101">
        <f t="shared" si="19"/>
        <v>5.9545310319613444E-2</v>
      </c>
      <c r="AC79" s="102">
        <f t="shared" si="19"/>
        <v>5.8125710087448677E-2</v>
      </c>
      <c r="AD79" s="15"/>
      <c r="AE79" s="15"/>
    </row>
    <row r="80" spans="1:31" s="8" customFormat="1">
      <c r="A80" s="87" t="s">
        <v>31</v>
      </c>
      <c r="B80" s="82">
        <f>B16/B31</f>
        <v>7.6388979267800666E-2</v>
      </c>
      <c r="C80" s="83">
        <f t="shared" ref="C80:AC80" si="20">C16/C31</f>
        <v>6.260277706939156E-2</v>
      </c>
      <c r="D80" s="82">
        <f t="shared" si="20"/>
        <v>7.3013862969874693E-2</v>
      </c>
      <c r="E80" s="83">
        <f t="shared" si="20"/>
        <v>5.423925667828107E-2</v>
      </c>
      <c r="F80" s="82">
        <f t="shared" si="20"/>
        <v>6.1036443936072188E-2</v>
      </c>
      <c r="G80" s="83">
        <f t="shared" si="20"/>
        <v>4.7501160451802568E-2</v>
      </c>
      <c r="H80" s="82">
        <f t="shared" si="20"/>
        <v>7.2519755797041036E-2</v>
      </c>
      <c r="I80" s="83">
        <f t="shared" si="20"/>
        <v>5.9414849683384931E-2</v>
      </c>
      <c r="J80" s="82">
        <f t="shared" si="20"/>
        <v>7.1845256370893465E-2</v>
      </c>
      <c r="K80" s="83">
        <f t="shared" si="20"/>
        <v>7.1097637705199335E-2</v>
      </c>
      <c r="L80" s="82">
        <f t="shared" si="20"/>
        <v>6.7977719677162665E-2</v>
      </c>
      <c r="M80" s="83">
        <f t="shared" si="20"/>
        <v>8.4580168739366093E-2</v>
      </c>
      <c r="N80" s="82">
        <f t="shared" si="20"/>
        <v>6.8627086968898132E-2</v>
      </c>
      <c r="O80" s="83">
        <f t="shared" si="20"/>
        <v>7.3886649413620928E-2</v>
      </c>
      <c r="P80" s="82">
        <f t="shared" si="20"/>
        <v>7.5993279951126924E-2</v>
      </c>
      <c r="Q80" s="83">
        <f t="shared" si="20"/>
        <v>5.6089949125732119E-2</v>
      </c>
      <c r="R80" s="82">
        <f t="shared" si="20"/>
        <v>7.7099023709902376E-2</v>
      </c>
      <c r="S80" s="83">
        <f t="shared" si="20"/>
        <v>5.6561384961014934E-2</v>
      </c>
      <c r="T80" s="82">
        <f t="shared" si="20"/>
        <v>7.6725133914504778E-2</v>
      </c>
      <c r="U80" s="83">
        <f t="shared" si="20"/>
        <v>5.6251007360446997E-2</v>
      </c>
      <c r="V80" s="82">
        <f t="shared" si="20"/>
        <v>5.6584145192807841E-2</v>
      </c>
      <c r="W80" s="83">
        <f t="shared" si="20"/>
        <v>8.0636232295000068E-2</v>
      </c>
      <c r="X80" s="82">
        <f t="shared" si="20"/>
        <v>6.7592507151425674E-2</v>
      </c>
      <c r="Y80" s="83">
        <f t="shared" si="20"/>
        <v>5.5005982082932094E-2</v>
      </c>
      <c r="Z80" s="82">
        <f t="shared" si="20"/>
        <v>6.5523624556186086E-2</v>
      </c>
      <c r="AA80" s="82">
        <f t="shared" si="20"/>
        <v>6.1422434613477253E-2</v>
      </c>
      <c r="AB80" s="101">
        <f t="shared" si="20"/>
        <v>7.0083079074986357E-2</v>
      </c>
      <c r="AC80" s="102">
        <f t="shared" si="20"/>
        <v>6.4178157297636762E-2</v>
      </c>
      <c r="AD80" s="15"/>
      <c r="AE80" s="15"/>
    </row>
    <row r="81" spans="1:31" s="8" customFormat="1">
      <c r="A81" s="88" t="s">
        <v>33</v>
      </c>
      <c r="B81" s="82">
        <f>B17/B31</f>
        <v>6.4155289769251791E-2</v>
      </c>
      <c r="C81" s="83">
        <f t="shared" ref="C81:AC81" si="21">C17/C31</f>
        <v>6.7685570319301419E-2</v>
      </c>
      <c r="D81" s="82">
        <f t="shared" si="21"/>
        <v>6.7531991468941621E-2</v>
      </c>
      <c r="E81" s="83">
        <f t="shared" si="21"/>
        <v>6.3840495547812626E-2</v>
      </c>
      <c r="F81" s="82">
        <f t="shared" si="21"/>
        <v>5.8685222253995487E-2</v>
      </c>
      <c r="G81" s="83">
        <f t="shared" si="21"/>
        <v>6.3695910052091395E-2</v>
      </c>
      <c r="H81" s="82">
        <f t="shared" si="21"/>
        <v>7.2028755917474957E-2</v>
      </c>
      <c r="I81" s="83">
        <f t="shared" si="21"/>
        <v>6.8298873884460681E-2</v>
      </c>
      <c r="J81" s="82">
        <f t="shared" si="21"/>
        <v>6.1175928768805649E-2</v>
      </c>
      <c r="K81" s="83">
        <f t="shared" si="21"/>
        <v>6.2460676085340047E-2</v>
      </c>
      <c r="L81" s="82">
        <f t="shared" si="21"/>
        <v>6.5817892463339772E-2</v>
      </c>
      <c r="M81" s="83">
        <f t="shared" si="21"/>
        <v>8.1738611846836576E-2</v>
      </c>
      <c r="N81" s="82">
        <f t="shared" si="21"/>
        <v>6.7203802027252818E-2</v>
      </c>
      <c r="O81" s="83">
        <f t="shared" si="21"/>
        <v>7.3097755500610914E-2</v>
      </c>
      <c r="P81" s="82">
        <f t="shared" si="21"/>
        <v>7.3353260750987276E-2</v>
      </c>
      <c r="Q81" s="83">
        <f t="shared" si="21"/>
        <v>6.171176948398957E-2</v>
      </c>
      <c r="R81" s="82">
        <f t="shared" si="21"/>
        <v>7.1868898186889824E-2</v>
      </c>
      <c r="S81" s="83">
        <f t="shared" si="21"/>
        <v>6.0085458790361659E-2</v>
      </c>
      <c r="T81" s="82">
        <f t="shared" si="21"/>
        <v>6.3911353849385566E-2</v>
      </c>
      <c r="U81" s="83">
        <f t="shared" si="21"/>
        <v>6.1731048192123786E-2</v>
      </c>
      <c r="V81" s="82">
        <f t="shared" si="21"/>
        <v>6.5159630551220954E-2</v>
      </c>
      <c r="W81" s="83">
        <f t="shared" si="21"/>
        <v>8.3876804255951176E-2</v>
      </c>
      <c r="X81" s="82">
        <f t="shared" si="21"/>
        <v>6.0456460890160255E-2</v>
      </c>
      <c r="Y81" s="83">
        <f t="shared" si="21"/>
        <v>6.586127403776007E-2</v>
      </c>
      <c r="Z81" s="82">
        <f t="shared" si="21"/>
        <v>6.6264073073771732E-2</v>
      </c>
      <c r="AA81" s="82">
        <f t="shared" si="21"/>
        <v>6.7463563235417245E-2</v>
      </c>
      <c r="AB81" s="101">
        <f t="shared" si="21"/>
        <v>6.6658688499032184E-2</v>
      </c>
      <c r="AC81" s="102">
        <f t="shared" si="21"/>
        <v>6.9095564434971113E-2</v>
      </c>
      <c r="AD81" s="15"/>
      <c r="AE81" s="15"/>
    </row>
    <row r="82" spans="1:31" s="8" customFormat="1">
      <c r="A82" s="87" t="s">
        <v>35</v>
      </c>
      <c r="B82" s="82">
        <f>B18/B31</f>
        <v>5.3353202233299063E-2</v>
      </c>
      <c r="C82" s="83">
        <f t="shared" ref="C82:AC82" si="22">C18/C31</f>
        <v>6.7879033038156122E-2</v>
      </c>
      <c r="D82" s="82">
        <f t="shared" si="22"/>
        <v>5.6501599573447081E-2</v>
      </c>
      <c r="E82" s="83">
        <f t="shared" si="22"/>
        <v>5.7530003871467283E-2</v>
      </c>
      <c r="F82" s="82">
        <f t="shared" si="22"/>
        <v>5.6270454039970767E-2</v>
      </c>
      <c r="G82" s="83">
        <f t="shared" si="22"/>
        <v>4.9254732064572697E-2</v>
      </c>
      <c r="H82" s="82">
        <f t="shared" si="22"/>
        <v>6.8239719111012287E-2</v>
      </c>
      <c r="I82" s="83">
        <f t="shared" si="22"/>
        <v>6.7741523915685706E-2</v>
      </c>
      <c r="J82" s="82">
        <f t="shared" si="22"/>
        <v>6.4246238870125885E-2</v>
      </c>
      <c r="K82" s="83">
        <f t="shared" si="22"/>
        <v>5.1306983927243609E-2</v>
      </c>
      <c r="L82" s="82">
        <f t="shared" si="22"/>
        <v>7.2827857981887761E-2</v>
      </c>
      <c r="M82" s="83">
        <f t="shared" si="22"/>
        <v>6.3040465875006571E-2</v>
      </c>
      <c r="N82" s="82">
        <f t="shared" si="22"/>
        <v>6.4753276649463481E-2</v>
      </c>
      <c r="O82" s="83">
        <f t="shared" si="22"/>
        <v>6.0177212510702981E-2</v>
      </c>
      <c r="P82" s="82">
        <f t="shared" si="22"/>
        <v>7.1716885213710641E-2</v>
      </c>
      <c r="Q82" s="83">
        <f t="shared" si="22"/>
        <v>5.6816724381172246E-2</v>
      </c>
      <c r="R82" s="82">
        <f t="shared" si="22"/>
        <v>6.7099023709902367E-2</v>
      </c>
      <c r="S82" s="83">
        <f t="shared" si="22"/>
        <v>6.0481917096163164E-2</v>
      </c>
      <c r="T82" s="82">
        <f t="shared" si="22"/>
        <v>7.4151874803066911E-2</v>
      </c>
      <c r="U82" s="83">
        <f t="shared" si="22"/>
        <v>4.7816042550905283E-2</v>
      </c>
      <c r="V82" s="82">
        <f t="shared" si="22"/>
        <v>6.8477359312836522E-2</v>
      </c>
      <c r="W82" s="83">
        <f t="shared" si="22"/>
        <v>6.4122817677320046E-2</v>
      </c>
      <c r="X82" s="82">
        <f t="shared" si="22"/>
        <v>6.4547383962351199E-2</v>
      </c>
      <c r="Y82" s="83">
        <f t="shared" si="22"/>
        <v>5.2583968017741983E-2</v>
      </c>
      <c r="Z82" s="82">
        <f t="shared" si="22"/>
        <v>6.6506843079537525E-2</v>
      </c>
      <c r="AA82" s="82">
        <f t="shared" si="22"/>
        <v>7.0503448853280443E-2</v>
      </c>
      <c r="AB82" s="101">
        <f t="shared" si="22"/>
        <v>6.3957822575067061E-2</v>
      </c>
      <c r="AC82" s="102">
        <f t="shared" si="22"/>
        <v>6.3400566860129404E-2</v>
      </c>
      <c r="AD82" s="15"/>
      <c r="AE82" s="15"/>
    </row>
    <row r="83" spans="1:31" s="8" customFormat="1">
      <c r="A83" s="88" t="s">
        <v>36</v>
      </c>
      <c r="B83" s="82">
        <f>B19/B31</f>
        <v>5.3769668258781579E-2</v>
      </c>
      <c r="C83" s="83">
        <f t="shared" ref="C83:AC83" si="23">C19/C31</f>
        <v>7.8792089133550833E-2</v>
      </c>
      <c r="D83" s="82">
        <f t="shared" si="23"/>
        <v>6.0250599840042655E-2</v>
      </c>
      <c r="E83" s="83">
        <f t="shared" si="23"/>
        <v>6.8679829655439409E-2</v>
      </c>
      <c r="F83" s="82">
        <f t="shared" si="23"/>
        <v>6.214850824516252E-2</v>
      </c>
      <c r="G83" s="83">
        <f t="shared" si="23"/>
        <v>6.3489607509412557E-2</v>
      </c>
      <c r="H83" s="82">
        <f t="shared" si="23"/>
        <v>7.5363849439055802E-2</v>
      </c>
      <c r="I83" s="83">
        <f t="shared" si="23"/>
        <v>7.9667470235497154E-2</v>
      </c>
      <c r="J83" s="82">
        <f t="shared" si="23"/>
        <v>7.6527479275406818E-2</v>
      </c>
      <c r="K83" s="83">
        <f t="shared" si="23"/>
        <v>5.5596865526511469E-2</v>
      </c>
      <c r="L83" s="82">
        <f t="shared" si="23"/>
        <v>8.790875677314236E-2</v>
      </c>
      <c r="M83" s="83">
        <f t="shared" si="23"/>
        <v>6.1198716037255969E-2</v>
      </c>
      <c r="N83" s="82">
        <f t="shared" si="23"/>
        <v>7.4382108689463974E-2</v>
      </c>
      <c r="O83" s="83">
        <f t="shared" si="23"/>
        <v>6.3217340273034259E-2</v>
      </c>
      <c r="P83" s="82">
        <f t="shared" si="23"/>
        <v>7.2393253769118315E-2</v>
      </c>
      <c r="Q83" s="83">
        <f t="shared" si="23"/>
        <v>5.8163396178017183E-2</v>
      </c>
      <c r="R83" s="82">
        <f t="shared" si="23"/>
        <v>6.6387726638772668E-2</v>
      </c>
      <c r="S83" s="83">
        <f t="shared" si="23"/>
        <v>6.5019162151447069E-2</v>
      </c>
      <c r="T83" s="82">
        <f t="shared" si="23"/>
        <v>9.547316458355215E-2</v>
      </c>
      <c r="U83" s="83">
        <f t="shared" si="23"/>
        <v>3.6802234997045075E-2</v>
      </c>
      <c r="V83" s="82">
        <f t="shared" si="23"/>
        <v>7.9133454233618714E-2</v>
      </c>
      <c r="W83" s="83">
        <f t="shared" si="23"/>
        <v>5.63049378215255E-2</v>
      </c>
      <c r="X83" s="82">
        <f t="shared" si="23"/>
        <v>7.50822798437452E-2</v>
      </c>
      <c r="Y83" s="83">
        <f t="shared" si="23"/>
        <v>4.8498643088505648E-2</v>
      </c>
      <c r="Z83" s="82">
        <f t="shared" si="23"/>
        <v>6.8794950383880074E-2</v>
      </c>
      <c r="AA83" s="82">
        <f t="shared" si="23"/>
        <v>6.8841816460465388E-2</v>
      </c>
      <c r="AB83" s="101">
        <f t="shared" si="23"/>
        <v>6.9211336171072405E-2</v>
      </c>
      <c r="AC83" s="102">
        <f t="shared" si="23"/>
        <v>6.7079548491617527E-2</v>
      </c>
      <c r="AD83" s="15"/>
      <c r="AE83" s="15"/>
    </row>
    <row r="84" spans="1:31" s="8" customFormat="1">
      <c r="A84" s="87" t="s">
        <v>37</v>
      </c>
      <c r="B84" s="82">
        <f>B20/B31</f>
        <v>5.5097153715007091E-2</v>
      </c>
      <c r="C84" s="83">
        <f t="shared" ref="C84:AC84" si="24">C20/C31</f>
        <v>7.9082283211832888E-2</v>
      </c>
      <c r="D84" s="82">
        <f t="shared" si="24"/>
        <v>7.1897494001599574E-2</v>
      </c>
      <c r="E84" s="83">
        <f t="shared" si="24"/>
        <v>7.7468060394889668E-2</v>
      </c>
      <c r="F84" s="82">
        <f t="shared" si="24"/>
        <v>7.5874559145934606E-2</v>
      </c>
      <c r="G84" s="83">
        <f t="shared" si="24"/>
        <v>7.0142864510805092E-2</v>
      </c>
      <c r="H84" s="82">
        <f t="shared" si="24"/>
        <v>7.4733887329423862E-2</v>
      </c>
      <c r="I84" s="83">
        <f t="shared" si="24"/>
        <v>7.5900321651367522E-2</v>
      </c>
      <c r="J84" s="82">
        <f t="shared" si="24"/>
        <v>9.3183911575069084E-2</v>
      </c>
      <c r="K84" s="83">
        <f t="shared" si="24"/>
        <v>5.073499971400789E-2</v>
      </c>
      <c r="L84" s="82">
        <f t="shared" si="24"/>
        <v>0.11242469023530749</v>
      </c>
      <c r="M84" s="83">
        <f t="shared" si="24"/>
        <v>5.6971461647752186E-2</v>
      </c>
      <c r="N84" s="82">
        <f t="shared" si="24"/>
        <v>8.3713907350338498E-2</v>
      </c>
      <c r="O84" s="83">
        <f t="shared" si="24"/>
        <v>6.5853400421384795E-2</v>
      </c>
      <c r="P84" s="82">
        <f t="shared" si="24"/>
        <v>7.3156895686514081E-2</v>
      </c>
      <c r="Q84" s="83">
        <f t="shared" si="24"/>
        <v>7.0133812149972205E-2</v>
      </c>
      <c r="R84" s="82">
        <f t="shared" si="24"/>
        <v>7.9205020920502092E-2</v>
      </c>
      <c r="S84" s="83">
        <f t="shared" si="24"/>
        <v>7.7603042450406001E-2</v>
      </c>
      <c r="T84" s="82">
        <f t="shared" si="24"/>
        <v>0.11705703182438819</v>
      </c>
      <c r="U84" s="83">
        <f t="shared" si="24"/>
        <v>4.1261483909095793E-2</v>
      </c>
      <c r="V84" s="82">
        <f t="shared" si="24"/>
        <v>0.10005201523905922</v>
      </c>
      <c r="W84" s="83">
        <f t="shared" si="24"/>
        <v>5.7709185671270979E-2</v>
      </c>
      <c r="X84" s="82">
        <f t="shared" si="24"/>
        <v>9.4460336501491798E-2</v>
      </c>
      <c r="Y84" s="83">
        <f t="shared" si="24"/>
        <v>5.062884823017888E-2</v>
      </c>
      <c r="Z84" s="82">
        <f t="shared" si="24"/>
        <v>8.2851333717719175E-2</v>
      </c>
      <c r="AA84" s="82">
        <f t="shared" si="24"/>
        <v>7.4309746311240488E-2</v>
      </c>
      <c r="AB84" s="101">
        <f t="shared" si="24"/>
        <v>7.9437297640914381E-2</v>
      </c>
      <c r="AC84" s="102">
        <f t="shared" si="24"/>
        <v>6.986105657712828E-2</v>
      </c>
      <c r="AD84" s="15"/>
      <c r="AE84" s="15"/>
    </row>
    <row r="85" spans="1:31" s="8" customFormat="1">
      <c r="A85" s="88" t="s">
        <v>30</v>
      </c>
      <c r="B85" s="82">
        <f>B21/B31</f>
        <v>6.0237906217056887E-2</v>
      </c>
      <c r="C85" s="83">
        <f t="shared" ref="C85:AC85" si="25">C21/C31</f>
        <v>0.10867328543665415</v>
      </c>
      <c r="D85" s="82">
        <f t="shared" si="25"/>
        <v>6.9914689416155695E-2</v>
      </c>
      <c r="E85" s="83">
        <f t="shared" si="25"/>
        <v>9.6457607433217185E-2</v>
      </c>
      <c r="F85" s="82">
        <f t="shared" si="25"/>
        <v>8.4103835033203067E-2</v>
      </c>
      <c r="G85" s="83">
        <f t="shared" si="25"/>
        <v>9.9540976842539583E-2</v>
      </c>
      <c r="H85" s="82">
        <f t="shared" si="25"/>
        <v>7.4493019463976351E-2</v>
      </c>
      <c r="I85" s="83">
        <f t="shared" si="25"/>
        <v>0.10069903773192138</v>
      </c>
      <c r="J85" s="82">
        <f t="shared" si="25"/>
        <v>0.10953331286459933</v>
      </c>
      <c r="K85" s="83">
        <f t="shared" si="25"/>
        <v>5.71412229022479E-2</v>
      </c>
      <c r="L85" s="82">
        <f t="shared" si="25"/>
        <v>0.11056799666552991</v>
      </c>
      <c r="M85" s="83">
        <f t="shared" si="25"/>
        <v>6.1391661258353651E-2</v>
      </c>
      <c r="N85" s="82">
        <f t="shared" si="25"/>
        <v>8.4765900568076341E-2</v>
      </c>
      <c r="O85" s="83">
        <f t="shared" si="25"/>
        <v>6.8662632404298513E-2</v>
      </c>
      <c r="P85" s="82">
        <f t="shared" si="25"/>
        <v>7.5469639779198391E-2</v>
      </c>
      <c r="Q85" s="83">
        <f t="shared" si="25"/>
        <v>7.3874567141208158E-2</v>
      </c>
      <c r="R85" s="82">
        <f t="shared" si="25"/>
        <v>6.7838214783821474E-2</v>
      </c>
      <c r="S85" s="83">
        <f t="shared" si="25"/>
        <v>8.3549917037428603E-2</v>
      </c>
      <c r="T85" s="82">
        <f t="shared" si="25"/>
        <v>0.1023526940447432</v>
      </c>
      <c r="U85" s="83">
        <f t="shared" si="25"/>
        <v>4.9750174609144146E-2</v>
      </c>
      <c r="V85" s="82">
        <f t="shared" si="25"/>
        <v>8.6781100192596966E-2</v>
      </c>
      <c r="W85" s="83">
        <f t="shared" si="25"/>
        <v>6.1098283847099012E-2</v>
      </c>
      <c r="X85" s="82">
        <f t="shared" si="25"/>
        <v>0.10441081480114422</v>
      </c>
      <c r="Y85" s="83">
        <f t="shared" si="25"/>
        <v>6.2651375879074378E-2</v>
      </c>
      <c r="Z85" s="82">
        <f t="shared" si="25"/>
        <v>8.5521803781142838E-2</v>
      </c>
      <c r="AA85" s="82">
        <f t="shared" si="25"/>
        <v>8.1316940277840394E-2</v>
      </c>
      <c r="AB85" s="101">
        <f t="shared" si="25"/>
        <v>7.9774356924921422E-2</v>
      </c>
      <c r="AC85" s="102">
        <f t="shared" si="25"/>
        <v>8.2788635081317036E-2</v>
      </c>
      <c r="AD85" s="15"/>
      <c r="AE85" s="15"/>
    </row>
    <row r="86" spans="1:31" s="8" customFormat="1">
      <c r="A86" s="87" t="s">
        <v>32</v>
      </c>
      <c r="B86" s="82">
        <f>B22/B31</f>
        <v>5.5311894009396512E-2</v>
      </c>
      <c r="C86" s="83">
        <f t="shared" ref="C86:AC86" si="26">C22/C31</f>
        <v>9.2950042649735748E-2</v>
      </c>
      <c r="D86" s="82">
        <f t="shared" si="26"/>
        <v>6.2233404425486534E-2</v>
      </c>
      <c r="E86" s="83">
        <f t="shared" si="26"/>
        <v>8.9005032907471929E-2</v>
      </c>
      <c r="F86" s="82">
        <f t="shared" si="26"/>
        <v>6.8820894099704502E-2</v>
      </c>
      <c r="G86" s="83">
        <f t="shared" si="26"/>
        <v>8.6647067925112176E-2</v>
      </c>
      <c r="H86" s="82">
        <f t="shared" si="26"/>
        <v>7.8791584447347213E-2</v>
      </c>
      <c r="I86" s="83">
        <f t="shared" si="26"/>
        <v>8.539541630013632E-2</v>
      </c>
      <c r="J86" s="82">
        <f t="shared" si="26"/>
        <v>8.6352471599631567E-2</v>
      </c>
      <c r="K86" s="83">
        <f t="shared" si="26"/>
        <v>4.1468855459589317E-2</v>
      </c>
      <c r="L86" s="82">
        <f t="shared" si="26"/>
        <v>9.992042741843811E-2</v>
      </c>
      <c r="M86" s="83">
        <f t="shared" si="26"/>
        <v>5.0727052674045363E-2</v>
      </c>
      <c r="N86" s="82">
        <f t="shared" si="26"/>
        <v>7.9258406663448799E-2</v>
      </c>
      <c r="O86" s="83">
        <f t="shared" si="26"/>
        <v>6.4468025744879406E-2</v>
      </c>
      <c r="P86" s="82">
        <f t="shared" si="26"/>
        <v>6.538956646957432E-2</v>
      </c>
      <c r="Q86" s="83">
        <f t="shared" si="26"/>
        <v>8.2211106835962555E-2</v>
      </c>
      <c r="R86" s="82">
        <f t="shared" si="26"/>
        <v>5.8465829846582981E-2</v>
      </c>
      <c r="S86" s="83">
        <f t="shared" si="26"/>
        <v>8.9805148084519032E-2</v>
      </c>
      <c r="T86" s="82">
        <f t="shared" si="26"/>
        <v>7.5569793088961237E-2</v>
      </c>
      <c r="U86" s="83">
        <f t="shared" si="26"/>
        <v>4.9105463923064523E-2</v>
      </c>
      <c r="V86" s="82">
        <f t="shared" si="26"/>
        <v>8.4784839666540143E-2</v>
      </c>
      <c r="W86" s="83">
        <f t="shared" si="26"/>
        <v>5.356395403788769E-2</v>
      </c>
      <c r="X86" s="82">
        <f t="shared" si="26"/>
        <v>7.9726861677586053E-2</v>
      </c>
      <c r="Y86" s="83">
        <f t="shared" si="26"/>
        <v>6.0521170737401153E-2</v>
      </c>
      <c r="Z86" s="82">
        <f t="shared" si="26"/>
        <v>7.5452917792006802E-2</v>
      </c>
      <c r="AA86" s="82">
        <f t="shared" si="26"/>
        <v>7.8637719055316899E-2</v>
      </c>
      <c r="AB86" s="101">
        <f t="shared" si="26"/>
        <v>7.1745319322499862E-2</v>
      </c>
      <c r="AC86" s="102">
        <f t="shared" si="26"/>
        <v>7.5900305646934341E-2</v>
      </c>
      <c r="AD86" s="15"/>
      <c r="AE86" s="15"/>
    </row>
    <row r="87" spans="1:31" s="8" customFormat="1">
      <c r="A87" s="88" t="s">
        <v>34</v>
      </c>
      <c r="B87" s="82">
        <f>B23/B31</f>
        <v>5.2338066296185433E-2</v>
      </c>
      <c r="C87" s="83">
        <f t="shared" ref="C87:AC87" si="27">C23/C31</f>
        <v>8.5712778212580359E-2</v>
      </c>
      <c r="D87" s="82">
        <f t="shared" si="27"/>
        <v>4.4438149826712875E-2</v>
      </c>
      <c r="E87" s="83">
        <f t="shared" si="27"/>
        <v>8.0797522260936894E-2</v>
      </c>
      <c r="F87" s="82">
        <f t="shared" si="27"/>
        <v>5.0551266164649063E-2</v>
      </c>
      <c r="G87" s="83">
        <f t="shared" si="27"/>
        <v>7.8394966217958634E-2</v>
      </c>
      <c r="H87" s="82">
        <f t="shared" si="27"/>
        <v>6.5256663238931659E-2</v>
      </c>
      <c r="I87" s="83">
        <f t="shared" si="27"/>
        <v>7.7424640240667739E-2</v>
      </c>
      <c r="J87" s="82">
        <f t="shared" si="27"/>
        <v>7.015658581516733E-2</v>
      </c>
      <c r="K87" s="83">
        <f t="shared" si="27"/>
        <v>3.2488703311788596E-2</v>
      </c>
      <c r="L87" s="82">
        <f t="shared" si="27"/>
        <v>8.0027282027964081E-2</v>
      </c>
      <c r="M87" s="83">
        <f t="shared" si="27"/>
        <v>4.4903615091824382E-2</v>
      </c>
      <c r="N87" s="82">
        <f t="shared" si="27"/>
        <v>6.5322590626121613E-2</v>
      </c>
      <c r="O87" s="83">
        <f t="shared" si="27"/>
        <v>5.7358359870313534E-2</v>
      </c>
      <c r="P87" s="82">
        <f t="shared" si="27"/>
        <v>5.3542207579691491E-2</v>
      </c>
      <c r="Q87" s="83">
        <f t="shared" si="27"/>
        <v>7.396007011243641E-2</v>
      </c>
      <c r="R87" s="82">
        <f t="shared" si="27"/>
        <v>4.9344490934449092E-2</v>
      </c>
      <c r="S87" s="83">
        <f t="shared" si="27"/>
        <v>8.0510403359617053E-2</v>
      </c>
      <c r="T87" s="82">
        <f t="shared" si="27"/>
        <v>5.3460770927423587E-2</v>
      </c>
      <c r="U87" s="83">
        <f t="shared" si="27"/>
        <v>4.7332509536345567E-2</v>
      </c>
      <c r="V87" s="82">
        <f t="shared" si="27"/>
        <v>8.3196266149325904E-2</v>
      </c>
      <c r="W87" s="83">
        <f t="shared" si="27"/>
        <v>4.4746897827466547E-2</v>
      </c>
      <c r="X87" s="82">
        <f t="shared" si="27"/>
        <v>6.2394266555934913E-2</v>
      </c>
      <c r="Y87" s="83">
        <f t="shared" si="27"/>
        <v>4.9870145029034987E-2</v>
      </c>
      <c r="Z87" s="82">
        <f t="shared" si="27"/>
        <v>5.8495432889266528E-2</v>
      </c>
      <c r="AA87" s="82">
        <f t="shared" si="27"/>
        <v>7.4013486272211451E-2</v>
      </c>
      <c r="AB87" s="101">
        <f t="shared" si="27"/>
        <v>5.9585933099770644E-2</v>
      </c>
      <c r="AC87" s="102">
        <f t="shared" si="27"/>
        <v>6.8630329986504895E-2</v>
      </c>
      <c r="AD87" s="15"/>
      <c r="AE87" s="15"/>
    </row>
    <row r="88" spans="1:31" s="8" customFormat="1">
      <c r="A88" s="87" t="s">
        <v>38</v>
      </c>
      <c r="B88" s="82">
        <f>B24/B31</f>
        <v>4.2466520035920198E-2</v>
      </c>
      <c r="C88" s="83">
        <f t="shared" ref="C88:AC88" si="28">C24/C31</f>
        <v>6.0747293720376024E-2</v>
      </c>
      <c r="D88" s="82">
        <f t="shared" si="28"/>
        <v>3.3657691282324716E-2</v>
      </c>
      <c r="E88" s="83">
        <f t="shared" si="28"/>
        <v>6.0898180410375535E-2</v>
      </c>
      <c r="F88" s="82">
        <f t="shared" si="28"/>
        <v>3.641216280621485E-2</v>
      </c>
      <c r="G88" s="83">
        <f t="shared" si="28"/>
        <v>6.6171540564237449E-2</v>
      </c>
      <c r="H88" s="82">
        <f t="shared" si="28"/>
        <v>4.9285270930027887E-2</v>
      </c>
      <c r="I88" s="83">
        <f t="shared" si="28"/>
        <v>6.2564212759956758E-2</v>
      </c>
      <c r="J88" s="82">
        <f t="shared" si="28"/>
        <v>5.0967147681915875E-2</v>
      </c>
      <c r="K88" s="83">
        <f t="shared" si="28"/>
        <v>2.922839329634502E-2</v>
      </c>
      <c r="L88" s="82">
        <f t="shared" si="28"/>
        <v>6.0399378576029707E-2</v>
      </c>
      <c r="M88" s="83">
        <f t="shared" si="28"/>
        <v>3.1397449614986583E-2</v>
      </c>
      <c r="N88" s="82">
        <f t="shared" si="28"/>
        <v>5.2116981645812445E-2</v>
      </c>
      <c r="O88" s="83">
        <f t="shared" si="28"/>
        <v>4.1830618704482264E-2</v>
      </c>
      <c r="P88" s="82">
        <f t="shared" si="28"/>
        <v>3.7156633866428118E-2</v>
      </c>
      <c r="Q88" s="83">
        <f t="shared" si="28"/>
        <v>6.4768500705399509E-2</v>
      </c>
      <c r="R88" s="82">
        <f t="shared" si="28"/>
        <v>3.8103207810320783E-2</v>
      </c>
      <c r="S88" s="83">
        <f t="shared" si="28"/>
        <v>6.3169023391040038E-2</v>
      </c>
      <c r="T88" s="82">
        <f t="shared" si="28"/>
        <v>3.5080348702867345E-2</v>
      </c>
      <c r="U88" s="83">
        <f t="shared" si="28"/>
        <v>3.9434803631870199E-2</v>
      </c>
      <c r="V88" s="82">
        <f t="shared" si="28"/>
        <v>6.4808176233253204E-2</v>
      </c>
      <c r="W88" s="83">
        <f t="shared" si="28"/>
        <v>3.6685975074600669E-2</v>
      </c>
      <c r="X88" s="82">
        <f t="shared" si="28"/>
        <v>4.7291685890929226E-2</v>
      </c>
      <c r="Y88" s="83">
        <f t="shared" si="28"/>
        <v>4.8498643088505648E-2</v>
      </c>
      <c r="Z88" s="82">
        <f t="shared" si="28"/>
        <v>4.5707522835553668E-2</v>
      </c>
      <c r="AA88" s="82">
        <f t="shared" si="28"/>
        <v>5.4949796804255838E-2</v>
      </c>
      <c r="AB88" s="101">
        <f t="shared" si="28"/>
        <v>4.5892762447862855E-2</v>
      </c>
      <c r="AC88" s="102">
        <f t="shared" si="28"/>
        <v>5.3100518136994498E-2</v>
      </c>
      <c r="AD88" s="15"/>
      <c r="AE88" s="15"/>
    </row>
    <row r="89" spans="1:31" s="8" customFormat="1">
      <c r="A89" s="88" t="s">
        <v>39</v>
      </c>
      <c r="B89" s="82">
        <f>B25/B31</f>
        <v>6.8521675755170031E-3</v>
      </c>
      <c r="C89" s="83">
        <f t="shared" ref="C89:AC89" si="29">C25/C31</f>
        <v>4.2711292067149152E-2</v>
      </c>
      <c r="D89" s="82">
        <f t="shared" si="29"/>
        <v>5.9984004265529189E-3</v>
      </c>
      <c r="E89" s="83">
        <f t="shared" si="29"/>
        <v>4.2469996128532715E-2</v>
      </c>
      <c r="F89" s="82">
        <f t="shared" si="29"/>
        <v>8.1339560893464238E-3</v>
      </c>
      <c r="G89" s="83">
        <f t="shared" si="29"/>
        <v>4.2498323791840736E-2</v>
      </c>
      <c r="H89" s="82">
        <f t="shared" si="29"/>
        <v>1.6388278999101377E-2</v>
      </c>
      <c r="I89" s="83">
        <f t="shared" si="29"/>
        <v>4.1170032030835552E-2</v>
      </c>
      <c r="J89" s="82">
        <f t="shared" si="29"/>
        <v>2.7786306416948112E-2</v>
      </c>
      <c r="K89" s="83">
        <f t="shared" si="29"/>
        <v>1.6644740605159299E-2</v>
      </c>
      <c r="L89" s="82">
        <f t="shared" si="29"/>
        <v>3.5845553408358911E-2</v>
      </c>
      <c r="M89" s="83">
        <f t="shared" si="29"/>
        <v>1.7610636543824876E-2</v>
      </c>
      <c r="N89" s="82">
        <f t="shared" si="29"/>
        <v>2.925778784390896E-2</v>
      </c>
      <c r="O89" s="83">
        <f t="shared" si="29"/>
        <v>2.8659938620205303E-2</v>
      </c>
      <c r="P89" s="82">
        <f t="shared" si="29"/>
        <v>2.5025636550084E-2</v>
      </c>
      <c r="Q89" s="83">
        <f t="shared" si="29"/>
        <v>4.3756145526057028E-2</v>
      </c>
      <c r="R89" s="82">
        <f t="shared" si="29"/>
        <v>2.2147838214783822E-2</v>
      </c>
      <c r="S89" s="83">
        <f t="shared" si="29"/>
        <v>4.0820521856599561E-2</v>
      </c>
      <c r="T89" s="82">
        <f t="shared" si="29"/>
        <v>2.6835416447852117E-2</v>
      </c>
      <c r="U89" s="83">
        <f t="shared" si="29"/>
        <v>2.8850803202063076E-2</v>
      </c>
      <c r="V89" s="82">
        <f t="shared" si="29"/>
        <v>6.0618840763077615E-2</v>
      </c>
      <c r="W89" s="83">
        <f t="shared" si="29"/>
        <v>2.3386127651530496E-2</v>
      </c>
      <c r="X89" s="82">
        <f t="shared" si="29"/>
        <v>2.7436867521761867E-2</v>
      </c>
      <c r="Y89" s="83">
        <f t="shared" si="29"/>
        <v>3.7672532026029354E-2</v>
      </c>
      <c r="Z89" s="82">
        <f t="shared" si="29"/>
        <v>3.1074560738020819E-2</v>
      </c>
      <c r="AA89" s="82">
        <f t="shared" si="29"/>
        <v>4.491559809105488E-2</v>
      </c>
      <c r="AB89" s="101">
        <f t="shared" si="29"/>
        <v>2.3684178744624345E-2</v>
      </c>
      <c r="AC89" s="102">
        <f t="shared" si="29"/>
        <v>3.6999886715961723E-2</v>
      </c>
      <c r="AD89" s="15"/>
      <c r="AE89" s="15"/>
    </row>
    <row r="90" spans="1:31" s="8" customFormat="1">
      <c r="A90" s="87" t="s">
        <v>40</v>
      </c>
      <c r="B90" s="82">
        <f>B26/B31</f>
        <v>0</v>
      </c>
      <c r="C90" s="83">
        <f t="shared" ref="C90:AC90" si="30">C26/C31</f>
        <v>2.6926492960595162E-2</v>
      </c>
      <c r="D90" s="82">
        <f t="shared" si="30"/>
        <v>2.8325779792055453E-4</v>
      </c>
      <c r="E90" s="83">
        <f t="shared" si="30"/>
        <v>2.2551296941540844E-2</v>
      </c>
      <c r="F90" s="82">
        <f t="shared" si="30"/>
        <v>3.4950592571410418E-4</v>
      </c>
      <c r="G90" s="83">
        <f t="shared" si="30"/>
        <v>2.2848006601681365E-2</v>
      </c>
      <c r="H90" s="82">
        <f t="shared" si="30"/>
        <v>9.5420731311896098E-4</v>
      </c>
      <c r="I90" s="83">
        <f t="shared" si="30"/>
        <v>1.7190553253782256E-2</v>
      </c>
      <c r="J90" s="82">
        <f t="shared" si="30"/>
        <v>1.0285538839422782E-2</v>
      </c>
      <c r="K90" s="83">
        <f t="shared" si="30"/>
        <v>9.1517474117714347E-3</v>
      </c>
      <c r="L90" s="82">
        <f t="shared" si="30"/>
        <v>6.176347997423364E-3</v>
      </c>
      <c r="M90" s="83">
        <f t="shared" si="30"/>
        <v>2.1399379067197559E-3</v>
      </c>
      <c r="N90" s="82">
        <f t="shared" si="30"/>
        <v>7.7104914664785458E-3</v>
      </c>
      <c r="O90" s="83">
        <f t="shared" si="30"/>
        <v>4.3870198089337427E-3</v>
      </c>
      <c r="P90" s="82">
        <f t="shared" si="30"/>
        <v>3.9054829489669016E-3</v>
      </c>
      <c r="Q90" s="83">
        <f t="shared" si="30"/>
        <v>5.7714505579068874E-3</v>
      </c>
      <c r="R90" s="82">
        <f t="shared" si="30"/>
        <v>3.1520223152022315E-3</v>
      </c>
      <c r="S90" s="83">
        <f t="shared" si="30"/>
        <v>3.0248300368559389E-3</v>
      </c>
      <c r="T90" s="82">
        <f t="shared" si="30"/>
        <v>2.5207436193677136E-3</v>
      </c>
      <c r="U90" s="83">
        <f t="shared" si="30"/>
        <v>4.835330145597163E-4</v>
      </c>
      <c r="V90" s="82">
        <f t="shared" si="30"/>
        <v>5.5389200511717484E-3</v>
      </c>
      <c r="W90" s="83">
        <f t="shared" si="30"/>
        <v>4.1857387828951809E-4</v>
      </c>
      <c r="X90" s="82">
        <f t="shared" si="30"/>
        <v>2.322290916920427E-3</v>
      </c>
      <c r="Y90" s="83">
        <f t="shared" si="30"/>
        <v>9.6296944760570775E-4</v>
      </c>
      <c r="Z90" s="82">
        <f t="shared" si="30"/>
        <v>2.6704700634236638E-4</v>
      </c>
      <c r="AA90" s="82">
        <f t="shared" si="30"/>
        <v>2.7178638363098881E-3</v>
      </c>
      <c r="AB90" s="101">
        <f t="shared" si="30"/>
        <v>2.2979318613248075E-3</v>
      </c>
      <c r="AC90" s="102">
        <f t="shared" si="30"/>
        <v>9.8315147395731939E-3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31">C27/C31</f>
        <v>0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0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5"/>
      <c r="AE94" s="15"/>
    </row>
    <row r="95" spans="1:31" s="8" customFormat="1" ht="15" thickTop="1" thickBot="1">
      <c r="A95" s="289" t="s">
        <v>26</v>
      </c>
      <c r="B95" s="78">
        <f>SUM(B71:B94)</f>
        <v>1</v>
      </c>
      <c r="C95" s="79">
        <f t="shared" ref="C95:AC95" si="35">SUM(C71:C94)</f>
        <v>1</v>
      </c>
      <c r="D95" s="78">
        <f t="shared" si="35"/>
        <v>1.0000000000000002</v>
      </c>
      <c r="E95" s="79">
        <f t="shared" si="35"/>
        <v>1</v>
      </c>
      <c r="F95" s="78">
        <f t="shared" si="35"/>
        <v>1</v>
      </c>
      <c r="G95" s="79">
        <f t="shared" si="35"/>
        <v>1</v>
      </c>
      <c r="H95" s="78">
        <f t="shared" si="35"/>
        <v>1</v>
      </c>
      <c r="I95" s="79">
        <f t="shared" si="35"/>
        <v>1</v>
      </c>
      <c r="J95" s="78">
        <f t="shared" si="35"/>
        <v>1.0000000000000002</v>
      </c>
      <c r="K95" s="78">
        <f t="shared" si="35"/>
        <v>0.99999999999999989</v>
      </c>
      <c r="L95" s="78">
        <f t="shared" si="35"/>
        <v>1</v>
      </c>
      <c r="M95" s="79">
        <f t="shared" si="35"/>
        <v>1</v>
      </c>
      <c r="N95" s="78">
        <f t="shared" si="35"/>
        <v>0.99999999999999989</v>
      </c>
      <c r="O95" s="79">
        <f t="shared" si="35"/>
        <v>1</v>
      </c>
      <c r="P95" s="78">
        <f t="shared" si="35"/>
        <v>1</v>
      </c>
      <c r="Q95" s="79">
        <f t="shared" si="35"/>
        <v>0.99999999999999989</v>
      </c>
      <c r="R95" s="78">
        <f t="shared" si="35"/>
        <v>1</v>
      </c>
      <c r="S95" s="79">
        <f t="shared" si="35"/>
        <v>0.99999999999999989</v>
      </c>
      <c r="T95" s="78">
        <f t="shared" si="35"/>
        <v>1</v>
      </c>
      <c r="U95" s="79">
        <f t="shared" si="35"/>
        <v>1</v>
      </c>
      <c r="V95" s="78">
        <f t="shared" si="35"/>
        <v>1.0000000000000002</v>
      </c>
      <c r="W95" s="79">
        <f t="shared" si="35"/>
        <v>1.0000000000000002</v>
      </c>
      <c r="X95" s="78">
        <f t="shared" si="35"/>
        <v>0.99999999999999989</v>
      </c>
      <c r="Y95" s="79">
        <f t="shared" si="35"/>
        <v>0.99999999999999978</v>
      </c>
      <c r="Z95" s="78">
        <f t="shared" si="35"/>
        <v>1</v>
      </c>
      <c r="AA95" s="78">
        <f t="shared" si="35"/>
        <v>1</v>
      </c>
      <c r="AB95" s="78">
        <f t="shared" si="35"/>
        <v>1</v>
      </c>
      <c r="AC95" s="80">
        <f t="shared" si="35"/>
        <v>1</v>
      </c>
      <c r="AD95" s="81"/>
    </row>
    <row r="96" spans="1:31" ht="14.1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AE51" sqref="AE51"/>
    </sheetView>
  </sheetViews>
  <sheetFormatPr defaultColWidth="8.85546875" defaultRowHeight="12.9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3" t="s">
        <v>54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55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95">
      <c r="A3" s="291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 spans="1:29" ht="14.1" thickBot="1"/>
    <row r="5" spans="1:29" ht="15" thickTop="1" thickBot="1">
      <c r="A5" s="311" t="s">
        <v>2</v>
      </c>
      <c r="B5" s="292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316" t="s">
        <v>10</v>
      </c>
      <c r="Q5" s="293"/>
      <c r="R5" s="292" t="s">
        <v>11</v>
      </c>
      <c r="S5" s="293"/>
      <c r="T5" s="292" t="s">
        <v>12</v>
      </c>
      <c r="U5" s="293"/>
      <c r="V5" s="292" t="s">
        <v>13</v>
      </c>
      <c r="W5" s="293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312"/>
      <c r="B6" s="93" t="s">
        <v>17</v>
      </c>
      <c r="C6" s="38" t="s">
        <v>18</v>
      </c>
      <c r="D6" s="33" t="s">
        <v>17</v>
      </c>
      <c r="E6" s="34" t="s">
        <v>18</v>
      </c>
      <c r="F6" s="93" t="s">
        <v>17</v>
      </c>
      <c r="G6" s="38" t="s">
        <v>18</v>
      </c>
      <c r="H6" s="33" t="s">
        <v>17</v>
      </c>
      <c r="I6" s="34" t="s">
        <v>18</v>
      </c>
      <c r="J6" s="93" t="s">
        <v>17</v>
      </c>
      <c r="K6" s="38" t="s">
        <v>18</v>
      </c>
      <c r="L6" s="33" t="s">
        <v>17</v>
      </c>
      <c r="M6" s="30" t="s">
        <v>18</v>
      </c>
      <c r="N6" s="93" t="s">
        <v>17</v>
      </c>
      <c r="O6" s="94" t="s">
        <v>18</v>
      </c>
      <c r="P6" s="45" t="s">
        <v>17</v>
      </c>
      <c r="Q6" s="31" t="s">
        <v>18</v>
      </c>
      <c r="R6" s="33" t="s">
        <v>17</v>
      </c>
      <c r="S6" s="95" t="s">
        <v>18</v>
      </c>
      <c r="T6" s="30" t="s">
        <v>17</v>
      </c>
      <c r="U6" s="31" t="s">
        <v>18</v>
      </c>
      <c r="V6" s="33" t="s">
        <v>17</v>
      </c>
      <c r="W6" s="95" t="s">
        <v>18</v>
      </c>
      <c r="X6" s="30" t="s">
        <v>17</v>
      </c>
      <c r="Y6" s="31" t="s">
        <v>18</v>
      </c>
      <c r="Z6" s="33" t="s">
        <v>17</v>
      </c>
      <c r="AA6" s="95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SUM(Daily!B9,Daily!B133,Daily!B350,Daily!B381,Daily!B567,Daily!B784)</f>
        <v>0</v>
      </c>
      <c r="C7" s="39">
        <f>SUM(Daily!C9,Daily!C133,Daily!C350,Daily!C381,Daily!C567,Daily!C784)</f>
        <v>0</v>
      </c>
      <c r="D7" s="32">
        <f>SUM(Daily!D9,Daily!D133,Daily!D350,Daily!D381,Daily!D567,Daily!D784)</f>
        <v>0</v>
      </c>
      <c r="E7" s="39">
        <f>SUM(Daily!E9,Daily!E133,Daily!E350,Daily!E381,Daily!E567,Daily!E784)</f>
        <v>0</v>
      </c>
      <c r="F7" s="32">
        <f>SUM(Daily!F9,Daily!F133,Daily!F350,Daily!F381,Daily!F567,Daily!F784)</f>
        <v>0</v>
      </c>
      <c r="G7" s="39">
        <f>SUM(Daily!G9,Daily!G133,Daily!G350,Daily!G381,Daily!G567,Daily!G784)</f>
        <v>0</v>
      </c>
      <c r="H7" s="32">
        <f>SUM(Daily!H9,Daily!H133,Daily!H350,Daily!H381,Daily!H567,Daily!H784)</f>
        <v>0</v>
      </c>
      <c r="I7" s="39">
        <f>SUM(Daily!I9,Daily!I133,Daily!I350,Daily!I381,Daily!I567,Daily!I784)</f>
        <v>0</v>
      </c>
      <c r="J7" s="32">
        <f>SUM(Daily!J9,Daily!J133,Daily!J350,Daily!J381,Daily!J567,Daily!J784)</f>
        <v>0</v>
      </c>
      <c r="K7" s="39">
        <f>SUM(Daily!K9,Daily!K133,Daily!K350,Daily!K381,Daily!K567,Daily!K784)</f>
        <v>0</v>
      </c>
      <c r="L7" s="32">
        <f>SUM(Daily!L9,Daily!L133,Daily!L350,Daily!L381,Daily!L567,Daily!L784)</f>
        <v>0</v>
      </c>
      <c r="M7" s="39">
        <f>SUM(Daily!M9,Daily!M133,Daily!M350,Daily!M381,Daily!M567,Daily!M784)</f>
        <v>0</v>
      </c>
      <c r="N7" s="32">
        <f>SUM(Daily!N9,Daily!N133,Daily!N350,Daily!N381,Daily!N567,Daily!N784)</f>
        <v>0</v>
      </c>
      <c r="O7" s="39">
        <f>SUM(Daily!O9,Daily!O133,Daily!O350,Daily!O381,Daily!O567,Daily!O784)</f>
        <v>0</v>
      </c>
      <c r="P7" s="32">
        <f>SUM(Daily!P9,Daily!P133,Daily!P350,Daily!P381,Daily!P567,Daily!P784)</f>
        <v>0</v>
      </c>
      <c r="Q7" s="39">
        <f>SUM(Daily!Q9,Daily!Q133,Daily!Q350,Daily!Q381,Daily!Q567,Daily!Q784)</f>
        <v>0</v>
      </c>
      <c r="R7" s="32">
        <f>SUM(Daily!R9,Daily!R133,Daily!R350,Daily!R381,Daily!R567,Daily!R784)</f>
        <v>0</v>
      </c>
      <c r="S7" s="39">
        <f>SUM(Daily!S9,Daily!S133,Daily!S350,Daily!S381,Daily!S567,Daily!S784)</f>
        <v>0</v>
      </c>
      <c r="T7" s="32">
        <f>SUM(Daily!T9,Daily!T133,Daily!T350,Daily!T381,Daily!T567,Daily!T784)</f>
        <v>0</v>
      </c>
      <c r="U7" s="39">
        <f>SUM(Daily!U9,Daily!U133,Daily!U350,Daily!U381,Daily!U567,Daily!U784)</f>
        <v>0</v>
      </c>
      <c r="V7" s="32">
        <f>SUM(Daily!V9,Daily!V133,Daily!V350,Daily!V381,Daily!V567,Daily!V784)</f>
        <v>0</v>
      </c>
      <c r="W7" s="39">
        <f>SUM(Daily!W9,Daily!W133,Daily!W350,Daily!W381,Daily!W567,Daily!W784)</f>
        <v>0</v>
      </c>
      <c r="X7" s="32">
        <f>SUM(Daily!X9,Daily!X133,Daily!X350,Daily!X381,Daily!X567,Daily!X784)</f>
        <v>0</v>
      </c>
      <c r="Y7" s="39">
        <f>SUM(Daily!Y9,Daily!Y133,Daily!Y350,Daily!Y381,Daily!Y567,Daily!Y784)</f>
        <v>0</v>
      </c>
      <c r="Z7" s="32">
        <f>SUM(Daily!Z9,Daily!Z133,Daily!Z350,Daily!Z381,Daily!Z567,Daily!Z784)</f>
        <v>0</v>
      </c>
      <c r="AA7" s="39">
        <f>SUM(Daily!AA9,Daily!AA133,Daily!AA350,Daily!AA381,Daily!AA567,Daily!AA784)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>
      <c r="A8" s="91" t="s">
        <v>21</v>
      </c>
      <c r="B8" s="3">
        <f>SUM(Daily!B10,Daily!B134,Daily!B351,Daily!B382,Daily!B568,Daily!B785)</f>
        <v>1109</v>
      </c>
      <c r="C8" s="29">
        <f>SUM(Daily!C10,Daily!C134,Daily!C351,Daily!C382,Daily!C568,Daily!C785)</f>
        <v>0</v>
      </c>
      <c r="D8" s="3">
        <f>SUM(Daily!D10,Daily!D134,Daily!D351,Daily!D382,Daily!D568,Daily!D785)</f>
        <v>420</v>
      </c>
      <c r="E8" s="29">
        <f>SUM(Daily!E10,Daily!E134,Daily!E351,Daily!E382,Daily!E568,Daily!E785)</f>
        <v>0</v>
      </c>
      <c r="F8" s="3">
        <f>SUM(Daily!F10,Daily!F134,Daily!F351,Daily!F382,Daily!F568,Daily!F785)</f>
        <v>110</v>
      </c>
      <c r="G8" s="29">
        <f>SUM(Daily!G10,Daily!G134,Daily!G351,Daily!G382,Daily!G568,Daily!G785)</f>
        <v>2</v>
      </c>
      <c r="H8" s="3">
        <f>SUM(Daily!H10,Daily!H134,Daily!H351,Daily!H382,Daily!H568,Daily!H785)</f>
        <v>662</v>
      </c>
      <c r="I8" s="29">
        <f>SUM(Daily!I10,Daily!I134,Daily!I351,Daily!I382,Daily!I568,Daily!I785)</f>
        <v>34</v>
      </c>
      <c r="J8" s="3">
        <f>SUM(Daily!J10,Daily!J134,Daily!J351,Daily!J382,Daily!J568,Daily!J785)</f>
        <v>22</v>
      </c>
      <c r="K8" s="29">
        <f>SUM(Daily!K10,Daily!K134,Daily!K351,Daily!K382,Daily!K568,Daily!K785)</f>
        <v>8</v>
      </c>
      <c r="L8" s="3">
        <f>SUM(Daily!L10,Daily!L134,Daily!L351,Daily!L382,Daily!L568,Daily!L785)</f>
        <v>16</v>
      </c>
      <c r="M8" s="29">
        <f>SUM(Daily!M10,Daily!M134,Daily!M351,Daily!M382,Daily!M568,Daily!M785)</f>
        <v>27</v>
      </c>
      <c r="N8" s="3">
        <f>SUM(Daily!N10,Daily!N134,Daily!N351,Daily!N382,Daily!N568,Daily!N785)</f>
        <v>93</v>
      </c>
      <c r="O8" s="29">
        <f>SUM(Daily!O10,Daily!O134,Daily!O351,Daily!O382,Daily!O568,Daily!O785)</f>
        <v>31</v>
      </c>
      <c r="P8" s="3">
        <f>SUM(Daily!P10,Daily!P134,Daily!P351,Daily!P382,Daily!P568,Daily!P785)</f>
        <v>33</v>
      </c>
      <c r="Q8" s="29">
        <f>SUM(Daily!Q10,Daily!Q134,Daily!Q351,Daily!Q382,Daily!Q568,Daily!Q785)</f>
        <v>18</v>
      </c>
      <c r="R8" s="3">
        <f>SUM(Daily!R10,Daily!R134,Daily!R351,Daily!R382,Daily!R568,Daily!R785)</f>
        <v>16</v>
      </c>
      <c r="S8" s="29">
        <f>SUM(Daily!S10,Daily!S134,Daily!S351,Daily!S382,Daily!S568,Daily!S785)</f>
        <v>13</v>
      </c>
      <c r="T8" s="3">
        <f>SUM(Daily!T10,Daily!T134,Daily!T351,Daily!T382,Daily!T568,Daily!T785)</f>
        <v>2</v>
      </c>
      <c r="U8" s="29">
        <f>SUM(Daily!U10,Daily!U134,Daily!U351,Daily!U382,Daily!U568,Daily!U785)</f>
        <v>0</v>
      </c>
      <c r="V8" s="3">
        <f>SUM(Daily!V10,Daily!V134,Daily!V351,Daily!V382,Daily!V568,Daily!V785)</f>
        <v>6</v>
      </c>
      <c r="W8" s="29">
        <f>SUM(Daily!W10,Daily!W134,Daily!W351,Daily!W382,Daily!W568,Daily!W785)</f>
        <v>0</v>
      </c>
      <c r="X8" s="3">
        <f>SUM(Daily!X10,Daily!X134,Daily!X351,Daily!X382,Daily!X568,Daily!X785)</f>
        <v>0</v>
      </c>
      <c r="Y8" s="29">
        <f>SUM(Daily!Y10,Daily!Y134,Daily!Y351,Daily!Y382,Daily!Y568,Daily!Y785)</f>
        <v>0</v>
      </c>
      <c r="Z8" s="3">
        <f>SUM(Daily!Z10,Daily!Z134,Daily!Z351,Daily!Z382,Daily!Z568,Daily!Z785)</f>
        <v>0</v>
      </c>
      <c r="AA8" s="29">
        <f>SUM(Daily!AA10,Daily!AA134,Daily!AA351,Daily!AA382,Daily!AA568,Daily!AA785)</f>
        <v>0</v>
      </c>
      <c r="AB8" s="109">
        <f t="shared" ref="AB8:AC30" si="0">B8+D8+F8+H8+J8+L8+N8+P8+R8+T8+V8+X8+Z8</f>
        <v>2489</v>
      </c>
      <c r="AC8" s="16">
        <f t="shared" si="0"/>
        <v>133</v>
      </c>
    </row>
    <row r="9" spans="1:29">
      <c r="A9" s="92" t="s">
        <v>23</v>
      </c>
      <c r="B9" s="3">
        <f>SUM(Daily!B11,Daily!B135,Daily!B352,Daily!B383,Daily!B569,Daily!B786)</f>
        <v>5286</v>
      </c>
      <c r="C9" s="29">
        <f>SUM(Daily!C11,Daily!C135,Daily!C352,Daily!C383,Daily!C569,Daily!C786)</f>
        <v>1</v>
      </c>
      <c r="D9" s="3">
        <f>SUM(Daily!D11,Daily!D135,Daily!D352,Daily!D383,Daily!D569,Daily!D786)</f>
        <v>1823</v>
      </c>
      <c r="E9" s="29">
        <f>SUM(Daily!E11,Daily!E135,Daily!E352,Daily!E383,Daily!E569,Daily!E786)</f>
        <v>63</v>
      </c>
      <c r="F9" s="3">
        <f>SUM(Daily!F11,Daily!F135,Daily!F352,Daily!F383,Daily!F569,Daily!F786)</f>
        <v>660</v>
      </c>
      <c r="G9" s="29">
        <f>SUM(Daily!G11,Daily!G135,Daily!G352,Daily!G383,Daily!G569,Daily!G786)</f>
        <v>66</v>
      </c>
      <c r="H9" s="3">
        <f>SUM(Daily!H11,Daily!H135,Daily!H352,Daily!H383,Daily!H569,Daily!H786)</f>
        <v>3288</v>
      </c>
      <c r="I9" s="29">
        <f>SUM(Daily!I11,Daily!I135,Daily!I352,Daily!I383,Daily!I569,Daily!I786)</f>
        <v>918</v>
      </c>
      <c r="J9" s="3">
        <f>SUM(Daily!J11,Daily!J135,Daily!J352,Daily!J383,Daily!J569,Daily!J786)</f>
        <v>161</v>
      </c>
      <c r="K9" s="29">
        <f>SUM(Daily!K11,Daily!K135,Daily!K352,Daily!K383,Daily!K569,Daily!K786)</f>
        <v>161</v>
      </c>
      <c r="L9" s="3">
        <f>SUM(Daily!L11,Daily!L135,Daily!L352,Daily!L383,Daily!L569,Daily!L786)</f>
        <v>187</v>
      </c>
      <c r="M9" s="29">
        <f>SUM(Daily!M11,Daily!M135,Daily!M352,Daily!M383,Daily!M569,Daily!M786)</f>
        <v>937</v>
      </c>
      <c r="N9" s="3">
        <f>SUM(Daily!N11,Daily!N135,Daily!N352,Daily!N383,Daily!N569,Daily!N786)</f>
        <v>1348</v>
      </c>
      <c r="O9" s="29">
        <f>SUM(Daily!O11,Daily!O135,Daily!O352,Daily!O383,Daily!O569,Daily!O786)</f>
        <v>1379</v>
      </c>
      <c r="P9" s="3">
        <f>SUM(Daily!P11,Daily!P135,Daily!P352,Daily!P383,Daily!P569,Daily!P786)</f>
        <v>791</v>
      </c>
      <c r="Q9" s="29">
        <f>SUM(Daily!Q11,Daily!Q135,Daily!Q352,Daily!Q383,Daily!Q569,Daily!Q786)</f>
        <v>851</v>
      </c>
      <c r="R9" s="3">
        <f>SUM(Daily!R11,Daily!R135,Daily!R352,Daily!R383,Daily!R569,Daily!R786)</f>
        <v>1334</v>
      </c>
      <c r="S9" s="29">
        <f>SUM(Daily!S11,Daily!S135,Daily!S352,Daily!S383,Daily!S569,Daily!S786)</f>
        <v>1012</v>
      </c>
      <c r="T9" s="3">
        <f>SUM(Daily!T11,Daily!T135,Daily!T352,Daily!T383,Daily!T569,Daily!T786)</f>
        <v>257</v>
      </c>
      <c r="U9" s="29">
        <f>SUM(Daily!U11,Daily!U135,Daily!U352,Daily!U383,Daily!U569,Daily!U786)</f>
        <v>518</v>
      </c>
      <c r="V9" s="3">
        <f>SUM(Daily!V11,Daily!V135,Daily!V352,Daily!V383,Daily!V569,Daily!V786)</f>
        <v>784</v>
      </c>
      <c r="W9" s="29">
        <f>SUM(Daily!W11,Daily!W135,Daily!W352,Daily!W383,Daily!W569,Daily!W786)</f>
        <v>1310</v>
      </c>
      <c r="X9" s="3">
        <f>SUM(Daily!X11,Daily!X135,Daily!X352,Daily!X383,Daily!X569,Daily!X786)</f>
        <v>1070</v>
      </c>
      <c r="Y9" s="29">
        <f>SUM(Daily!Y11,Daily!Y135,Daily!Y352,Daily!Y383,Daily!Y569,Daily!Y786)</f>
        <v>960</v>
      </c>
      <c r="Z9" s="3">
        <f>SUM(Daily!Z11,Daily!Z135,Daily!Z352,Daily!Z383,Daily!Z569,Daily!Z786)</f>
        <v>3370</v>
      </c>
      <c r="AA9" s="29">
        <f>SUM(Daily!AA11,Daily!AA135,Daily!AA352,Daily!AA383,Daily!AA569,Daily!AA786)</f>
        <v>2207</v>
      </c>
      <c r="AB9" s="109">
        <f t="shared" si="0"/>
        <v>20359</v>
      </c>
      <c r="AC9" s="16">
        <f t="shared" si="0"/>
        <v>10383</v>
      </c>
    </row>
    <row r="10" spans="1:29">
      <c r="A10" s="91" t="s">
        <v>25</v>
      </c>
      <c r="B10" s="3">
        <f>SUM(Daily!B12,Daily!B136,Daily!B353,Daily!B384,Daily!B570,Daily!B787)</f>
        <v>6390</v>
      </c>
      <c r="C10" s="29">
        <f>SUM(Daily!C12,Daily!C136,Daily!C353,Daily!C384,Daily!C570,Daily!C787)</f>
        <v>1971</v>
      </c>
      <c r="D10" s="3">
        <f>SUM(Daily!D12,Daily!D136,Daily!D353,Daily!D384,Daily!D570,Daily!D787)</f>
        <v>2606</v>
      </c>
      <c r="E10" s="29">
        <f>SUM(Daily!E12,Daily!E136,Daily!E353,Daily!E384,Daily!E570,Daily!E787)</f>
        <v>1454</v>
      </c>
      <c r="F10" s="3">
        <f>SUM(Daily!F12,Daily!F136,Daily!F353,Daily!F384,Daily!F570,Daily!F787)</f>
        <v>1024</v>
      </c>
      <c r="G10" s="29">
        <f>SUM(Daily!G12,Daily!G136,Daily!G353,Daily!G384,Daily!G570,Daily!G787)</f>
        <v>554</v>
      </c>
      <c r="H10" s="3">
        <f>SUM(Daily!H12,Daily!H136,Daily!H353,Daily!H384,Daily!H570,Daily!H787)</f>
        <v>4147</v>
      </c>
      <c r="I10" s="29">
        <f>SUM(Daily!I12,Daily!I136,Daily!I353,Daily!I384,Daily!I570,Daily!I787)</f>
        <v>3781</v>
      </c>
      <c r="J10" s="3">
        <f>SUM(Daily!J12,Daily!J136,Daily!J353,Daily!J384,Daily!J570,Daily!J787)</f>
        <v>271</v>
      </c>
      <c r="K10" s="29">
        <f>SUM(Daily!K12,Daily!K136,Daily!K353,Daily!K384,Daily!K570,Daily!K787)</f>
        <v>448</v>
      </c>
      <c r="L10" s="3">
        <f>SUM(Daily!L12,Daily!L136,Daily!L353,Daily!L384,Daily!L570,Daily!L787)</f>
        <v>603</v>
      </c>
      <c r="M10" s="29">
        <f>SUM(Daily!M12,Daily!M136,Daily!M353,Daily!M384,Daily!M570,Daily!M787)</f>
        <v>2020</v>
      </c>
      <c r="N10" s="3">
        <f>SUM(Daily!N12,Daily!N136,Daily!N353,Daily!N384,Daily!N570,Daily!N787)</f>
        <v>2514</v>
      </c>
      <c r="O10" s="29">
        <f>SUM(Daily!O12,Daily!O136,Daily!O353,Daily!O384,Daily!O570,Daily!O787)</f>
        <v>3340</v>
      </c>
      <c r="P10" s="3">
        <f>SUM(Daily!P12,Daily!P136,Daily!P353,Daily!P384,Daily!P570,Daily!P787)</f>
        <v>1664</v>
      </c>
      <c r="Q10" s="29">
        <f>SUM(Daily!Q12,Daily!Q136,Daily!Q353,Daily!Q384,Daily!Q570,Daily!Q787)</f>
        <v>1534</v>
      </c>
      <c r="R10" s="3">
        <f>SUM(Daily!R12,Daily!R136,Daily!R353,Daily!R384,Daily!R570,Daily!R787)</f>
        <v>2746</v>
      </c>
      <c r="S10" s="29">
        <f>SUM(Daily!S12,Daily!S136,Daily!S353,Daily!S384,Daily!S570,Daily!S787)</f>
        <v>2413</v>
      </c>
      <c r="T10" s="3">
        <f>SUM(Daily!T12,Daily!T136,Daily!T353,Daily!T384,Daily!T570,Daily!T787)</f>
        <v>593</v>
      </c>
      <c r="U10" s="29">
        <f>SUM(Daily!U12,Daily!U136,Daily!U353,Daily!U384,Daily!U570,Daily!U787)</f>
        <v>912</v>
      </c>
      <c r="V10" s="3">
        <f>SUM(Daily!V12,Daily!V136,Daily!V353,Daily!V384,Daily!V570,Daily!V787)</f>
        <v>1612</v>
      </c>
      <c r="W10" s="29">
        <f>SUM(Daily!W12,Daily!W136,Daily!W353,Daily!W384,Daily!W570,Daily!W787)</f>
        <v>2649</v>
      </c>
      <c r="X10" s="3">
        <f>SUM(Daily!X12,Daily!X136,Daily!X353,Daily!X384,Daily!X570,Daily!X787)</f>
        <v>2376</v>
      </c>
      <c r="Y10" s="29">
        <f>SUM(Daily!Y12,Daily!Y136,Daily!Y353,Daily!Y384,Daily!Y570,Daily!Y787)</f>
        <v>1684</v>
      </c>
      <c r="Z10" s="3">
        <f>SUM(Daily!Z12,Daily!Z136,Daily!Z353,Daily!Z384,Daily!Z570,Daily!Z787)</f>
        <v>6316</v>
      </c>
      <c r="AA10" s="29">
        <f>SUM(Daily!AA12,Daily!AA136,Daily!AA353,Daily!AA384,Daily!AA570,Daily!AA787)</f>
        <v>5665</v>
      </c>
      <c r="AB10" s="109">
        <f t="shared" si="0"/>
        <v>32862</v>
      </c>
      <c r="AC10" s="16">
        <f t="shared" si="0"/>
        <v>28425</v>
      </c>
    </row>
    <row r="11" spans="1:29">
      <c r="A11" s="92" t="s">
        <v>20</v>
      </c>
      <c r="B11" s="3">
        <f>SUM(Daily!B13,Daily!B137,Daily!B354,Daily!B385,Daily!B571,Daily!B788)</f>
        <v>7655</v>
      </c>
      <c r="C11" s="29">
        <f>SUM(Daily!C13,Daily!C137,Daily!C354,Daily!C385,Daily!C571,Daily!C788)</f>
        <v>2929</v>
      </c>
      <c r="D11" s="3">
        <f>SUM(Daily!D13,Daily!D137,Daily!D354,Daily!D385,Daily!D571,Daily!D788)</f>
        <v>2758</v>
      </c>
      <c r="E11" s="29">
        <f>SUM(Daily!E13,Daily!E137,Daily!E354,Daily!E385,Daily!E571,Daily!E788)</f>
        <v>2052</v>
      </c>
      <c r="F11" s="3">
        <f>SUM(Daily!F13,Daily!F137,Daily!F354,Daily!F385,Daily!F571,Daily!F788)</f>
        <v>1072</v>
      </c>
      <c r="G11" s="29">
        <f>SUM(Daily!G13,Daily!G137,Daily!G354,Daily!G385,Daily!G571,Daily!G788)</f>
        <v>723</v>
      </c>
      <c r="H11" s="3">
        <f>SUM(Daily!H13,Daily!H137,Daily!H354,Daily!H385,Daily!H571,Daily!H788)</f>
        <v>4759</v>
      </c>
      <c r="I11" s="29">
        <f>SUM(Daily!I13,Daily!I137,Daily!I354,Daily!I385,Daily!I571,Daily!I788)</f>
        <v>5142</v>
      </c>
      <c r="J11" s="3">
        <f>SUM(Daily!J13,Daily!J137,Daily!J354,Daily!J385,Daily!J571,Daily!J788)</f>
        <v>385</v>
      </c>
      <c r="K11" s="29">
        <f>SUM(Daily!K13,Daily!K137,Daily!K354,Daily!K385,Daily!K571,Daily!K788)</f>
        <v>673</v>
      </c>
      <c r="L11" s="3">
        <f>SUM(Daily!L13,Daily!L137,Daily!L354,Daily!L385,Daily!L571,Daily!L788)</f>
        <v>686</v>
      </c>
      <c r="M11" s="29">
        <f>SUM(Daily!M13,Daily!M137,Daily!M354,Daily!M385,Daily!M571,Daily!M788)</f>
        <v>2180</v>
      </c>
      <c r="N11" s="3">
        <f>SUM(Daily!N13,Daily!N137,Daily!N354,Daily!N385,Daily!N571,Daily!N788)</f>
        <v>3430</v>
      </c>
      <c r="O11" s="29">
        <f>SUM(Daily!O13,Daily!O137,Daily!O354,Daily!O385,Daily!O571,Daily!O788)</f>
        <v>4235</v>
      </c>
      <c r="P11" s="3">
        <f>SUM(Daily!P13,Daily!P137,Daily!P354,Daily!P385,Daily!P571,Daily!P788)</f>
        <v>2069</v>
      </c>
      <c r="Q11" s="29">
        <f>SUM(Daily!Q13,Daily!Q137,Daily!Q354,Daily!Q385,Daily!Q571,Daily!Q788)</f>
        <v>1812</v>
      </c>
      <c r="R11" s="3">
        <f>SUM(Daily!R13,Daily!R137,Daily!R354,Daily!R385,Daily!R571,Daily!R788)</f>
        <v>3693</v>
      </c>
      <c r="S11" s="29">
        <f>SUM(Daily!S13,Daily!S137,Daily!S354,Daily!S385,Daily!S571,Daily!S788)</f>
        <v>3154</v>
      </c>
      <c r="T11" s="3">
        <f>SUM(Daily!T13,Daily!T137,Daily!T354,Daily!T385,Daily!T571,Daily!T788)</f>
        <v>759</v>
      </c>
      <c r="U11" s="29">
        <f>SUM(Daily!U13,Daily!U137,Daily!U354,Daily!U385,Daily!U571,Daily!U788)</f>
        <v>827</v>
      </c>
      <c r="V11" s="3">
        <f>SUM(Daily!V13,Daily!V137,Daily!V354,Daily!V385,Daily!V571,Daily!V788)</f>
        <v>2148</v>
      </c>
      <c r="W11" s="29">
        <f>SUM(Daily!W13,Daily!W137,Daily!W354,Daily!W385,Daily!W571,Daily!W788)</f>
        <v>3078</v>
      </c>
      <c r="X11" s="3">
        <f>SUM(Daily!X13,Daily!X137,Daily!X354,Daily!X385,Daily!X571,Daily!X788)</f>
        <v>2593</v>
      </c>
      <c r="Y11" s="29">
        <f>SUM(Daily!Y13,Daily!Y137,Daily!Y354,Daily!Y385,Daily!Y571,Daily!Y788)</f>
        <v>1717</v>
      </c>
      <c r="Z11" s="3">
        <f>SUM(Daily!Z13,Daily!Z137,Daily!Z354,Daily!Z385,Daily!Z571,Daily!Z788)</f>
        <v>7979</v>
      </c>
      <c r="AA11" s="29">
        <f>SUM(Daily!AA13,Daily!AA137,Daily!AA354,Daily!AA385,Daily!AA571,Daily!AA788)</f>
        <v>7916</v>
      </c>
      <c r="AB11" s="109">
        <f t="shared" si="0"/>
        <v>39986</v>
      </c>
      <c r="AC11" s="16">
        <f t="shared" si="0"/>
        <v>36438</v>
      </c>
    </row>
    <row r="12" spans="1:29">
      <c r="A12" s="91" t="s">
        <v>22</v>
      </c>
      <c r="B12" s="3">
        <f>SUM(Daily!B14,Daily!B138,Daily!B355,Daily!B386,Daily!B572,Daily!B789)</f>
        <v>11308</v>
      </c>
      <c r="C12" s="29">
        <f>SUM(Daily!C14,Daily!C138,Daily!C355,Daily!C386,Daily!C572,Daily!C789)</f>
        <v>3819</v>
      </c>
      <c r="D12" s="3">
        <f>SUM(Daily!D14,Daily!D138,Daily!D355,Daily!D386,Daily!D572,Daily!D789)</f>
        <v>3448</v>
      </c>
      <c r="E12" s="29">
        <f>SUM(Daily!E14,Daily!E138,Daily!E355,Daily!E386,Daily!E572,Daily!E789)</f>
        <v>2330</v>
      </c>
      <c r="F12" s="3">
        <f>SUM(Daily!F14,Daily!F138,Daily!F355,Daily!F386,Daily!F572,Daily!F789)</f>
        <v>1519</v>
      </c>
      <c r="G12" s="29">
        <f>SUM(Daily!G14,Daily!G138,Daily!G355,Daily!G386,Daily!G572,Daily!G789)</f>
        <v>1016</v>
      </c>
      <c r="H12" s="3">
        <f>SUM(Daily!H14,Daily!H138,Daily!H355,Daily!H386,Daily!H572,Daily!H789)</f>
        <v>6107</v>
      </c>
      <c r="I12" s="29">
        <f>SUM(Daily!I14,Daily!I138,Daily!I355,Daily!I386,Daily!I572,Daily!I789)</f>
        <v>6191</v>
      </c>
      <c r="J12" s="3">
        <f>SUM(Daily!J14,Daily!J138,Daily!J355,Daily!J386,Daily!J572,Daily!J789)</f>
        <v>539</v>
      </c>
      <c r="K12" s="29">
        <f>SUM(Daily!K14,Daily!K138,Daily!K355,Daily!K386,Daily!K572,Daily!K789)</f>
        <v>923</v>
      </c>
      <c r="L12" s="3">
        <f>SUM(Daily!L14,Daily!L138,Daily!L355,Daily!L386,Daily!L572,Daily!L789)</f>
        <v>602</v>
      </c>
      <c r="M12" s="29">
        <f>SUM(Daily!M14,Daily!M138,Daily!M355,Daily!M386,Daily!M572,Daily!M789)</f>
        <v>3020</v>
      </c>
      <c r="N12" s="3">
        <f>SUM(Daily!N14,Daily!N138,Daily!N355,Daily!N386,Daily!N572,Daily!N789)</f>
        <v>3743</v>
      </c>
      <c r="O12" s="29">
        <f>SUM(Daily!O14,Daily!O138,Daily!O355,Daily!O386,Daily!O572,Daily!O789)</f>
        <v>5768</v>
      </c>
      <c r="P12" s="3">
        <f>SUM(Daily!P14,Daily!P138,Daily!P355,Daily!P386,Daily!P572,Daily!P789)</f>
        <v>2394</v>
      </c>
      <c r="Q12" s="29">
        <f>SUM(Daily!Q14,Daily!Q138,Daily!Q355,Daily!Q386,Daily!Q572,Daily!Q789)</f>
        <v>2034</v>
      </c>
      <c r="R12" s="3">
        <f>SUM(Daily!R14,Daily!R138,Daily!R355,Daily!R386,Daily!R572,Daily!R789)</f>
        <v>4489</v>
      </c>
      <c r="S12" s="29">
        <f>SUM(Daily!S14,Daily!S138,Daily!S355,Daily!S386,Daily!S572,Daily!S789)</f>
        <v>3559</v>
      </c>
      <c r="T12" s="3">
        <f>SUM(Daily!T14,Daily!T138,Daily!T355,Daily!T386,Daily!T572,Daily!T789)</f>
        <v>600</v>
      </c>
      <c r="U12" s="29">
        <f>SUM(Daily!U14,Daily!U138,Daily!U355,Daily!U386,Daily!U572,Daily!U789)</f>
        <v>864</v>
      </c>
      <c r="V12" s="3">
        <f>SUM(Daily!V14,Daily!V138,Daily!V355,Daily!V386,Daily!V572,Daily!V789)</f>
        <v>1991</v>
      </c>
      <c r="W12" s="29">
        <f>SUM(Daily!W14,Daily!W138,Daily!W355,Daily!W386,Daily!W572,Daily!W789)</f>
        <v>4062</v>
      </c>
      <c r="X12" s="3">
        <f>SUM(Daily!X14,Daily!X138,Daily!X355,Daily!X386,Daily!X572,Daily!X789)</f>
        <v>2662</v>
      </c>
      <c r="Y12" s="29">
        <f>SUM(Daily!Y14,Daily!Y138,Daily!Y355,Daily!Y386,Daily!Y572,Daily!Y789)</f>
        <v>1738</v>
      </c>
      <c r="Z12" s="3">
        <f>SUM(Daily!Z14,Daily!Z138,Daily!Z355,Daily!Z386,Daily!Z572,Daily!Z789)</f>
        <v>9961</v>
      </c>
      <c r="AA12" s="29">
        <f>SUM(Daily!AA14,Daily!AA138,Daily!AA355,Daily!AA386,Daily!AA572,Daily!AA789)</f>
        <v>8761</v>
      </c>
      <c r="AB12" s="109">
        <f t="shared" si="0"/>
        <v>49363</v>
      </c>
      <c r="AC12" s="16">
        <f t="shared" si="0"/>
        <v>44085</v>
      </c>
    </row>
    <row r="13" spans="1:29">
      <c r="A13" s="92" t="s">
        <v>24</v>
      </c>
      <c r="B13" s="3">
        <f>SUM(Daily!B15,Daily!B139,Daily!B356,Daily!B387,Daily!B573,Daily!B790)</f>
        <v>11620</v>
      </c>
      <c r="C13" s="29">
        <f>SUM(Daily!C15,Daily!C139,Daily!C356,Daily!C387,Daily!C573,Daily!C790)</f>
        <v>5017</v>
      </c>
      <c r="D13" s="3">
        <f>SUM(Daily!D15,Daily!D139,Daily!D356,Daily!D387,Daily!D573,Daily!D790)</f>
        <v>4175</v>
      </c>
      <c r="E13" s="29">
        <f>SUM(Daily!E15,Daily!E139,Daily!E356,Daily!E387,Daily!E573,Daily!E790)</f>
        <v>2295</v>
      </c>
      <c r="F13" s="3">
        <f>SUM(Daily!F15,Daily!F139,Daily!F356,Daily!F387,Daily!F573,Daily!F790)</f>
        <v>1743</v>
      </c>
      <c r="G13" s="29">
        <f>SUM(Daily!G15,Daily!G139,Daily!G356,Daily!G387,Daily!G573,Daily!G790)</f>
        <v>1059</v>
      </c>
      <c r="H13" s="3">
        <f>SUM(Daily!H15,Daily!H139,Daily!H356,Daily!H387,Daily!H573,Daily!H790)</f>
        <v>7145</v>
      </c>
      <c r="I13" s="29">
        <f>SUM(Daily!I15,Daily!I139,Daily!I356,Daily!I387,Daily!I573,Daily!I790)</f>
        <v>6841</v>
      </c>
      <c r="J13" s="3">
        <f>SUM(Daily!J15,Daily!J139,Daily!J356,Daily!J387,Daily!J573,Daily!J790)</f>
        <v>651</v>
      </c>
      <c r="K13" s="29">
        <f>SUM(Daily!K15,Daily!K139,Daily!K356,Daily!K387,Daily!K573,Daily!K790)</f>
        <v>1515</v>
      </c>
      <c r="L13" s="3">
        <f>SUM(Daily!L15,Daily!L139,Daily!L356,Daily!L387,Daily!L573,Daily!L790)</f>
        <v>688</v>
      </c>
      <c r="M13" s="29">
        <f>SUM(Daily!M15,Daily!M139,Daily!M356,Daily!M387,Daily!M573,Daily!M790)</f>
        <v>4018</v>
      </c>
      <c r="N13" s="3">
        <f>SUM(Daily!N15,Daily!N139,Daily!N356,Daily!N387,Daily!N573,Daily!N790)</f>
        <v>4214</v>
      </c>
      <c r="O13" s="29">
        <f>SUM(Daily!O15,Daily!O139,Daily!O356,Daily!O387,Daily!O573,Daily!O790)</f>
        <v>8079</v>
      </c>
      <c r="P13" s="3">
        <f>SUM(Daily!P15,Daily!P139,Daily!P356,Daily!P387,Daily!P573,Daily!P790)</f>
        <v>2777</v>
      </c>
      <c r="Q13" s="29">
        <f>SUM(Daily!Q15,Daily!Q139,Daily!Q356,Daily!Q387,Daily!Q573,Daily!Q790)</f>
        <v>2514</v>
      </c>
      <c r="R13" s="3">
        <f>SUM(Daily!R15,Daily!R139,Daily!R356,Daily!R387,Daily!R573,Daily!R790)</f>
        <v>5481</v>
      </c>
      <c r="S13" s="29">
        <f>SUM(Daily!S15,Daily!S139,Daily!S356,Daily!S387,Daily!S573,Daily!S790)</f>
        <v>4309</v>
      </c>
      <c r="T13" s="3">
        <f>SUM(Daily!T15,Daily!T139,Daily!T356,Daily!T387,Daily!T573,Daily!T790)</f>
        <v>548</v>
      </c>
      <c r="U13" s="29">
        <f>SUM(Daily!U15,Daily!U139,Daily!U356,Daily!U387,Daily!U573,Daily!U790)</f>
        <v>792</v>
      </c>
      <c r="V13" s="3">
        <f>SUM(Daily!V15,Daily!V139,Daily!V356,Daily!V387,Daily!V573,Daily!V790)</f>
        <v>1973</v>
      </c>
      <c r="W13" s="29">
        <f>SUM(Daily!W15,Daily!W139,Daily!W356,Daily!W387,Daily!W573,Daily!W790)</f>
        <v>6394</v>
      </c>
      <c r="X13" s="3">
        <f>SUM(Daily!X15,Daily!X139,Daily!X356,Daily!X387,Daily!X573,Daily!X790)</f>
        <v>2650</v>
      </c>
      <c r="Y13" s="29">
        <f>SUM(Daily!Y15,Daily!Y139,Daily!Y356,Daily!Y387,Daily!Y573,Daily!Y790)</f>
        <v>2141</v>
      </c>
      <c r="Z13" s="3">
        <f>SUM(Daily!Z15,Daily!Z139,Daily!Z356,Daily!Z387,Daily!Z573,Daily!Z790)</f>
        <v>11161</v>
      </c>
      <c r="AA13" s="29">
        <f>SUM(Daily!AA15,Daily!AA139,Daily!AA356,Daily!AA387,Daily!AA573,Daily!AA790)</f>
        <v>9248</v>
      </c>
      <c r="AB13" s="109">
        <f t="shared" si="0"/>
        <v>54826</v>
      </c>
      <c r="AC13" s="16">
        <f t="shared" si="0"/>
        <v>54222</v>
      </c>
    </row>
    <row r="14" spans="1:29">
      <c r="A14" s="91" t="s">
        <v>28</v>
      </c>
      <c r="B14" s="3">
        <f>SUM(Daily!B16,Daily!B140,Daily!B357,Daily!B388,Daily!B574,Daily!B791)</f>
        <v>12663</v>
      </c>
      <c r="C14" s="29">
        <f>SUM(Daily!C16,Daily!C140,Daily!C357,Daily!C388,Daily!C574,Daily!C791)</f>
        <v>5509</v>
      </c>
      <c r="D14" s="3">
        <f>SUM(Daily!D16,Daily!D140,Daily!D357,Daily!D388,Daily!D574,Daily!D791)</f>
        <v>4167</v>
      </c>
      <c r="E14" s="29">
        <f>SUM(Daily!E16,Daily!E140,Daily!E357,Daily!E388,Daily!E574,Daily!E791)</f>
        <v>2112</v>
      </c>
      <c r="F14" s="3">
        <f>SUM(Daily!F16,Daily!F140,Daily!F357,Daily!F388,Daily!F574,Daily!F791)</f>
        <v>1733</v>
      </c>
      <c r="G14" s="29">
        <f>SUM(Daily!G16,Daily!G140,Daily!G357,Daily!G388,Daily!G574,Daily!G791)</f>
        <v>998</v>
      </c>
      <c r="H14" s="3">
        <f>SUM(Daily!H16,Daily!H140,Daily!H357,Daily!H388,Daily!H574,Daily!H791)</f>
        <v>7811</v>
      </c>
      <c r="I14" s="29">
        <f>SUM(Daily!I16,Daily!I140,Daily!I357,Daily!I388,Daily!I574,Daily!I791)</f>
        <v>7522</v>
      </c>
      <c r="J14" s="3">
        <f>SUM(Daily!J16,Daily!J140,Daily!J357,Daily!J388,Daily!J574,Daily!J791)</f>
        <v>585</v>
      </c>
      <c r="K14" s="29">
        <f>SUM(Daily!K16,Daily!K140,Daily!K357,Daily!K388,Daily!K574,Daily!K791)</f>
        <v>1496</v>
      </c>
      <c r="L14" s="3">
        <f>SUM(Daily!L16,Daily!L140,Daily!L357,Daily!L388,Daily!L574,Daily!L791)</f>
        <v>712</v>
      </c>
      <c r="M14" s="29">
        <f>SUM(Daily!M16,Daily!M140,Daily!M357,Daily!M388,Daily!M574,Daily!M791)</f>
        <v>4033</v>
      </c>
      <c r="N14" s="3">
        <f>SUM(Daily!N16,Daily!N140,Daily!N357,Daily!N388,Daily!N574,Daily!N791)</f>
        <v>4585</v>
      </c>
      <c r="O14" s="29">
        <f>SUM(Daily!O16,Daily!O140,Daily!O357,Daily!O388,Daily!O574,Daily!O791)</f>
        <v>7448</v>
      </c>
      <c r="P14" s="3">
        <f>SUM(Daily!P16,Daily!P140,Daily!P357,Daily!P388,Daily!P574,Daily!P791)</f>
        <v>3139</v>
      </c>
      <c r="Q14" s="29">
        <f>SUM(Daily!Q16,Daily!Q140,Daily!Q357,Daily!Q388,Daily!Q574,Daily!Q791)</f>
        <v>2474</v>
      </c>
      <c r="R14" s="3">
        <f>SUM(Daily!R16,Daily!R140,Daily!R357,Daily!R388,Daily!R574,Daily!R791)</f>
        <v>5633</v>
      </c>
      <c r="S14" s="29">
        <f>SUM(Daily!S16,Daily!S140,Daily!S357,Daily!S388,Daily!S574,Daily!S791)</f>
        <v>4086</v>
      </c>
      <c r="T14" s="3">
        <f>SUM(Daily!T16,Daily!T140,Daily!T357,Daily!T388,Daily!T574,Daily!T791)</f>
        <v>575</v>
      </c>
      <c r="U14" s="29">
        <f>SUM(Daily!U16,Daily!U140,Daily!U357,Daily!U388,Daily!U574,Daily!U791)</f>
        <v>761</v>
      </c>
      <c r="V14" s="3">
        <f>SUM(Daily!V16,Daily!V140,Daily!V357,Daily!V388,Daily!V574,Daily!V791)</f>
        <v>2151</v>
      </c>
      <c r="W14" s="29">
        <f>SUM(Daily!W16,Daily!W140,Daily!W357,Daily!W388,Daily!W574,Daily!W791)</f>
        <v>6432</v>
      </c>
      <c r="X14" s="3">
        <f>SUM(Daily!X16,Daily!X140,Daily!X357,Daily!X388,Daily!X574,Daily!X791)</f>
        <v>2753</v>
      </c>
      <c r="Y14" s="29">
        <f>SUM(Daily!Y16,Daily!Y140,Daily!Y357,Daily!Y388,Daily!Y574,Daily!Y791)</f>
        <v>1924</v>
      </c>
      <c r="Z14" s="3">
        <f>SUM(Daily!Z16,Daily!Z140,Daily!Z357,Daily!Z388,Daily!Z574,Daily!Z791)</f>
        <v>11689</v>
      </c>
      <c r="AA14" s="29">
        <f>SUM(Daily!AA16,Daily!AA140,Daily!AA357,Daily!AA388,Daily!AA574,Daily!AA791)</f>
        <v>9946</v>
      </c>
      <c r="AB14" s="109">
        <f t="shared" si="0"/>
        <v>58196</v>
      </c>
      <c r="AC14" s="16">
        <f t="shared" si="0"/>
        <v>54741</v>
      </c>
    </row>
    <row r="15" spans="1:29">
      <c r="A15" s="92" t="s">
        <v>29</v>
      </c>
      <c r="B15" s="3">
        <f>SUM(Daily!B17,Daily!B141,Daily!B358,Daily!B389,Daily!B575,Daily!B792)</f>
        <v>13494</v>
      </c>
      <c r="C15" s="29">
        <f>SUM(Daily!C17,Daily!C141,Daily!C358,Daily!C389,Daily!C575,Daily!C792)</f>
        <v>6353</v>
      </c>
      <c r="D15" s="3">
        <f>SUM(Daily!D17,Daily!D141,Daily!D358,Daily!D389,Daily!D575,Daily!D792)</f>
        <v>4471</v>
      </c>
      <c r="E15" s="29">
        <f>SUM(Daily!E17,Daily!E141,Daily!E358,Daily!E389,Daily!E575,Daily!E792)</f>
        <v>2135</v>
      </c>
      <c r="F15" s="3">
        <f>SUM(Daily!F17,Daily!F141,Daily!F358,Daily!F389,Daily!F575,Daily!F792)</f>
        <v>1878</v>
      </c>
      <c r="G15" s="29">
        <f>SUM(Daily!G17,Daily!G141,Daily!G358,Daily!G389,Daily!G575,Daily!G792)</f>
        <v>901</v>
      </c>
      <c r="H15" s="3">
        <f>SUM(Daily!H17,Daily!H141,Daily!H358,Daily!H389,Daily!H575,Daily!H792)</f>
        <v>8934</v>
      </c>
      <c r="I15" s="29">
        <f>SUM(Daily!I17,Daily!I141,Daily!I358,Daily!I389,Daily!I575,Daily!I792)</f>
        <v>7892</v>
      </c>
      <c r="J15" s="3">
        <f>SUM(Daily!J17,Daily!J141,Daily!J358,Daily!J389,Daily!J575,Daily!J792)</f>
        <v>692</v>
      </c>
      <c r="K15" s="29">
        <f>SUM(Daily!K17,Daily!K141,Daily!K358,Daily!K389,Daily!K575,Daily!K792)</f>
        <v>1360</v>
      </c>
      <c r="L15" s="3">
        <f>SUM(Daily!L17,Daily!L141,Daily!L358,Daily!L389,Daily!L575,Daily!L792)</f>
        <v>822</v>
      </c>
      <c r="M15" s="29">
        <f>SUM(Daily!M17,Daily!M141,Daily!M358,Daily!M389,Daily!M575,Daily!M792)</f>
        <v>4794</v>
      </c>
      <c r="N15" s="3">
        <f>SUM(Daily!N17,Daily!N141,Daily!N358,Daily!N389,Daily!N575,Daily!N792)</f>
        <v>4962</v>
      </c>
      <c r="O15" s="29">
        <f>SUM(Daily!O17,Daily!O141,Daily!O358,Daily!O389,Daily!O575,Daily!O792)</f>
        <v>8396</v>
      </c>
      <c r="P15" s="3">
        <f>SUM(Daily!P17,Daily!P141,Daily!P358,Daily!P389,Daily!P575,Daily!P792)</f>
        <v>3215</v>
      </c>
      <c r="Q15" s="29">
        <f>SUM(Daily!Q17,Daily!Q141,Daily!Q358,Daily!Q389,Daily!Q575,Daily!Q792)</f>
        <v>2722</v>
      </c>
      <c r="R15" s="3">
        <f>SUM(Daily!R17,Daily!R141,Daily!R358,Daily!R389,Daily!R575,Daily!R792)</f>
        <v>5981</v>
      </c>
      <c r="S15" s="29">
        <f>SUM(Daily!S17,Daily!S141,Daily!S358,Daily!S389,Daily!S575,Daily!S792)</f>
        <v>4918</v>
      </c>
      <c r="T15" s="3">
        <f>SUM(Daily!T17,Daily!T141,Daily!T358,Daily!T389,Daily!T575,Daily!T792)</f>
        <v>620</v>
      </c>
      <c r="U15" s="29">
        <f>SUM(Daily!U17,Daily!U141,Daily!U358,Daily!U389,Daily!U575,Daily!U792)</f>
        <v>941</v>
      </c>
      <c r="V15" s="3">
        <f>SUM(Daily!V17,Daily!V141,Daily!V358,Daily!V389,Daily!V575,Daily!V792)</f>
        <v>2388</v>
      </c>
      <c r="W15" s="29">
        <f>SUM(Daily!W17,Daily!W141,Daily!W358,Daily!W389,Daily!W575,Daily!W792)</f>
        <v>8470</v>
      </c>
      <c r="X15" s="3">
        <f>SUM(Daily!X17,Daily!X141,Daily!X358,Daily!X389,Daily!X575,Daily!X792)</f>
        <v>2716</v>
      </c>
      <c r="Y15" s="29">
        <f>SUM(Daily!Y17,Daily!Y141,Daily!Y358,Daily!Y389,Daily!Y575,Daily!Y792)</f>
        <v>2066</v>
      </c>
      <c r="Z15" s="3">
        <f>SUM(Daily!Z17,Daily!Z141,Daily!Z358,Daily!Z389,Daily!Z575,Daily!Z792)</f>
        <v>12786</v>
      </c>
      <c r="AA15" s="29">
        <f>SUM(Daily!AA17,Daily!AA141,Daily!AA358,Daily!AA389,Daily!AA575,Daily!AA792)</f>
        <v>10827</v>
      </c>
      <c r="AB15" s="109">
        <f t="shared" si="0"/>
        <v>62959</v>
      </c>
      <c r="AC15" s="16">
        <f t="shared" si="0"/>
        <v>61775</v>
      </c>
    </row>
    <row r="16" spans="1:29">
      <c r="A16" s="91" t="s">
        <v>31</v>
      </c>
      <c r="B16" s="3">
        <f>SUM(Daily!B18,Daily!B142,Daily!B359,Daily!B390,Daily!B576,Daily!B793)</f>
        <v>12072</v>
      </c>
      <c r="C16" s="29">
        <f>SUM(Daily!C18,Daily!C142,Daily!C359,Daily!C390,Daily!C576,Daily!C793)</f>
        <v>7329</v>
      </c>
      <c r="D16" s="3">
        <f>SUM(Daily!D18,Daily!D142,Daily!D359,Daily!D390,Daily!D576,Daily!D793)</f>
        <v>4239</v>
      </c>
      <c r="E16" s="29">
        <f>SUM(Daily!E18,Daily!E142,Daily!E359,Daily!E390,Daily!E576,Daily!E793)</f>
        <v>2376</v>
      </c>
      <c r="F16" s="3">
        <f>SUM(Daily!F18,Daily!F142,Daily!F359,Daily!F390,Daily!F576,Daily!F793)</f>
        <v>1849</v>
      </c>
      <c r="G16" s="29">
        <f>SUM(Daily!G18,Daily!G142,Daily!G359,Daily!G390,Daily!G576,Daily!G793)</f>
        <v>942</v>
      </c>
      <c r="H16" s="3">
        <f>SUM(Daily!H18,Daily!H142,Daily!H359,Daily!H390,Daily!H576,Daily!H793)</f>
        <v>9252</v>
      </c>
      <c r="I16" s="29">
        <f>SUM(Daily!I18,Daily!I142,Daily!I359,Daily!I390,Daily!I576,Daily!I793)</f>
        <v>8484</v>
      </c>
      <c r="J16" s="3">
        <f>SUM(Daily!J18,Daily!J142,Daily!J359,Daily!J390,Daily!J576,Daily!J793)</f>
        <v>604</v>
      </c>
      <c r="K16" s="29">
        <f>SUM(Daily!K18,Daily!K142,Daily!K359,Daily!K390,Daily!K576,Daily!K793)</f>
        <v>1091</v>
      </c>
      <c r="L16" s="3">
        <f>SUM(Daily!L18,Daily!L142,Daily!L359,Daily!L390,Daily!L576,Daily!L793)</f>
        <v>1035</v>
      </c>
      <c r="M16" s="29">
        <f>SUM(Daily!M18,Daily!M142,Daily!M359,Daily!M390,Daily!M576,Daily!M793)</f>
        <v>4961</v>
      </c>
      <c r="N16" s="3">
        <f>SUM(Daily!N18,Daily!N142,Daily!N359,Daily!N390,Daily!N576,Daily!N793)</f>
        <v>5082</v>
      </c>
      <c r="O16" s="29">
        <f>SUM(Daily!O18,Daily!O142,Daily!O359,Daily!O390,Daily!O576,Daily!O793)</f>
        <v>7639</v>
      </c>
      <c r="P16" s="3">
        <f>SUM(Daily!P18,Daily!P142,Daily!P359,Daily!P390,Daily!P576,Daily!P793)</f>
        <v>3304</v>
      </c>
      <c r="Q16" s="29">
        <f>SUM(Daily!Q18,Daily!Q142,Daily!Q359,Daily!Q390,Daily!Q576,Daily!Q793)</f>
        <v>2919</v>
      </c>
      <c r="R16" s="3">
        <f>SUM(Daily!R18,Daily!R142,Daily!R359,Daily!R390,Daily!R576,Daily!R793)</f>
        <v>5681</v>
      </c>
      <c r="S16" s="29">
        <f>SUM(Daily!S18,Daily!S142,Daily!S359,Daily!S390,Daily!S576,Daily!S793)</f>
        <v>4626</v>
      </c>
      <c r="T16" s="3">
        <f>SUM(Daily!T18,Daily!T142,Daily!T359,Daily!T390,Daily!T576,Daily!T793)</f>
        <v>692</v>
      </c>
      <c r="U16" s="29">
        <f>SUM(Daily!U18,Daily!U142,Daily!U359,Daily!U390,Daily!U576,Daily!U793)</f>
        <v>1017</v>
      </c>
      <c r="V16" s="3">
        <f>SUM(Daily!V18,Daily!V142,Daily!V359,Daily!V390,Daily!V576,Daily!V793)</f>
        <v>2954</v>
      </c>
      <c r="W16" s="29">
        <f>SUM(Daily!W18,Daily!W142,Daily!W359,Daily!W390,Daily!W576,Daily!W793)</f>
        <v>6798</v>
      </c>
      <c r="X16" s="3">
        <f>SUM(Daily!X18,Daily!X142,Daily!X359,Daily!X390,Daily!X576,Daily!X793)</f>
        <v>3145</v>
      </c>
      <c r="Y16" s="29">
        <f>SUM(Daily!Y18,Daily!Y142,Daily!Y359,Daily!Y390,Daily!Y576,Daily!Y793)</f>
        <v>1783</v>
      </c>
      <c r="Z16" s="3">
        <f>SUM(Daily!Z18,Daily!Z142,Daily!Z359,Daily!Z390,Daily!Z576,Daily!Z793)</f>
        <v>11971</v>
      </c>
      <c r="AA16" s="29">
        <f>SUM(Daily!AA18,Daily!AA142,Daily!AA359,Daily!AA390,Daily!AA576,Daily!AA793)</f>
        <v>10836</v>
      </c>
      <c r="AB16" s="109">
        <f t="shared" si="0"/>
        <v>61880</v>
      </c>
      <c r="AC16" s="16">
        <f t="shared" si="0"/>
        <v>60801</v>
      </c>
    </row>
    <row r="17" spans="1:29">
      <c r="A17" s="92" t="s">
        <v>33</v>
      </c>
      <c r="B17" s="3">
        <f>SUM(Daily!B19,Daily!B143,Daily!B360,Daily!B391,Daily!B577,Daily!B794)</f>
        <v>11089</v>
      </c>
      <c r="C17" s="29">
        <f>SUM(Daily!C19,Daily!C143,Daily!C360,Daily!C391,Daily!C577,Daily!C794)</f>
        <v>7438</v>
      </c>
      <c r="D17" s="3">
        <f>SUM(Daily!D19,Daily!D143,Daily!D360,Daily!D391,Daily!D577,Daily!D794)</f>
        <v>3745</v>
      </c>
      <c r="E17" s="29">
        <f>SUM(Daily!E19,Daily!E143,Daily!E360,Daily!E391,Daily!E577,Daily!E794)</f>
        <v>2754</v>
      </c>
      <c r="F17" s="3">
        <f>SUM(Daily!F19,Daily!F143,Daily!F360,Daily!F391,Daily!F577,Daily!F794)</f>
        <v>1619</v>
      </c>
      <c r="G17" s="29">
        <f>SUM(Daily!G19,Daily!G143,Daily!G360,Daily!G391,Daily!G577,Daily!G794)</f>
        <v>841</v>
      </c>
      <c r="H17" s="3">
        <f>SUM(Daily!H19,Daily!H143,Daily!H360,Daily!H391,Daily!H577,Daily!H794)</f>
        <v>9200</v>
      </c>
      <c r="I17" s="29">
        <f>SUM(Daily!I19,Daily!I143,Daily!I360,Daily!I391,Daily!I577,Daily!I794)</f>
        <v>8754</v>
      </c>
      <c r="J17" s="3">
        <f>SUM(Daily!J19,Daily!J143,Daily!J360,Daily!J391,Daily!J577,Daily!J794)</f>
        <v>631</v>
      </c>
      <c r="K17" s="29">
        <f>SUM(Daily!K19,Daily!K143,Daily!K360,Daily!K391,Daily!K577,Daily!K794)</f>
        <v>1015</v>
      </c>
      <c r="L17" s="3">
        <f>SUM(Daily!L19,Daily!L143,Daily!L360,Daily!L391,Daily!L577,Daily!L794)</f>
        <v>1165</v>
      </c>
      <c r="M17" s="29">
        <f>SUM(Daily!M19,Daily!M143,Daily!M360,Daily!M391,Daily!M577,Daily!M794)</f>
        <v>4709</v>
      </c>
      <c r="N17" s="3">
        <f>SUM(Daily!N19,Daily!N143,Daily!N360,Daily!N391,Daily!N577,Daily!N794)</f>
        <v>5345</v>
      </c>
      <c r="O17" s="29">
        <f>SUM(Daily!O19,Daily!O143,Daily!O360,Daily!O391,Daily!O577,Daily!O794)</f>
        <v>7302</v>
      </c>
      <c r="P17" s="3">
        <f>SUM(Daily!P19,Daily!P143,Daily!P360,Daily!P391,Daily!P577,Daily!P794)</f>
        <v>3536</v>
      </c>
      <c r="Q17" s="29">
        <f>SUM(Daily!Q19,Daily!Q143,Daily!Q360,Daily!Q391,Daily!Q577,Daily!Q794)</f>
        <v>3203</v>
      </c>
      <c r="R17" s="3">
        <f>SUM(Daily!R19,Daily!R143,Daily!R360,Daily!R391,Daily!R577,Daily!R794)</f>
        <v>5561</v>
      </c>
      <c r="S17" s="29">
        <f>SUM(Daily!S19,Daily!S143,Daily!S360,Daily!S391,Daily!S577,Daily!S794)</f>
        <v>5394</v>
      </c>
      <c r="T17" s="3">
        <f>SUM(Daily!T19,Daily!T143,Daily!T360,Daily!T391,Daily!T577,Daily!T794)</f>
        <v>631</v>
      </c>
      <c r="U17" s="29">
        <f>SUM(Daily!U19,Daily!U143,Daily!U360,Daily!U391,Daily!U577,Daily!U794)</f>
        <v>980</v>
      </c>
      <c r="V17" s="3">
        <f>SUM(Daily!V19,Daily!V143,Daily!V360,Daily!V391,Daily!V577,Daily!V794)</f>
        <v>3465</v>
      </c>
      <c r="W17" s="29">
        <f>SUM(Daily!W19,Daily!W143,Daily!W360,Daily!W391,Daily!W577,Daily!W794)</f>
        <v>6229</v>
      </c>
      <c r="X17" s="3">
        <f>SUM(Daily!X19,Daily!X143,Daily!X360,Daily!X391,Daily!X577,Daily!X794)</f>
        <v>2998</v>
      </c>
      <c r="Y17" s="29">
        <f>SUM(Daily!Y19,Daily!Y143,Daily!Y360,Daily!Y391,Daily!Y577,Daily!Y794)</f>
        <v>2113</v>
      </c>
      <c r="Z17" s="3">
        <f>SUM(Daily!Z19,Daily!Z143,Daily!Z360,Daily!Z391,Daily!Z577,Daily!Z794)</f>
        <v>11916</v>
      </c>
      <c r="AA17" s="29">
        <f>SUM(Daily!AA19,Daily!AA143,Daily!AA360,Daily!AA391,Daily!AA577,Daily!AA794)</f>
        <v>12007</v>
      </c>
      <c r="AB17" s="109">
        <f t="shared" si="0"/>
        <v>60901</v>
      </c>
      <c r="AC17" s="16">
        <f t="shared" si="0"/>
        <v>62739</v>
      </c>
    </row>
    <row r="18" spans="1:29">
      <c r="A18" s="91" t="s">
        <v>35</v>
      </c>
      <c r="B18" s="3">
        <f>SUM(Daily!B20,Daily!B144,Daily!B361,Daily!B392,Daily!B578,Daily!B795)</f>
        <v>10260</v>
      </c>
      <c r="C18" s="29">
        <f>SUM(Daily!C20,Daily!C144,Daily!C361,Daily!C392,Daily!C578,Daily!C795)</f>
        <v>7711</v>
      </c>
      <c r="D18" s="3">
        <f>SUM(Daily!D20,Daily!D144,Daily!D361,Daily!D392,Daily!D578,Daily!D795)</f>
        <v>3522</v>
      </c>
      <c r="E18" s="29">
        <f>SUM(Daily!E20,Daily!E144,Daily!E361,Daily!E392,Daily!E578,Daily!E795)</f>
        <v>2934</v>
      </c>
      <c r="F18" s="3">
        <f>SUM(Daily!F20,Daily!F144,Daily!F361,Daily!F392,Daily!F578,Daily!F795)</f>
        <v>1669</v>
      </c>
      <c r="G18" s="29">
        <f>SUM(Daily!G20,Daily!G144,Daily!G361,Daily!G392,Daily!G578,Daily!G795)</f>
        <v>923</v>
      </c>
      <c r="H18" s="3">
        <f>SUM(Daily!H20,Daily!H144,Daily!H361,Daily!H392,Daily!H578,Daily!H795)</f>
        <v>8981</v>
      </c>
      <c r="I18" s="29">
        <f>SUM(Daily!I20,Daily!I144,Daily!I361,Daily!I392,Daily!I578,Daily!I795)</f>
        <v>9063</v>
      </c>
      <c r="J18" s="3">
        <f>SUM(Daily!J20,Daily!J144,Daily!J361,Daily!J392,Daily!J578,Daily!J795)</f>
        <v>616</v>
      </c>
      <c r="K18" s="29">
        <f>SUM(Daily!K20,Daily!K144,Daily!K361,Daily!K392,Daily!K578,Daily!K795)</f>
        <v>866</v>
      </c>
      <c r="L18" s="3">
        <f>SUM(Daily!L20,Daily!L144,Daily!L361,Daily!L392,Daily!L578,Daily!L795)</f>
        <v>1523</v>
      </c>
      <c r="M18" s="29">
        <f>SUM(Daily!M20,Daily!M144,Daily!M361,Daily!M392,Daily!M578,Daily!M795)</f>
        <v>3803</v>
      </c>
      <c r="N18" s="3">
        <f>SUM(Daily!N20,Daily!N144,Daily!N361,Daily!N392,Daily!N578,Daily!N795)</f>
        <v>5417</v>
      </c>
      <c r="O18" s="29">
        <f>SUM(Daily!O20,Daily!O144,Daily!O361,Daily!O392,Daily!O578,Daily!O795)</f>
        <v>6598</v>
      </c>
      <c r="P18" s="3">
        <f>SUM(Daily!P20,Daily!P144,Daily!P361,Daily!P392,Daily!P578,Daily!P795)</f>
        <v>3423</v>
      </c>
      <c r="Q18" s="29">
        <f>SUM(Daily!Q20,Daily!Q144,Daily!Q361,Daily!Q392,Daily!Q578,Daily!Q795)</f>
        <v>3371</v>
      </c>
      <c r="R18" s="3">
        <f>SUM(Daily!R20,Daily!R144,Daily!R361,Daily!R392,Daily!R578,Daily!R795)</f>
        <v>5400</v>
      </c>
      <c r="S18" s="29">
        <f>SUM(Daily!S20,Daily!S144,Daily!S361,Daily!S392,Daily!S578,Daily!S795)</f>
        <v>5559</v>
      </c>
      <c r="T18" s="3">
        <f>SUM(Daily!T20,Daily!T144,Daily!T361,Daily!T392,Daily!T578,Daily!T795)</f>
        <v>863</v>
      </c>
      <c r="U18" s="29">
        <f>SUM(Daily!U20,Daily!U144,Daily!U361,Daily!U392,Daily!U578,Daily!U795)</f>
        <v>846</v>
      </c>
      <c r="V18" s="3">
        <f>SUM(Daily!V20,Daily!V144,Daily!V361,Daily!V392,Daily!V578,Daily!V795)</f>
        <v>4240</v>
      </c>
      <c r="W18" s="29">
        <f>SUM(Daily!W20,Daily!W144,Daily!W361,Daily!W392,Daily!W578,Daily!W795)</f>
        <v>5555</v>
      </c>
      <c r="X18" s="3">
        <f>SUM(Daily!X20,Daily!X144,Daily!X361,Daily!X392,Daily!X578,Daily!X795)</f>
        <v>3230</v>
      </c>
      <c r="Y18" s="29">
        <f>SUM(Daily!Y20,Daily!Y144,Daily!Y361,Daily!Y392,Daily!Y578,Daily!Y795)</f>
        <v>1773</v>
      </c>
      <c r="Z18" s="3">
        <f>SUM(Daily!Z20,Daily!Z144,Daily!Z361,Daily!Z392,Daily!Z578,Daily!Z795)</f>
        <v>12388</v>
      </c>
      <c r="AA18" s="29">
        <f>SUM(Daily!AA20,Daily!AA144,Daily!AA361,Daily!AA392,Daily!AA578,Daily!AA795)</f>
        <v>12117</v>
      </c>
      <c r="AB18" s="109">
        <f t="shared" si="0"/>
        <v>61532</v>
      </c>
      <c r="AC18" s="16">
        <f t="shared" si="0"/>
        <v>61119</v>
      </c>
    </row>
    <row r="19" spans="1:29">
      <c r="A19" s="92" t="s">
        <v>36</v>
      </c>
      <c r="B19" s="3">
        <f>SUM(Daily!B21,Daily!B145,Daily!B362,Daily!B393,Daily!B579,Daily!B796)</f>
        <v>9788</v>
      </c>
      <c r="C19" s="29">
        <f>SUM(Daily!C21,Daily!C145,Daily!C362,Daily!C393,Daily!C579,Daily!C796)</f>
        <v>8535</v>
      </c>
      <c r="D19" s="3">
        <f>SUM(Daily!D21,Daily!D145,Daily!D362,Daily!D393,Daily!D579,Daily!D796)</f>
        <v>3549</v>
      </c>
      <c r="E19" s="29">
        <f>SUM(Daily!E21,Daily!E145,Daily!E362,Daily!E393,Daily!E579,Daily!E796)</f>
        <v>3053</v>
      </c>
      <c r="F19" s="3">
        <f>SUM(Daily!F21,Daily!F145,Daily!F362,Daily!F393,Daily!F579,Daily!F796)</f>
        <v>1802</v>
      </c>
      <c r="G19" s="29">
        <f>SUM(Daily!G21,Daily!G145,Daily!G362,Daily!G393,Daily!G579,Daily!G796)</f>
        <v>1135</v>
      </c>
      <c r="H19" s="3">
        <f>SUM(Daily!H21,Daily!H145,Daily!H362,Daily!H393,Daily!H579,Daily!H796)</f>
        <v>8965</v>
      </c>
      <c r="I19" s="29">
        <f>SUM(Daily!I21,Daily!I145,Daily!I362,Daily!I393,Daily!I579,Daily!I796)</f>
        <v>10281</v>
      </c>
      <c r="J19" s="3">
        <f>SUM(Daily!J21,Daily!J145,Daily!J362,Daily!J393,Daily!J579,Daily!J796)</f>
        <v>763</v>
      </c>
      <c r="K19" s="29">
        <f>SUM(Daily!K21,Daily!K145,Daily!K362,Daily!K393,Daily!K579,Daily!K796)</f>
        <v>797</v>
      </c>
      <c r="L19" s="3">
        <f>SUM(Daily!L21,Daily!L145,Daily!L362,Daily!L393,Daily!L579,Daily!L796)</f>
        <v>1992</v>
      </c>
      <c r="M19" s="29">
        <f>SUM(Daily!M21,Daily!M145,Daily!M362,Daily!M393,Daily!M579,Daily!M796)</f>
        <v>2981</v>
      </c>
      <c r="N19" s="3">
        <f>SUM(Daily!N21,Daily!N145,Daily!N362,Daily!N393,Daily!N579,Daily!N796)</f>
        <v>6277</v>
      </c>
      <c r="O19" s="29">
        <f>SUM(Daily!O21,Daily!O145,Daily!O362,Daily!O393,Daily!O579,Daily!O796)</f>
        <v>6453</v>
      </c>
      <c r="P19" s="3">
        <f>SUM(Daily!P21,Daily!P145,Daily!P362,Daily!P393,Daily!P579,Daily!P796)</f>
        <v>3585</v>
      </c>
      <c r="Q19" s="29">
        <f>SUM(Daily!Q21,Daily!Q145,Daily!Q362,Daily!Q393,Daily!Q579,Daily!Q796)</f>
        <v>3274</v>
      </c>
      <c r="R19" s="3">
        <f>SUM(Daily!R21,Daily!R145,Daily!R362,Daily!R393,Daily!R579,Daily!R796)</f>
        <v>5491</v>
      </c>
      <c r="S19" s="29">
        <f>SUM(Daily!S21,Daily!S145,Daily!S362,Daily!S393,Daily!S579,Daily!S796)</f>
        <v>5854</v>
      </c>
      <c r="T19" s="3">
        <f>SUM(Daily!T21,Daily!T145,Daily!T362,Daily!T393,Daily!T579,Daily!T796)</f>
        <v>1023</v>
      </c>
      <c r="U19" s="29">
        <f>SUM(Daily!U21,Daily!U145,Daily!U362,Daily!U393,Daily!U579,Daily!U796)</f>
        <v>638</v>
      </c>
      <c r="V19" s="3">
        <f>SUM(Daily!V21,Daily!V145,Daily!V362,Daily!V393,Daily!V579,Daily!V796)</f>
        <v>5220</v>
      </c>
      <c r="W19" s="29">
        <f>SUM(Daily!W21,Daily!W145,Daily!W362,Daily!W393,Daily!W579,Daily!W796)</f>
        <v>5003</v>
      </c>
      <c r="X19" s="3">
        <f>SUM(Daily!X21,Daily!X145,Daily!X362,Daily!X393,Daily!X579,Daily!X796)</f>
        <v>3490</v>
      </c>
      <c r="Y19" s="29">
        <f>SUM(Daily!Y21,Daily!Y145,Daily!Y362,Daily!Y393,Daily!Y579,Daily!Y796)</f>
        <v>1698</v>
      </c>
      <c r="Z19" s="3">
        <f>SUM(Daily!Z21,Daily!Z145,Daily!Z362,Daily!Z393,Daily!Z579,Daily!Z796)</f>
        <v>11987</v>
      </c>
      <c r="AA19" s="29">
        <f>SUM(Daily!AA21,Daily!AA145,Daily!AA362,Daily!AA393,Daily!AA579,Daily!AA796)</f>
        <v>11799</v>
      </c>
      <c r="AB19" s="109">
        <f t="shared" si="0"/>
        <v>63932</v>
      </c>
      <c r="AC19" s="16">
        <f t="shared" si="0"/>
        <v>61501</v>
      </c>
    </row>
    <row r="20" spans="1:29">
      <c r="A20" s="91" t="s">
        <v>37</v>
      </c>
      <c r="B20" s="3">
        <f>SUM(Daily!B22,Daily!B146,Daily!B363,Daily!B394,Daily!B580,Daily!B797)</f>
        <v>10176</v>
      </c>
      <c r="C20" s="29">
        <f>SUM(Daily!C22,Daily!C146,Daily!C363,Daily!C394,Daily!C580,Daily!C797)</f>
        <v>9143</v>
      </c>
      <c r="D20" s="3">
        <f>SUM(Daily!D22,Daily!D146,Daily!D363,Daily!D394,Daily!D580,Daily!D797)</f>
        <v>3290</v>
      </c>
      <c r="E20" s="29">
        <f>SUM(Daily!E22,Daily!E146,Daily!E363,Daily!E394,Daily!E580,Daily!E797)</f>
        <v>3675</v>
      </c>
      <c r="F20" s="3">
        <f>SUM(Daily!F22,Daily!F146,Daily!F363,Daily!F394,Daily!F580,Daily!F797)</f>
        <v>1914</v>
      </c>
      <c r="G20" s="29">
        <f>SUM(Daily!G22,Daily!G146,Daily!G363,Daily!G394,Daily!G580,Daily!G797)</f>
        <v>1189</v>
      </c>
      <c r="H20" s="3">
        <f>SUM(Daily!H22,Daily!H146,Daily!H363,Daily!H394,Daily!H580,Daily!H797)</f>
        <v>9109</v>
      </c>
      <c r="I20" s="29">
        <f>SUM(Daily!I22,Daily!I146,Daily!I363,Daily!I394,Daily!I580,Daily!I797)</f>
        <v>11029</v>
      </c>
      <c r="J20" s="3">
        <f>SUM(Daily!J22,Daily!J146,Daily!J363,Daily!J394,Daily!J580,Daily!J797)</f>
        <v>812</v>
      </c>
      <c r="K20" s="29">
        <f>SUM(Daily!K22,Daily!K146,Daily!K363,Daily!K394,Daily!K580,Daily!K797)</f>
        <v>891</v>
      </c>
      <c r="L20" s="3">
        <f>SUM(Daily!L22,Daily!L146,Daily!L363,Daily!L394,Daily!L580,Daily!L797)</f>
        <v>2218</v>
      </c>
      <c r="M20" s="29">
        <f>SUM(Daily!M22,Daily!M146,Daily!M363,Daily!M394,Daily!M580,Daily!M797)</f>
        <v>2861</v>
      </c>
      <c r="N20" s="3">
        <f>SUM(Daily!N22,Daily!N146,Daily!N363,Daily!N394,Daily!N580,Daily!N797)</f>
        <v>6080</v>
      </c>
      <c r="O20" s="29">
        <f>SUM(Daily!O22,Daily!O146,Daily!O363,Daily!O394,Daily!O580,Daily!O797)</f>
        <v>6374</v>
      </c>
      <c r="P20" s="3">
        <f>SUM(Daily!P22,Daily!P146,Daily!P363,Daily!P394,Daily!P580,Daily!P797)</f>
        <v>3415</v>
      </c>
      <c r="Q20" s="29">
        <f>SUM(Daily!Q22,Daily!Q146,Daily!Q363,Daily!Q394,Daily!Q580,Daily!Q797)</f>
        <v>3587</v>
      </c>
      <c r="R20" s="3">
        <f>SUM(Daily!R22,Daily!R146,Daily!R363,Daily!R394,Daily!R580,Daily!R797)</f>
        <v>5333</v>
      </c>
      <c r="S20" s="29">
        <f>SUM(Daily!S22,Daily!S146,Daily!S363,Daily!S394,Daily!S580,Daily!S797)</f>
        <v>6012</v>
      </c>
      <c r="T20" s="3">
        <f>SUM(Daily!T22,Daily!T146,Daily!T363,Daily!T394,Daily!T580,Daily!T797)</f>
        <v>960</v>
      </c>
      <c r="U20" s="29">
        <f>SUM(Daily!U22,Daily!U146,Daily!U363,Daily!U394,Daily!U580,Daily!U797)</f>
        <v>701</v>
      </c>
      <c r="V20" s="3">
        <f>SUM(Daily!V22,Daily!V146,Daily!V363,Daily!V394,Daily!V580,Daily!V797)</f>
        <v>5713</v>
      </c>
      <c r="W20" s="29">
        <f>SUM(Daily!W22,Daily!W146,Daily!W363,Daily!W394,Daily!W580,Daily!W797)</f>
        <v>5013</v>
      </c>
      <c r="X20" s="3">
        <f>SUM(Daily!X22,Daily!X146,Daily!X363,Daily!X394,Daily!X580,Daily!X797)</f>
        <v>3735</v>
      </c>
      <c r="Y20" s="29">
        <f>SUM(Daily!Y22,Daily!Y146,Daily!Y363,Daily!Y394,Daily!Y580,Daily!Y797)</f>
        <v>1881</v>
      </c>
      <c r="Z20" s="3">
        <f>SUM(Daily!Z22,Daily!Z146,Daily!Z363,Daily!Z394,Daily!Z580,Daily!Z797)</f>
        <v>13679</v>
      </c>
      <c r="AA20" s="29">
        <f>SUM(Daily!AA22,Daily!AA146,Daily!AA363,Daily!AA394,Daily!AA580,Daily!AA797)</f>
        <v>12385</v>
      </c>
      <c r="AB20" s="109">
        <f t="shared" si="0"/>
        <v>66434</v>
      </c>
      <c r="AC20" s="16">
        <f t="shared" si="0"/>
        <v>64741</v>
      </c>
    </row>
    <row r="21" spans="1:29">
      <c r="A21" s="92" t="s">
        <v>30</v>
      </c>
      <c r="B21" s="3">
        <f>SUM(Daily!B23,Daily!B147,Daily!B364,Daily!B395,Daily!B581,Daily!B798)</f>
        <v>11310</v>
      </c>
      <c r="C21" s="29">
        <f>SUM(Daily!C23,Daily!C147,Daily!C364,Daily!C395,Daily!C581,Daily!C798)</f>
        <v>8852</v>
      </c>
      <c r="D21" s="3">
        <f>SUM(Daily!D23,Daily!D147,Daily!D364,Daily!D395,Daily!D581,Daily!D798)</f>
        <v>3519</v>
      </c>
      <c r="E21" s="29">
        <f>SUM(Daily!E23,Daily!E147,Daily!E364,Daily!E395,Daily!E581,Daily!E798)</f>
        <v>3549</v>
      </c>
      <c r="F21" s="3">
        <f>SUM(Daily!F23,Daily!F147,Daily!F364,Daily!F395,Daily!F581,Daily!F798)</f>
        <v>1609</v>
      </c>
      <c r="G21" s="29">
        <f>SUM(Daily!G23,Daily!G147,Daily!G364,Daily!G395,Daily!G581,Daily!G798)</f>
        <v>1229</v>
      </c>
      <c r="H21" s="3">
        <f>SUM(Daily!H23,Daily!H147,Daily!H364,Daily!H395,Daily!H581,Daily!H798)</f>
        <v>9054</v>
      </c>
      <c r="I21" s="29">
        <f>SUM(Daily!I23,Daily!I147,Daily!I364,Daily!I395,Daily!I581,Daily!I798)</f>
        <v>11408</v>
      </c>
      <c r="J21" s="3">
        <f>SUM(Daily!J23,Daily!J147,Daily!J364,Daily!J395,Daily!J581,Daily!J798)</f>
        <v>746</v>
      </c>
      <c r="K21" s="29">
        <f>SUM(Daily!K23,Daily!K147,Daily!K364,Daily!K395,Daily!K581,Daily!K798)</f>
        <v>772</v>
      </c>
      <c r="L21" s="3">
        <f>SUM(Daily!L23,Daily!L147,Daily!L364,Daily!L395,Daily!L581,Daily!L798)</f>
        <v>2228</v>
      </c>
      <c r="M21" s="29">
        <f>SUM(Daily!M23,Daily!M147,Daily!M364,Daily!M395,Daily!M581,Daily!M798)</f>
        <v>3142</v>
      </c>
      <c r="N21" s="3">
        <f>SUM(Daily!N23,Daily!N147,Daily!N364,Daily!N395,Daily!N581,Daily!N798)</f>
        <v>6275</v>
      </c>
      <c r="O21" s="29">
        <f>SUM(Daily!O23,Daily!O147,Daily!O364,Daily!O395,Daily!O581,Daily!O798)</f>
        <v>6764</v>
      </c>
      <c r="P21" s="3">
        <f>SUM(Daily!P23,Daily!P147,Daily!P364,Daily!P395,Daily!P581,Daily!P798)</f>
        <v>3087</v>
      </c>
      <c r="Q21" s="29">
        <f>SUM(Daily!Q23,Daily!Q147,Daily!Q364,Daily!Q395,Daily!Q581,Daily!Q798)</f>
        <v>4304</v>
      </c>
      <c r="R21" s="3">
        <f>SUM(Daily!R23,Daily!R147,Daily!R364,Daily!R395,Daily!R581,Daily!R798)</f>
        <v>4643</v>
      </c>
      <c r="S21" s="29">
        <f>SUM(Daily!S23,Daily!S147,Daily!S364,Daily!S395,Daily!S581,Daily!S798)</f>
        <v>6763</v>
      </c>
      <c r="T21" s="3">
        <f>SUM(Daily!T23,Daily!T147,Daily!T364,Daily!T395,Daily!T581,Daily!T798)</f>
        <v>900</v>
      </c>
      <c r="U21" s="29">
        <f>SUM(Daily!U23,Daily!U147,Daily!U364,Daily!U395,Daily!U581,Daily!U798)</f>
        <v>1036</v>
      </c>
      <c r="V21" s="3">
        <f>SUM(Daily!V23,Daily!V147,Daily!V364,Daily!V395,Daily!V581,Daily!V798)</f>
        <v>5319</v>
      </c>
      <c r="W21" s="29">
        <f>SUM(Daily!W23,Daily!W147,Daily!W364,Daily!W395,Daily!W581,Daily!W798)</f>
        <v>5223</v>
      </c>
      <c r="X21" s="3">
        <f>SUM(Daily!X23,Daily!X147,Daily!X364,Daily!X395,Daily!X581,Daily!X798)</f>
        <v>3470</v>
      </c>
      <c r="Y21" s="29">
        <f>SUM(Daily!Y23,Daily!Y147,Daily!Y364,Daily!Y395,Daily!Y581,Daily!Y798)</f>
        <v>2347</v>
      </c>
      <c r="Z21" s="3">
        <f>SUM(Daily!Z23,Daily!Z147,Daily!Z364,Daily!Z395,Daily!Z581,Daily!Z798)</f>
        <v>13188</v>
      </c>
      <c r="AA21" s="29">
        <f>SUM(Daily!AA23,Daily!AA147,Daily!AA364,Daily!AA395,Daily!AA581,Daily!AA798)</f>
        <v>11803</v>
      </c>
      <c r="AB21" s="109">
        <f t="shared" si="0"/>
        <v>65348</v>
      </c>
      <c r="AC21" s="16">
        <f t="shared" si="0"/>
        <v>67192</v>
      </c>
    </row>
    <row r="22" spans="1:29">
      <c r="A22" s="91" t="s">
        <v>32</v>
      </c>
      <c r="B22" s="3">
        <f>SUM(Daily!B24,Daily!B148,Daily!B365,Daily!B396,Daily!B582,Daily!B799)</f>
        <v>11713</v>
      </c>
      <c r="C22" s="29">
        <f>SUM(Daily!C24,Daily!C148,Daily!C365,Daily!C396,Daily!C582,Daily!C799)</f>
        <v>8591</v>
      </c>
      <c r="D22" s="3">
        <f>SUM(Daily!D24,Daily!D148,Daily!D365,Daily!D396,Daily!D582,Daily!D799)</f>
        <v>3362</v>
      </c>
      <c r="E22" s="29">
        <f>SUM(Daily!E24,Daily!E148,Daily!E365,Daily!E396,Daily!E582,Daily!E799)</f>
        <v>3564</v>
      </c>
      <c r="F22" s="3">
        <f>SUM(Daily!F24,Daily!F148,Daily!F365,Daily!F396,Daily!F582,Daily!F799)</f>
        <v>1635</v>
      </c>
      <c r="G22" s="29">
        <f>SUM(Daily!G24,Daily!G148,Daily!G365,Daily!G396,Daily!G582,Daily!G799)</f>
        <v>1409</v>
      </c>
      <c r="H22" s="3">
        <f>SUM(Daily!H24,Daily!H148,Daily!H365,Daily!H396,Daily!H582,Daily!H799)</f>
        <v>8932</v>
      </c>
      <c r="I22" s="29">
        <f>SUM(Daily!I24,Daily!I148,Daily!I365,Daily!I396,Daily!I582,Daily!I799)</f>
        <v>11158</v>
      </c>
      <c r="J22" s="3">
        <f>SUM(Daily!J24,Daily!J148,Daily!J365,Daily!J396,Daily!J582,Daily!J799)</f>
        <v>766</v>
      </c>
      <c r="K22" s="29">
        <f>SUM(Daily!K24,Daily!K148,Daily!K365,Daily!K396,Daily!K582,Daily!K799)</f>
        <v>698</v>
      </c>
      <c r="L22" s="3">
        <f>SUM(Daily!L24,Daily!L148,Daily!L365,Daily!L396,Daily!L582,Daily!L799)</f>
        <v>2328</v>
      </c>
      <c r="M22" s="29">
        <f>SUM(Daily!M24,Daily!M148,Daily!M365,Daily!M396,Daily!M582,Daily!M799)</f>
        <v>2700</v>
      </c>
      <c r="N22" s="3">
        <f>SUM(Daily!N24,Daily!N148,Daily!N365,Daily!N396,Daily!N582,Daily!N799)</f>
        <v>6378</v>
      </c>
      <c r="O22" s="29">
        <f>SUM(Daily!O24,Daily!O148,Daily!O365,Daily!O396,Daily!O582,Daily!O799)</f>
        <v>6690</v>
      </c>
      <c r="P22" s="3">
        <f>SUM(Daily!P24,Daily!P148,Daily!P365,Daily!P396,Daily!P582,Daily!P799)</f>
        <v>2959</v>
      </c>
      <c r="Q22" s="29">
        <f>SUM(Daily!Q24,Daily!Q148,Daily!Q365,Daily!Q396,Daily!Q582,Daily!Q799)</f>
        <v>4478</v>
      </c>
      <c r="R22" s="3">
        <f>SUM(Daily!R24,Daily!R148,Daily!R365,Daily!R396,Daily!R582,Daily!R799)</f>
        <v>4294</v>
      </c>
      <c r="S22" s="29">
        <f>SUM(Daily!S24,Daily!S148,Daily!S365,Daily!S396,Daily!S582,Daily!S799)</f>
        <v>6812</v>
      </c>
      <c r="T22" s="3">
        <f>SUM(Daily!T24,Daily!T148,Daily!T365,Daily!T396,Daily!T582,Daily!T799)</f>
        <v>826</v>
      </c>
      <c r="U22" s="29">
        <f>SUM(Daily!U24,Daily!U148,Daily!U365,Daily!U396,Daily!U582,Daily!U799)</f>
        <v>1083</v>
      </c>
      <c r="V22" s="3">
        <f>SUM(Daily!V24,Daily!V148,Daily!V365,Daily!V396,Daily!V582,Daily!V799)</f>
        <v>5998</v>
      </c>
      <c r="W22" s="29">
        <f>SUM(Daily!W24,Daily!W148,Daily!W365,Daily!W396,Daily!W582,Daily!W799)</f>
        <v>4864</v>
      </c>
      <c r="X22" s="3">
        <f>SUM(Daily!X24,Daily!X148,Daily!X365,Daily!X396,Daily!X582,Daily!X799)</f>
        <v>3394</v>
      </c>
      <c r="Y22" s="29">
        <f>SUM(Daily!Y24,Daily!Y148,Daily!Y365,Daily!Y396,Daily!Y582,Daily!Y799)</f>
        <v>2541</v>
      </c>
      <c r="Z22" s="3">
        <f>SUM(Daily!Z24,Daily!Z148,Daily!Z365,Daily!Z396,Daily!Z582,Daily!Z799)</f>
        <v>12218</v>
      </c>
      <c r="AA22" s="29">
        <f>SUM(Daily!AA24,Daily!AA148,Daily!AA365,Daily!AA396,Daily!AA582,Daily!AA799)</f>
        <v>11273</v>
      </c>
      <c r="AB22" s="109">
        <f t="shared" si="0"/>
        <v>64803</v>
      </c>
      <c r="AC22" s="16">
        <f t="shared" si="0"/>
        <v>65861</v>
      </c>
    </row>
    <row r="23" spans="1:29">
      <c r="A23" s="92" t="s">
        <v>34</v>
      </c>
      <c r="B23" s="3">
        <f>SUM(Daily!B25,Daily!B149,Daily!B366,Daily!B397,Daily!B583,Daily!B800)</f>
        <v>12237</v>
      </c>
      <c r="C23" s="29">
        <f>SUM(Daily!C25,Daily!C149,Daily!C366,Daily!C397,Daily!C583,Daily!C800)</f>
        <v>7467</v>
      </c>
      <c r="D23" s="3">
        <f>SUM(Daily!D25,Daily!D149,Daily!D366,Daily!D397,Daily!D583,Daily!D800)</f>
        <v>2944</v>
      </c>
      <c r="E23" s="29">
        <f>SUM(Daily!E25,Daily!E149,Daily!E366,Daily!E397,Daily!E583,Daily!E800)</f>
        <v>3496</v>
      </c>
      <c r="F23" s="3">
        <f>SUM(Daily!F25,Daily!F149,Daily!F366,Daily!F397,Daily!F583,Daily!F800)</f>
        <v>1408</v>
      </c>
      <c r="G23" s="29">
        <f>SUM(Daily!G25,Daily!G149,Daily!G366,Daily!G397,Daily!G583,Daily!G800)</f>
        <v>1158</v>
      </c>
      <c r="H23" s="3">
        <f>SUM(Daily!H25,Daily!H149,Daily!H366,Daily!H397,Daily!H583,Daily!H800)</f>
        <v>7748</v>
      </c>
      <c r="I23" s="29">
        <f>SUM(Daily!I25,Daily!I149,Daily!I366,Daily!I397,Daily!I583,Daily!I800)</f>
        <v>10356</v>
      </c>
      <c r="J23" s="3">
        <f>SUM(Daily!J25,Daily!J149,Daily!J366,Daily!J397,Daily!J583,Daily!J800)</f>
        <v>827</v>
      </c>
      <c r="K23" s="29">
        <f>SUM(Daily!K25,Daily!K149,Daily!K366,Daily!K397,Daily!K583,Daily!K800)</f>
        <v>596</v>
      </c>
      <c r="L23" s="3">
        <f>SUM(Daily!L25,Daily!L149,Daily!L366,Daily!L397,Daily!L583,Daily!L800)</f>
        <v>2010</v>
      </c>
      <c r="M23" s="29">
        <f>SUM(Daily!M25,Daily!M149,Daily!M366,Daily!M397,Daily!M583,Daily!M800)</f>
        <v>2462</v>
      </c>
      <c r="N23" s="3">
        <f>SUM(Daily!N25,Daily!N149,Daily!N366,Daily!N397,Daily!N583,Daily!N800)</f>
        <v>6020</v>
      </c>
      <c r="O23" s="29">
        <f>SUM(Daily!O25,Daily!O149,Daily!O366,Daily!O397,Daily!O583,Daily!O800)</f>
        <v>6312</v>
      </c>
      <c r="P23" s="3">
        <f>SUM(Daily!P25,Daily!P149,Daily!P366,Daily!P397,Daily!P583,Daily!P800)</f>
        <v>2525</v>
      </c>
      <c r="Q23" s="29">
        <f>SUM(Daily!Q25,Daily!Q149,Daily!Q366,Daily!Q397,Daily!Q583,Daily!Q800)</f>
        <v>4806</v>
      </c>
      <c r="R23" s="3">
        <f>SUM(Daily!R25,Daily!R149,Daily!R366,Daily!R397,Daily!R583,Daily!R800)</f>
        <v>3514</v>
      </c>
      <c r="S23" s="29">
        <f>SUM(Daily!S25,Daily!S149,Daily!S366,Daily!S397,Daily!S583,Daily!S800)</f>
        <v>7129</v>
      </c>
      <c r="T23" s="3">
        <f>SUM(Daily!T25,Daily!T149,Daily!T366,Daily!T397,Daily!T583,Daily!T800)</f>
        <v>673</v>
      </c>
      <c r="U23" s="29">
        <f>SUM(Daily!U25,Daily!U149,Daily!U366,Daily!U397,Daily!U583,Daily!U800)</f>
        <v>1255</v>
      </c>
      <c r="V23" s="3">
        <f>SUM(Daily!V25,Daily!V149,Daily!V366,Daily!V397,Daily!V583,Daily!V800)</f>
        <v>6136</v>
      </c>
      <c r="W23" s="29">
        <f>SUM(Daily!W25,Daily!W149,Daily!W366,Daily!W397,Daily!W583,Daily!W800)</f>
        <v>4672</v>
      </c>
      <c r="X23" s="3">
        <f>SUM(Daily!X25,Daily!X149,Daily!X366,Daily!X397,Daily!X583,Daily!X800)</f>
        <v>3154</v>
      </c>
      <c r="Y23" s="29">
        <f>SUM(Daily!Y25,Daily!Y149,Daily!Y366,Daily!Y397,Daily!Y583,Daily!Y800)</f>
        <v>2651</v>
      </c>
      <c r="Z23" s="3">
        <f>SUM(Daily!Z25,Daily!Z149,Daily!Z366,Daily!Z397,Daily!Z583,Daily!Z800)</f>
        <v>10951</v>
      </c>
      <c r="AA23" s="29">
        <f>SUM(Daily!AA25,Daily!AA149,Daily!AA366,Daily!AA397,Daily!AA583,Daily!AA800)</f>
        <v>11233</v>
      </c>
      <c r="AB23" s="109">
        <f t="shared" si="0"/>
        <v>60147</v>
      </c>
      <c r="AC23" s="16">
        <f t="shared" si="0"/>
        <v>63593</v>
      </c>
    </row>
    <row r="24" spans="1:29">
      <c r="A24" s="91" t="s">
        <v>38</v>
      </c>
      <c r="B24" s="3">
        <f>SUM(Daily!B26,Daily!B150,Daily!B367,Daily!B398,Daily!B584,Daily!B801)</f>
        <v>11655</v>
      </c>
      <c r="C24" s="29">
        <f>SUM(Daily!C26,Daily!C150,Daily!C367,Daily!C398,Daily!C584,Daily!C801)</f>
        <v>6514</v>
      </c>
      <c r="D24" s="3">
        <f>SUM(Daily!D26,Daily!D150,Daily!D367,Daily!D398,Daily!D584,Daily!D801)</f>
        <v>2411</v>
      </c>
      <c r="E24" s="29">
        <f>SUM(Daily!E26,Daily!E150,Daily!E367,Daily!E398,Daily!E584,Daily!E801)</f>
        <v>2948</v>
      </c>
      <c r="F24" s="3">
        <f>SUM(Daily!F26,Daily!F150,Daily!F367,Daily!F398,Daily!F584,Daily!F801)</f>
        <v>1023</v>
      </c>
      <c r="G24" s="29">
        <f>SUM(Daily!G26,Daily!G150,Daily!G367,Daily!G398,Daily!G584,Daily!G801)</f>
        <v>1112</v>
      </c>
      <c r="H24" s="3">
        <f>SUM(Daily!H26,Daily!H150,Daily!H367,Daily!H398,Daily!H584,Daily!H801)</f>
        <v>7458</v>
      </c>
      <c r="I24" s="29">
        <f>SUM(Daily!I26,Daily!I150,Daily!I367,Daily!I398,Daily!I584,Daily!I801)</f>
        <v>8861</v>
      </c>
      <c r="J24" s="3">
        <f>SUM(Daily!J26,Daily!J150,Daily!J367,Daily!J398,Daily!J584,Daily!J801)</f>
        <v>892</v>
      </c>
      <c r="K24" s="29">
        <f>SUM(Daily!K26,Daily!K150,Daily!K367,Daily!K398,Daily!K584,Daily!K801)</f>
        <v>524</v>
      </c>
      <c r="L24" s="3">
        <f>SUM(Daily!L26,Daily!L150,Daily!L367,Daily!L398,Daily!L584,Daily!L801)</f>
        <v>1710</v>
      </c>
      <c r="M24" s="29">
        <f>SUM(Daily!M26,Daily!M150,Daily!M367,Daily!M398,Daily!M584,Daily!M801)</f>
        <v>2146</v>
      </c>
      <c r="N24" s="3">
        <f>SUM(Daily!N26,Daily!N150,Daily!N367,Daily!N398,Daily!N584,Daily!N801)</f>
        <v>5428</v>
      </c>
      <c r="O24" s="29">
        <f>SUM(Daily!O26,Daily!O150,Daily!O367,Daily!O398,Daily!O584,Daily!O801)</f>
        <v>5952</v>
      </c>
      <c r="P24" s="3">
        <f>SUM(Daily!P26,Daily!P150,Daily!P367,Daily!P398,Daily!P584,Daily!P801)</f>
        <v>2103</v>
      </c>
      <c r="Q24" s="29">
        <f>SUM(Daily!Q26,Daily!Q150,Daily!Q367,Daily!Q398,Daily!Q584,Daily!Q801)</f>
        <v>4566</v>
      </c>
      <c r="R24" s="3">
        <f>SUM(Daily!R26,Daily!R150,Daily!R367,Daily!R398,Daily!R584,Daily!R801)</f>
        <v>3026</v>
      </c>
      <c r="S24" s="29">
        <f>SUM(Daily!S26,Daily!S150,Daily!S367,Daily!S398,Daily!S584,Daily!S801)</f>
        <v>5913</v>
      </c>
      <c r="T24" s="3">
        <f>SUM(Daily!T26,Daily!T150,Daily!T367,Daily!T398,Daily!T584,Daily!T801)</f>
        <v>496</v>
      </c>
      <c r="U24" s="29">
        <f>SUM(Daily!U26,Daily!U150,Daily!U367,Daily!U398,Daily!U584,Daily!U801)</f>
        <v>1211</v>
      </c>
      <c r="V24" s="3">
        <f>SUM(Daily!V26,Daily!V150,Daily!V367,Daily!V398,Daily!V584,Daily!V801)</f>
        <v>6560</v>
      </c>
      <c r="W24" s="29">
        <f>SUM(Daily!W26,Daily!W150,Daily!W367,Daily!W398,Daily!W584,Daily!W801)</f>
        <v>3930</v>
      </c>
      <c r="X24" s="3">
        <f>SUM(Daily!X26,Daily!X150,Daily!X367,Daily!X398,Daily!X584,Daily!X801)</f>
        <v>2894</v>
      </c>
      <c r="Y24" s="29">
        <f>SUM(Daily!Y26,Daily!Y150,Daily!Y367,Daily!Y398,Daily!Y584,Daily!Y801)</f>
        <v>2617</v>
      </c>
      <c r="Z24" s="3">
        <f>SUM(Daily!Z26,Daily!Z150,Daily!Z367,Daily!Z398,Daily!Z584,Daily!Z801)</f>
        <v>9300</v>
      </c>
      <c r="AA24" s="29">
        <f>SUM(Daily!AA26,Daily!AA150,Daily!AA367,Daily!AA398,Daily!AA584,Daily!AA801)</f>
        <v>9809</v>
      </c>
      <c r="AB24" s="109">
        <f t="shared" si="0"/>
        <v>54956</v>
      </c>
      <c r="AC24" s="16">
        <f t="shared" si="0"/>
        <v>56103</v>
      </c>
    </row>
    <row r="25" spans="1:29">
      <c r="A25" s="92" t="s">
        <v>39</v>
      </c>
      <c r="B25" s="3">
        <f>SUM(Daily!B27,Daily!B151,Daily!B368,Daily!B399,Daily!B585,Daily!B802)</f>
        <v>2010</v>
      </c>
      <c r="C25" s="29">
        <f>SUM(Daily!C27,Daily!C151,Daily!C368,Daily!C399,Daily!C585,Daily!C802)</f>
        <v>5978</v>
      </c>
      <c r="D25" s="3">
        <f>SUM(Daily!D27,Daily!D151,Daily!D368,Daily!D399,Daily!D585,Daily!D802)</f>
        <v>511</v>
      </c>
      <c r="E25" s="29">
        <f>SUM(Daily!E27,Daily!E151,Daily!E368,Daily!E399,Daily!E585,Daily!E802)</f>
        <v>2755</v>
      </c>
      <c r="F25" s="3">
        <f>SUM(Daily!F27,Daily!F151,Daily!F368,Daily!F399,Daily!F585,Daily!F802)</f>
        <v>319</v>
      </c>
      <c r="G25" s="29">
        <f>SUM(Daily!G27,Daily!G151,Daily!G368,Daily!G399,Daily!G585,Daily!G802)</f>
        <v>990</v>
      </c>
      <c r="H25" s="3">
        <f>SUM(Daily!H27,Daily!H151,Daily!H368,Daily!H399,Daily!H585,Daily!H802)</f>
        <v>2699</v>
      </c>
      <c r="I25" s="29">
        <f>SUM(Daily!I27,Daily!I151,Daily!I368,Daily!I399,Daily!I585,Daily!I802)</f>
        <v>7856</v>
      </c>
      <c r="J25" s="3">
        <f>SUM(Daily!J27,Daily!J151,Daily!J368,Daily!J399,Daily!J585,Daily!J802)</f>
        <v>549</v>
      </c>
      <c r="K25" s="29">
        <f>SUM(Daily!K27,Daily!K151,Daily!K368,Daily!K399,Daily!K585,Daily!K802)</f>
        <v>471</v>
      </c>
      <c r="L25" s="3">
        <f>SUM(Daily!L27,Daily!L151,Daily!L368,Daily!L399,Daily!L585,Daily!L802)</f>
        <v>1003</v>
      </c>
      <c r="M25" s="29">
        <f>SUM(Daily!M27,Daily!M151,Daily!M368,Daily!M399,Daily!M585,Daily!M802)</f>
        <v>1329</v>
      </c>
      <c r="N25" s="3">
        <f>SUM(Daily!N27,Daily!N151,Daily!N368,Daily!N399,Daily!N585,Daily!N802)</f>
        <v>3886</v>
      </c>
      <c r="O25" s="29">
        <f>SUM(Daily!O27,Daily!O151,Daily!O368,Daily!O399,Daily!O585,Daily!O802)</f>
        <v>4338</v>
      </c>
      <c r="P25" s="3">
        <f>SUM(Daily!P27,Daily!P151,Daily!P368,Daily!P399,Daily!P585,Daily!P802)</f>
        <v>1433</v>
      </c>
      <c r="Q25" s="29">
        <f>SUM(Daily!Q27,Daily!Q151,Daily!Q368,Daily!Q399,Daily!Q585,Daily!Q802)</f>
        <v>3667</v>
      </c>
      <c r="R25" s="3">
        <f>SUM(Daily!R27,Daily!R151,Daily!R368,Daily!R399,Daily!R585,Daily!R802)</f>
        <v>2251</v>
      </c>
      <c r="S25" s="29">
        <f>SUM(Daily!S27,Daily!S151,Daily!S368,Daily!S399,Daily!S585,Daily!S802)</f>
        <v>4869</v>
      </c>
      <c r="T25" s="3">
        <f>SUM(Daily!T27,Daily!T151,Daily!T368,Daily!T399,Daily!T585,Daily!T802)</f>
        <v>435</v>
      </c>
      <c r="U25" s="29">
        <f>SUM(Daily!U27,Daily!U151,Daily!U368,Daily!U399,Daily!U585,Daily!U802)</f>
        <v>943</v>
      </c>
      <c r="V25" s="3">
        <f>SUM(Daily!V27,Daily!V151,Daily!V368,Daily!V399,Daily!V585,Daily!V802)</f>
        <v>6791</v>
      </c>
      <c r="W25" s="29">
        <f>SUM(Daily!W27,Daily!W151,Daily!W368,Daily!W399,Daily!W585,Daily!W802)</f>
        <v>2958</v>
      </c>
      <c r="X25" s="3">
        <f>SUM(Daily!X27,Daily!X151,Daily!X368,Daily!X399,Daily!X585,Daily!X802)</f>
        <v>2271</v>
      </c>
      <c r="Y25" s="29">
        <f>SUM(Daily!Y27,Daily!Y151,Daily!Y368,Daily!Y399,Daily!Y585,Daily!Y802)</f>
        <v>2452</v>
      </c>
      <c r="Z25" s="3">
        <f>SUM(Daily!Z27,Daily!Z151,Daily!Z368,Daily!Z399,Daily!Z585,Daily!Z802)</f>
        <v>6581</v>
      </c>
      <c r="AA25" s="29">
        <f>SUM(Daily!AA27,Daily!AA151,Daily!AA368,Daily!AA399,Daily!AA585,Daily!AA802)</f>
        <v>9777</v>
      </c>
      <c r="AB25" s="109">
        <f>B25+D25+F25+H25+J25+L25+N25+P25+R25+T25+V25+X25+Z25</f>
        <v>30739</v>
      </c>
      <c r="AC25" s="16">
        <f t="shared" si="0"/>
        <v>48383</v>
      </c>
    </row>
    <row r="26" spans="1:29">
      <c r="A26" s="91" t="s">
        <v>40</v>
      </c>
      <c r="B26" s="3">
        <f>SUM(Daily!B28,Daily!B152,Daily!B369,Daily!B400,Daily!B586,Daily!B803)</f>
        <v>0</v>
      </c>
      <c r="C26" s="29">
        <f>SUM(Daily!C28,Daily!C152,Daily!C369,Daily!C400,Daily!C586,Daily!C803)</f>
        <v>3271</v>
      </c>
      <c r="D26" s="3">
        <f>SUM(Daily!D28,Daily!D152,Daily!D369,Daily!D400,Daily!D586,Daily!D803)</f>
        <v>12</v>
      </c>
      <c r="E26" s="29">
        <f>SUM(Daily!E28,Daily!E152,Daily!E369,Daily!E400,Daily!E586,Daily!E803)</f>
        <v>1316</v>
      </c>
      <c r="F26" s="3">
        <f>SUM(Daily!F28,Daily!F152,Daily!F369,Daily!F400,Daily!F586,Daily!F803)</f>
        <v>9</v>
      </c>
      <c r="G26" s="29">
        <f>SUM(Daily!G28,Daily!G152,Daily!G369,Daily!G400,Daily!G586,Daily!G803)</f>
        <v>409</v>
      </c>
      <c r="H26" s="3">
        <f>SUM(Daily!H28,Daily!H152,Daily!H369,Daily!H400,Daily!H586,Daily!H803)</f>
        <v>73</v>
      </c>
      <c r="I26" s="29">
        <f>SUM(Daily!I28,Daily!I152,Daily!I369,Daily!I400,Daily!I586,Daily!I803)</f>
        <v>2634</v>
      </c>
      <c r="J26" s="3">
        <f>SUM(Daily!J28,Daily!J152,Daily!J369,Daily!J400,Daily!J586,Daily!J803)</f>
        <v>110</v>
      </c>
      <c r="K26" s="29">
        <f>SUM(Daily!K28,Daily!K152,Daily!K369,Daily!K400,Daily!K586,Daily!K803)</f>
        <v>191</v>
      </c>
      <c r="L26" s="3">
        <f>SUM(Daily!L28,Daily!L152,Daily!L369,Daily!L400,Daily!L586,Daily!L803)</f>
        <v>163</v>
      </c>
      <c r="M26" s="29">
        <f>SUM(Daily!M28,Daily!M152,Daily!M369,Daily!M400,Daily!M586,Daily!M803)</f>
        <v>178</v>
      </c>
      <c r="N26" s="3">
        <f>SUM(Daily!N28,Daily!N152,Daily!N369,Daily!N400,Daily!N586,Daily!N803)</f>
        <v>317</v>
      </c>
      <c r="O26" s="29">
        <f>SUM(Daily!O28,Daily!O152,Daily!O369,Daily!O400,Daily!O586,Daily!O803)</f>
        <v>620</v>
      </c>
      <c r="P26" s="3">
        <f>SUM(Daily!P28,Daily!P152,Daily!P369,Daily!P400,Daily!P586,Daily!P803)</f>
        <v>254</v>
      </c>
      <c r="Q26" s="29">
        <f>SUM(Daily!Q28,Daily!Q152,Daily!Q369,Daily!Q400,Daily!Q586,Daily!Q803)</f>
        <v>391</v>
      </c>
      <c r="R26" s="3">
        <f>SUM(Daily!R28,Daily!R152,Daily!R369,Daily!R400,Daily!R586,Daily!R803)</f>
        <v>211</v>
      </c>
      <c r="S26" s="29">
        <f>SUM(Daily!S28,Daily!S152,Daily!S369,Daily!S400,Daily!S586,Daily!S803)</f>
        <v>291</v>
      </c>
      <c r="T26" s="3">
        <f>SUM(Daily!T28,Daily!T152,Daily!T369,Daily!T400,Daily!T586,Daily!T803)</f>
        <v>48</v>
      </c>
      <c r="U26" s="29">
        <f>SUM(Daily!U28,Daily!U152,Daily!U369,Daily!U400,Daily!U586,Daily!U803)</f>
        <v>20</v>
      </c>
      <c r="V26" s="3">
        <f>SUM(Daily!V28,Daily!V152,Daily!V369,Daily!V400,Daily!V586,Daily!V803)</f>
        <v>119</v>
      </c>
      <c r="W26" s="29">
        <f>SUM(Daily!W28,Daily!W152,Daily!W369,Daily!W400,Daily!W586,Daily!W803)</f>
        <v>72</v>
      </c>
      <c r="X26" s="3">
        <f>SUM(Daily!X28,Daily!X152,Daily!X369,Daily!X400,Daily!X586,Daily!X803)</f>
        <v>170</v>
      </c>
      <c r="Y26" s="29">
        <f>SUM(Daily!Y28,Daily!Y152,Daily!Y369,Daily!Y400,Daily!Y586,Daily!Y803)</f>
        <v>52</v>
      </c>
      <c r="Z26" s="3">
        <f>SUM(Daily!Z28,Daily!Z152,Daily!Z369,Daily!Z400,Daily!Z586,Daily!Z803)</f>
        <v>95</v>
      </c>
      <c r="AA26" s="29">
        <f>SUM(Daily!AA28,Daily!AA152,Daily!AA369,Daily!AA400,Daily!AA586,Daily!AA803)</f>
        <v>446</v>
      </c>
      <c r="AB26" s="109">
        <f>B26+D26+F26+H26+J26+L26+N26+P26+R26+T26+V26+X26+Z26</f>
        <v>1581</v>
      </c>
      <c r="AC26" s="16">
        <f t="shared" si="0"/>
        <v>9891</v>
      </c>
    </row>
    <row r="27" spans="1:29">
      <c r="A27" s="92" t="s">
        <v>41</v>
      </c>
      <c r="B27" s="3">
        <f>SUM(Daily!B29,Daily!B153,Daily!B370,Daily!B401,Daily!B587,Daily!B804)</f>
        <v>0</v>
      </c>
      <c r="C27" s="29">
        <f>SUM(Daily!C29,Daily!C153,Daily!C370,Daily!C401,Daily!C587,Daily!C804)</f>
        <v>0</v>
      </c>
      <c r="D27" s="3">
        <f>SUM(Daily!D29,Daily!D153,Daily!D370,Daily!D401,Daily!D587,Daily!D804)</f>
        <v>0</v>
      </c>
      <c r="E27" s="29">
        <f>SUM(Daily!E29,Daily!E153,Daily!E370,Daily!E401,Daily!E587,Daily!E804)</f>
        <v>0</v>
      </c>
      <c r="F27" s="3">
        <f>SUM(Daily!F29,Daily!F153,Daily!F370,Daily!F401,Daily!F587,Daily!F804)</f>
        <v>0</v>
      </c>
      <c r="G27" s="29">
        <f>SUM(Daily!G29,Daily!G153,Daily!G370,Daily!G401,Daily!G587,Daily!G804)</f>
        <v>0</v>
      </c>
      <c r="H27" s="3">
        <f>SUM(Daily!H29,Daily!H153,Daily!H370,Daily!H401,Daily!H587,Daily!H804)</f>
        <v>0</v>
      </c>
      <c r="I27" s="29">
        <f>SUM(Daily!I29,Daily!I153,Daily!I370,Daily!I401,Daily!I587,Daily!I804)</f>
        <v>0</v>
      </c>
      <c r="J27" s="3">
        <f>SUM(Daily!J29,Daily!J153,Daily!J370,Daily!J401,Daily!J587,Daily!J804)</f>
        <v>0</v>
      </c>
      <c r="K27" s="29">
        <f>SUM(Daily!K29,Daily!K153,Daily!K370,Daily!K401,Daily!K587,Daily!K804)</f>
        <v>0</v>
      </c>
      <c r="L27" s="3">
        <f>SUM(Daily!L29,Daily!L153,Daily!L370,Daily!L401,Daily!L587,Daily!L804)</f>
        <v>0</v>
      </c>
      <c r="M27" s="29">
        <f>SUM(Daily!M29,Daily!M153,Daily!M370,Daily!M401,Daily!M587,Daily!M804)</f>
        <v>0</v>
      </c>
      <c r="N27" s="3">
        <f>SUM(Daily!N29,Daily!N153,Daily!N370,Daily!N401,Daily!N587,Daily!N804)</f>
        <v>0</v>
      </c>
      <c r="O27" s="29">
        <f>SUM(Daily!O29,Daily!O153,Daily!O370,Daily!O401,Daily!O587,Daily!O804)</f>
        <v>0</v>
      </c>
      <c r="P27" s="3">
        <f>SUM(Daily!P29,Daily!P153,Daily!P370,Daily!P401,Daily!P587,Daily!P804)</f>
        <v>0</v>
      </c>
      <c r="Q27" s="29">
        <f>SUM(Daily!Q29,Daily!Q153,Daily!Q370,Daily!Q401,Daily!Q587,Daily!Q804)</f>
        <v>0</v>
      </c>
      <c r="R27" s="3">
        <f>SUM(Daily!R29,Daily!R153,Daily!R370,Daily!R401,Daily!R587,Daily!R804)</f>
        <v>0</v>
      </c>
      <c r="S27" s="29">
        <f>SUM(Daily!S29,Daily!S153,Daily!S370,Daily!S401,Daily!S587,Daily!S804)</f>
        <v>0</v>
      </c>
      <c r="T27" s="3">
        <f>SUM(Daily!T29,Daily!T153,Daily!T370,Daily!T401,Daily!T587,Daily!T804)</f>
        <v>0</v>
      </c>
      <c r="U27" s="29">
        <f>SUM(Daily!U29,Daily!U153,Daily!U370,Daily!U401,Daily!U587,Daily!U804)</f>
        <v>0</v>
      </c>
      <c r="V27" s="3">
        <f>SUM(Daily!V29,Daily!V153,Daily!V370,Daily!V401,Daily!V587,Daily!V804)</f>
        <v>0</v>
      </c>
      <c r="W27" s="29">
        <f>SUM(Daily!W29,Daily!W153,Daily!W370,Daily!W401,Daily!W587,Daily!W804)</f>
        <v>0</v>
      </c>
      <c r="X27" s="3">
        <f>SUM(Daily!X29,Daily!X153,Daily!X370,Daily!X401,Daily!X587,Daily!X804)</f>
        <v>0</v>
      </c>
      <c r="Y27" s="29">
        <f>SUM(Daily!Y29,Daily!Y153,Daily!Y370,Daily!Y401,Daily!Y587,Daily!Y804)</f>
        <v>0</v>
      </c>
      <c r="Z27" s="3">
        <f>SUM(Daily!Z29,Daily!Z153,Daily!Z370,Daily!Z401,Daily!Z587,Daily!Z804)</f>
        <v>0</v>
      </c>
      <c r="AA27" s="29">
        <f>SUM(Daily!AA29,Daily!AA153,Daily!AA370,Daily!AA401,Daily!AA587,Daily!AA804)</f>
        <v>0</v>
      </c>
      <c r="AB27" s="109">
        <f t="shared" si="0"/>
        <v>0</v>
      </c>
      <c r="AC27" s="16">
        <f t="shared" si="0"/>
        <v>0</v>
      </c>
    </row>
    <row r="28" spans="1:29">
      <c r="A28" s="91" t="s">
        <v>42</v>
      </c>
      <c r="B28" s="3">
        <f>SUM(Daily!B30,Daily!B154,Daily!B371,Daily!B402,Daily!B588,Daily!B805)</f>
        <v>0</v>
      </c>
      <c r="C28" s="29">
        <f>SUM(Daily!C30,Daily!C154,Daily!C371,Daily!C402,Daily!C588,Daily!C805)</f>
        <v>0</v>
      </c>
      <c r="D28" s="3">
        <f>SUM(Daily!D30,Daily!D154,Daily!D371,Daily!D402,Daily!D588,Daily!D805)</f>
        <v>0</v>
      </c>
      <c r="E28" s="29">
        <f>SUM(Daily!E30,Daily!E154,Daily!E371,Daily!E402,Daily!E588,Daily!E805)</f>
        <v>0</v>
      </c>
      <c r="F28" s="3">
        <f>SUM(Daily!F30,Daily!F154,Daily!F371,Daily!F402,Daily!F588,Daily!F805)</f>
        <v>0</v>
      </c>
      <c r="G28" s="29">
        <f>SUM(Daily!G30,Daily!G154,Daily!G371,Daily!G402,Daily!G588,Daily!G805)</f>
        <v>0</v>
      </c>
      <c r="H28" s="3">
        <f>SUM(Daily!H30,Daily!H154,Daily!H371,Daily!H402,Daily!H588,Daily!H805)</f>
        <v>0</v>
      </c>
      <c r="I28" s="29">
        <f>SUM(Daily!I30,Daily!I154,Daily!I371,Daily!I402,Daily!I588,Daily!I805)</f>
        <v>0</v>
      </c>
      <c r="J28" s="3">
        <f>SUM(Daily!J30,Daily!J154,Daily!J371,Daily!J402,Daily!J588,Daily!J805)</f>
        <v>0</v>
      </c>
      <c r="K28" s="29">
        <f>SUM(Daily!K30,Daily!K154,Daily!K371,Daily!K402,Daily!K588,Daily!K805)</f>
        <v>0</v>
      </c>
      <c r="L28" s="3">
        <f>SUM(Daily!L30,Daily!L154,Daily!L371,Daily!L402,Daily!L588,Daily!L805)</f>
        <v>0</v>
      </c>
      <c r="M28" s="29">
        <f>SUM(Daily!M30,Daily!M154,Daily!M371,Daily!M402,Daily!M588,Daily!M805)</f>
        <v>0</v>
      </c>
      <c r="N28" s="3">
        <f>SUM(Daily!N30,Daily!N154,Daily!N371,Daily!N402,Daily!N588,Daily!N805)</f>
        <v>0</v>
      </c>
      <c r="O28" s="29">
        <f>SUM(Daily!O30,Daily!O154,Daily!O371,Daily!O402,Daily!O588,Daily!O805)</f>
        <v>0</v>
      </c>
      <c r="P28" s="3">
        <f>SUM(Daily!P30,Daily!P154,Daily!P371,Daily!P402,Daily!P588,Daily!P805)</f>
        <v>0</v>
      </c>
      <c r="Q28" s="29">
        <f>SUM(Daily!Q30,Daily!Q154,Daily!Q371,Daily!Q402,Daily!Q588,Daily!Q805)</f>
        <v>0</v>
      </c>
      <c r="R28" s="3">
        <f>SUM(Daily!R30,Daily!R154,Daily!R371,Daily!R402,Daily!R588,Daily!R805)</f>
        <v>0</v>
      </c>
      <c r="S28" s="29">
        <f>SUM(Daily!S30,Daily!S154,Daily!S371,Daily!S402,Daily!S588,Daily!S805)</f>
        <v>0</v>
      </c>
      <c r="T28" s="3">
        <f>SUM(Daily!T30,Daily!T154,Daily!T371,Daily!T402,Daily!T588,Daily!T805)</f>
        <v>0</v>
      </c>
      <c r="U28" s="29">
        <f>SUM(Daily!U30,Daily!U154,Daily!U371,Daily!U402,Daily!U588,Daily!U805)</f>
        <v>0</v>
      </c>
      <c r="V28" s="3">
        <f>SUM(Daily!V30,Daily!V154,Daily!V371,Daily!V402,Daily!V588,Daily!V805)</f>
        <v>0</v>
      </c>
      <c r="W28" s="29">
        <f>SUM(Daily!W30,Daily!W154,Daily!W371,Daily!W402,Daily!W588,Daily!W805)</f>
        <v>0</v>
      </c>
      <c r="X28" s="3">
        <f>SUM(Daily!X30,Daily!X154,Daily!X371,Daily!X402,Daily!X588,Daily!X805)</f>
        <v>0</v>
      </c>
      <c r="Y28" s="29">
        <f>SUM(Daily!Y30,Daily!Y154,Daily!Y371,Daily!Y402,Daily!Y588,Daily!Y805)</f>
        <v>0</v>
      </c>
      <c r="Z28" s="3">
        <f>SUM(Daily!Z30,Daily!Z154,Daily!Z371,Daily!Z402,Daily!Z588,Daily!Z805)</f>
        <v>0</v>
      </c>
      <c r="AA28" s="29">
        <f>SUM(Daily!AA30,Daily!AA154,Daily!AA371,Daily!AA402,Daily!AA588,Daily!AA805)</f>
        <v>0</v>
      </c>
      <c r="AB28" s="109">
        <f t="shared" si="0"/>
        <v>0</v>
      </c>
      <c r="AC28" s="16">
        <f t="shared" si="0"/>
        <v>0</v>
      </c>
    </row>
    <row r="29" spans="1:29">
      <c r="A29" s="92" t="s">
        <v>43</v>
      </c>
      <c r="B29" s="3">
        <f>SUM(Daily!B31,Daily!B155,Daily!B372,Daily!B403,Daily!B589,Daily!B806)</f>
        <v>0</v>
      </c>
      <c r="C29" s="29">
        <f>SUM(Daily!C31,Daily!C155,Daily!C372,Daily!C403,Daily!C589,Daily!C806)</f>
        <v>0</v>
      </c>
      <c r="D29" s="3">
        <f>SUM(Daily!D31,Daily!D155,Daily!D372,Daily!D403,Daily!D589,Daily!D806)</f>
        <v>0</v>
      </c>
      <c r="E29" s="29">
        <f>SUM(Daily!E31,Daily!E155,Daily!E372,Daily!E403,Daily!E589,Daily!E806)</f>
        <v>0</v>
      </c>
      <c r="F29" s="3">
        <f>SUM(Daily!F31,Daily!F155,Daily!F372,Daily!F403,Daily!F589,Daily!F806)</f>
        <v>0</v>
      </c>
      <c r="G29" s="29">
        <f>SUM(Daily!G31,Daily!G155,Daily!G372,Daily!G403,Daily!G589,Daily!G806)</f>
        <v>0</v>
      </c>
      <c r="H29" s="3">
        <f>SUM(Daily!H31,Daily!H155,Daily!H372,Daily!H403,Daily!H589,Daily!H806)</f>
        <v>0</v>
      </c>
      <c r="I29" s="29">
        <f>SUM(Daily!I31,Daily!I155,Daily!I372,Daily!I403,Daily!I589,Daily!I806)</f>
        <v>0</v>
      </c>
      <c r="J29" s="3">
        <f>SUM(Daily!J31,Daily!J155,Daily!J372,Daily!J403,Daily!J589,Daily!J806)</f>
        <v>0</v>
      </c>
      <c r="K29" s="29">
        <f>SUM(Daily!K31,Daily!K155,Daily!K372,Daily!K403,Daily!K589,Daily!K806)</f>
        <v>0</v>
      </c>
      <c r="L29" s="3">
        <f>SUM(Daily!L31,Daily!L155,Daily!L372,Daily!L403,Daily!L589,Daily!L806)</f>
        <v>1</v>
      </c>
      <c r="M29" s="29">
        <f>SUM(Daily!M31,Daily!M155,Daily!M372,Daily!M403,Daily!M589,Daily!M806)</f>
        <v>0</v>
      </c>
      <c r="N29" s="3">
        <f>SUM(Daily!N31,Daily!N155,Daily!N372,Daily!N403,Daily!N589,Daily!N806)</f>
        <v>0</v>
      </c>
      <c r="O29" s="29">
        <f>SUM(Daily!O31,Daily!O155,Daily!O372,Daily!O403,Daily!O589,Daily!O806)</f>
        <v>0</v>
      </c>
      <c r="P29" s="3">
        <f>SUM(Daily!P31,Daily!P155,Daily!P372,Daily!P403,Daily!P589,Daily!P806)</f>
        <v>0</v>
      </c>
      <c r="Q29" s="29">
        <f>SUM(Daily!Q31,Daily!Q155,Daily!Q372,Daily!Q403,Daily!Q589,Daily!Q806)</f>
        <v>0</v>
      </c>
      <c r="R29" s="3">
        <f>SUM(Daily!R31,Daily!R155,Daily!R372,Daily!R403,Daily!R589,Daily!R806)</f>
        <v>0</v>
      </c>
      <c r="S29" s="29">
        <f>SUM(Daily!S31,Daily!S155,Daily!S372,Daily!S403,Daily!S589,Daily!S806)</f>
        <v>0</v>
      </c>
      <c r="T29" s="3">
        <f>SUM(Daily!T31,Daily!T155,Daily!T372,Daily!T403,Daily!T589,Daily!T806)</f>
        <v>0</v>
      </c>
      <c r="U29" s="29">
        <f>SUM(Daily!U31,Daily!U155,Daily!U372,Daily!U403,Daily!U589,Daily!U806)</f>
        <v>0</v>
      </c>
      <c r="V29" s="3">
        <f>SUM(Daily!V31,Daily!V155,Daily!V372,Daily!V403,Daily!V589,Daily!V806)</f>
        <v>0</v>
      </c>
      <c r="W29" s="29">
        <f>SUM(Daily!W31,Daily!W155,Daily!W372,Daily!W403,Daily!W589,Daily!W806)</f>
        <v>0</v>
      </c>
      <c r="X29" s="3">
        <f>SUM(Daily!X31,Daily!X155,Daily!X372,Daily!X403,Daily!X589,Daily!X806)</f>
        <v>0</v>
      </c>
      <c r="Y29" s="29">
        <f>SUM(Daily!Y31,Daily!Y155,Daily!Y372,Daily!Y403,Daily!Y589,Daily!Y806)</f>
        <v>0</v>
      </c>
      <c r="Z29" s="3">
        <f>SUM(Daily!Z31,Daily!Z155,Daily!Z372,Daily!Z403,Daily!Z589,Daily!Z806)</f>
        <v>0</v>
      </c>
      <c r="AA29" s="29">
        <f>SUM(Daily!AA31,Daily!AA155,Daily!AA372,Daily!AA403,Daily!AA589,Daily!AA806)</f>
        <v>0</v>
      </c>
      <c r="AB29" s="109">
        <f t="shared" si="0"/>
        <v>1</v>
      </c>
      <c r="AC29" s="16">
        <f t="shared" si="0"/>
        <v>0</v>
      </c>
    </row>
    <row r="30" spans="1:29" ht="14.1" thickBot="1">
      <c r="A30" s="87" t="s">
        <v>44</v>
      </c>
      <c r="B30" s="14">
        <f>SUM(Daily!B32,Daily!B156,Daily!B373,Daily!B404,Daily!B590,Daily!B807)</f>
        <v>0</v>
      </c>
      <c r="C30" s="40">
        <f>SUM(Daily!C32,Daily!C156,Daily!C373,Daily!C404,Daily!C590,Daily!C807)</f>
        <v>0</v>
      </c>
      <c r="D30" s="14">
        <f>SUM(Daily!D32,Daily!D156,Daily!D373,Daily!D404,Daily!D590,Daily!D807)</f>
        <v>0</v>
      </c>
      <c r="E30" s="40">
        <f>SUM(Daily!E32,Daily!E156,Daily!E373,Daily!E404,Daily!E590,Daily!E807)</f>
        <v>0</v>
      </c>
      <c r="F30" s="14">
        <f>SUM(Daily!F32,Daily!F156,Daily!F373,Daily!F404,Daily!F590,Daily!F807)</f>
        <v>0</v>
      </c>
      <c r="G30" s="40">
        <f>SUM(Daily!G32,Daily!G156,Daily!G373,Daily!G404,Daily!G590,Daily!G807)</f>
        <v>0</v>
      </c>
      <c r="H30" s="14">
        <f>SUM(Daily!H32,Daily!H156,Daily!H373,Daily!H404,Daily!H590,Daily!H807)</f>
        <v>0</v>
      </c>
      <c r="I30" s="40">
        <f>SUM(Daily!I32,Daily!I156,Daily!I373,Daily!I404,Daily!I590,Daily!I807)</f>
        <v>0</v>
      </c>
      <c r="J30" s="14">
        <f>SUM(Daily!J32,Daily!J156,Daily!J373,Daily!J404,Daily!J590,Daily!J807)</f>
        <v>0</v>
      </c>
      <c r="K30" s="40">
        <f>SUM(Daily!K32,Daily!K156,Daily!K373,Daily!K404,Daily!K590,Daily!K807)</f>
        <v>0</v>
      </c>
      <c r="L30" s="14">
        <f>SUM(Daily!L32,Daily!L156,Daily!L373,Daily!L404,Daily!L590,Daily!L807)</f>
        <v>0</v>
      </c>
      <c r="M30" s="40">
        <f>SUM(Daily!M32,Daily!M156,Daily!M373,Daily!M404,Daily!M590,Daily!M807)</f>
        <v>0</v>
      </c>
      <c r="N30" s="14">
        <f>SUM(Daily!N32,Daily!N156,Daily!N373,Daily!N404,Daily!N590,Daily!N807)</f>
        <v>0</v>
      </c>
      <c r="O30" s="40">
        <f>SUM(Daily!O32,Daily!O156,Daily!O373,Daily!O404,Daily!O590,Daily!O807)</f>
        <v>0</v>
      </c>
      <c r="P30" s="14">
        <f>SUM(Daily!P32,Daily!P156,Daily!P373,Daily!P404,Daily!P590,Daily!P807)</f>
        <v>0</v>
      </c>
      <c r="Q30" s="40">
        <f>SUM(Daily!Q32,Daily!Q156,Daily!Q373,Daily!Q404,Daily!Q590,Daily!Q807)</f>
        <v>0</v>
      </c>
      <c r="R30" s="14">
        <f>SUM(Daily!R32,Daily!R156,Daily!R373,Daily!R404,Daily!R590,Daily!R807)</f>
        <v>0</v>
      </c>
      <c r="S30" s="40">
        <f>SUM(Daily!S32,Daily!S156,Daily!S373,Daily!S404,Daily!S590,Daily!S807)</f>
        <v>0</v>
      </c>
      <c r="T30" s="14">
        <f>SUM(Daily!T32,Daily!T156,Daily!T373,Daily!T404,Daily!T590,Daily!T807)</f>
        <v>0</v>
      </c>
      <c r="U30" s="40">
        <f>SUM(Daily!U32,Daily!U156,Daily!U373,Daily!U404,Daily!U590,Daily!U807)</f>
        <v>0</v>
      </c>
      <c r="V30" s="14">
        <f>SUM(Daily!V32,Daily!V156,Daily!V373,Daily!V404,Daily!V590,Daily!V807)</f>
        <v>0</v>
      </c>
      <c r="W30" s="40">
        <f>SUM(Daily!W32,Daily!W156,Daily!W373,Daily!W404,Daily!W590,Daily!W807)</f>
        <v>0</v>
      </c>
      <c r="X30" s="14">
        <f>SUM(Daily!X32,Daily!X156,Daily!X373,Daily!X404,Daily!X590,Daily!X807)</f>
        <v>0</v>
      </c>
      <c r="Y30" s="40">
        <f>SUM(Daily!Y32,Daily!Y156,Daily!Y373,Daily!Y404,Daily!Y590,Daily!Y807)</f>
        <v>0</v>
      </c>
      <c r="Z30" s="14">
        <f>SUM(Daily!Z32,Daily!Z156,Daily!Z373,Daily!Z404,Daily!Z590,Daily!Z807)</f>
        <v>0</v>
      </c>
      <c r="AA30" s="40">
        <f>SUM(Daily!AA32,Daily!AA156,Daily!AA373,Daily!AA404,Daily!AA590,Daily!AA807)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26</v>
      </c>
      <c r="B31" s="51">
        <f>SUM(B7:B30)</f>
        <v>171835</v>
      </c>
      <c r="C31" s="47">
        <f t="shared" ref="C31:AC31" si="1">SUM(C7:C30)</f>
        <v>106428</v>
      </c>
      <c r="D31" s="46">
        <f t="shared" si="1"/>
        <v>54972</v>
      </c>
      <c r="E31" s="52">
        <f t="shared" si="1"/>
        <v>44861</v>
      </c>
      <c r="F31" s="51">
        <f t="shared" si="1"/>
        <v>24595</v>
      </c>
      <c r="G31" s="47">
        <f t="shared" si="1"/>
        <v>16656</v>
      </c>
      <c r="H31" s="46">
        <f t="shared" si="1"/>
        <v>124324</v>
      </c>
      <c r="I31" s="52">
        <f t="shared" si="1"/>
        <v>138205</v>
      </c>
      <c r="J31" s="51">
        <f t="shared" si="1"/>
        <v>10622</v>
      </c>
      <c r="K31" s="47">
        <f t="shared" si="1"/>
        <v>14496</v>
      </c>
      <c r="L31" s="46">
        <f t="shared" si="1"/>
        <v>21692</v>
      </c>
      <c r="M31" s="52">
        <f t="shared" si="1"/>
        <v>52301</v>
      </c>
      <c r="N31" s="51">
        <f t="shared" si="1"/>
        <v>81394</v>
      </c>
      <c r="O31" s="47">
        <f t="shared" si="1"/>
        <v>103718</v>
      </c>
      <c r="P31" s="46">
        <f t="shared" si="1"/>
        <v>45706</v>
      </c>
      <c r="Q31" s="52">
        <f t="shared" si="1"/>
        <v>52525</v>
      </c>
      <c r="R31" s="51">
        <f t="shared" si="1"/>
        <v>74778</v>
      </c>
      <c r="S31" s="47">
        <f t="shared" si="1"/>
        <v>82686</v>
      </c>
      <c r="T31" s="46">
        <f t="shared" si="1"/>
        <v>11501</v>
      </c>
      <c r="U31" s="52">
        <f t="shared" si="1"/>
        <v>15345</v>
      </c>
      <c r="V31" s="51">
        <f t="shared" si="1"/>
        <v>65568</v>
      </c>
      <c r="W31" s="47">
        <f t="shared" si="1"/>
        <v>82712</v>
      </c>
      <c r="X31" s="46">
        <f t="shared" si="1"/>
        <v>48771</v>
      </c>
      <c r="Y31" s="52">
        <f t="shared" si="1"/>
        <v>34138</v>
      </c>
      <c r="Z31" s="51">
        <f t="shared" si="1"/>
        <v>177536</v>
      </c>
      <c r="AA31" s="47">
        <f t="shared" si="1"/>
        <v>168055</v>
      </c>
      <c r="AB31" s="46">
        <f t="shared" si="1"/>
        <v>913294</v>
      </c>
      <c r="AC31" s="47">
        <f t="shared" si="1"/>
        <v>912126</v>
      </c>
    </row>
    <row r="32" spans="1:29" ht="17.100000000000001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56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11" t="s">
        <v>2</v>
      </c>
      <c r="B37" s="294" t="s">
        <v>3</v>
      </c>
      <c r="C37" s="295"/>
      <c r="D37" s="294" t="s">
        <v>4</v>
      </c>
      <c r="E37" s="295"/>
      <c r="F37" s="294" t="s">
        <v>5</v>
      </c>
      <c r="G37" s="295"/>
      <c r="H37" s="294" t="s">
        <v>6</v>
      </c>
      <c r="I37" s="295"/>
      <c r="J37" s="294" t="s">
        <v>7</v>
      </c>
      <c r="K37" s="295"/>
      <c r="L37" s="294" t="s">
        <v>8</v>
      </c>
      <c r="M37" s="295"/>
      <c r="N37" s="294" t="s">
        <v>9</v>
      </c>
      <c r="O37" s="295"/>
      <c r="P37" s="294" t="s">
        <v>10</v>
      </c>
      <c r="Q37" s="295"/>
      <c r="R37" s="294" t="s">
        <v>11</v>
      </c>
      <c r="S37" s="295"/>
      <c r="T37" s="294" t="s">
        <v>12</v>
      </c>
      <c r="U37" s="295"/>
      <c r="V37" s="294" t="s">
        <v>13</v>
      </c>
      <c r="W37" s="295"/>
      <c r="X37" s="294" t="s">
        <v>14</v>
      </c>
      <c r="Y37" s="295"/>
      <c r="Z37" s="294" t="s">
        <v>15</v>
      </c>
      <c r="AA37" s="295"/>
      <c r="AB37" s="294" t="s">
        <v>47</v>
      </c>
      <c r="AC37" s="295"/>
    </row>
    <row r="38" spans="1:29" ht="15" thickTop="1" thickBot="1">
      <c r="A38" s="312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90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 t="shared" ref="AB39:AC48" si="3">+AB7/$B$65</f>
        <v>0</v>
      </c>
      <c r="AC39" s="108">
        <f t="shared" si="3"/>
        <v>0</v>
      </c>
    </row>
    <row r="40" spans="1:29">
      <c r="A40" s="91" t="s">
        <v>21</v>
      </c>
      <c r="B40" s="3">
        <f t="shared" ref="B40:AA49" si="4">+B8/$B$65</f>
        <v>184.83333333333334</v>
      </c>
      <c r="C40" s="29">
        <f t="shared" si="4"/>
        <v>0</v>
      </c>
      <c r="D40" s="3">
        <f t="shared" si="4"/>
        <v>70</v>
      </c>
      <c r="E40" s="29">
        <f t="shared" si="4"/>
        <v>0</v>
      </c>
      <c r="F40" s="3">
        <f t="shared" si="4"/>
        <v>18.333333333333332</v>
      </c>
      <c r="G40" s="29">
        <f t="shared" si="4"/>
        <v>0.33333333333333331</v>
      </c>
      <c r="H40" s="3">
        <f t="shared" si="4"/>
        <v>110.33333333333333</v>
      </c>
      <c r="I40" s="29">
        <f t="shared" si="4"/>
        <v>5.666666666666667</v>
      </c>
      <c r="J40" s="3">
        <f t="shared" si="4"/>
        <v>3.6666666666666665</v>
      </c>
      <c r="K40" s="29">
        <f t="shared" si="4"/>
        <v>1.3333333333333333</v>
      </c>
      <c r="L40" s="3">
        <f t="shared" si="4"/>
        <v>2.6666666666666665</v>
      </c>
      <c r="M40" s="29">
        <f t="shared" si="4"/>
        <v>4.5</v>
      </c>
      <c r="N40" s="3">
        <f t="shared" si="4"/>
        <v>15.5</v>
      </c>
      <c r="O40" s="29">
        <f t="shared" si="4"/>
        <v>5.166666666666667</v>
      </c>
      <c r="P40" s="3">
        <f t="shared" si="4"/>
        <v>5.5</v>
      </c>
      <c r="Q40" s="29">
        <f t="shared" si="4"/>
        <v>3</v>
      </c>
      <c r="R40" s="3">
        <f t="shared" si="4"/>
        <v>2.6666666666666665</v>
      </c>
      <c r="S40" s="29">
        <f t="shared" si="4"/>
        <v>2.1666666666666665</v>
      </c>
      <c r="T40" s="3">
        <f t="shared" si="4"/>
        <v>0.33333333333333331</v>
      </c>
      <c r="U40" s="29">
        <f t="shared" si="4"/>
        <v>0</v>
      </c>
      <c r="V40" s="3">
        <f t="shared" si="4"/>
        <v>1</v>
      </c>
      <c r="W40" s="29">
        <f t="shared" si="4"/>
        <v>0</v>
      </c>
      <c r="X40" s="3">
        <f t="shared" si="4"/>
        <v>0</v>
      </c>
      <c r="Y40" s="29">
        <f t="shared" si="4"/>
        <v>0</v>
      </c>
      <c r="Z40" s="3">
        <f t="shared" si="4"/>
        <v>0</v>
      </c>
      <c r="AA40" s="29">
        <f t="shared" si="4"/>
        <v>0</v>
      </c>
      <c r="AB40" s="109">
        <f t="shared" si="3"/>
        <v>414.83333333333331</v>
      </c>
      <c r="AC40" s="16">
        <f t="shared" si="3"/>
        <v>22.166666666666668</v>
      </c>
    </row>
    <row r="41" spans="1:29">
      <c r="A41" s="92" t="s">
        <v>23</v>
      </c>
      <c r="B41" s="3">
        <f t="shared" si="4"/>
        <v>881</v>
      </c>
      <c r="C41" s="29">
        <f t="shared" si="4"/>
        <v>0.16666666666666666</v>
      </c>
      <c r="D41" s="3">
        <f t="shared" si="4"/>
        <v>303.83333333333331</v>
      </c>
      <c r="E41" s="29">
        <f t="shared" si="4"/>
        <v>10.5</v>
      </c>
      <c r="F41" s="3">
        <f t="shared" si="4"/>
        <v>110</v>
      </c>
      <c r="G41" s="29">
        <f t="shared" si="4"/>
        <v>11</v>
      </c>
      <c r="H41" s="3">
        <f t="shared" si="4"/>
        <v>548</v>
      </c>
      <c r="I41" s="29">
        <f t="shared" si="4"/>
        <v>153</v>
      </c>
      <c r="J41" s="3">
        <f t="shared" si="4"/>
        <v>26.833333333333332</v>
      </c>
      <c r="K41" s="29">
        <f t="shared" si="4"/>
        <v>26.833333333333332</v>
      </c>
      <c r="L41" s="3">
        <f t="shared" si="4"/>
        <v>31.166666666666668</v>
      </c>
      <c r="M41" s="29">
        <f t="shared" si="4"/>
        <v>156.16666666666666</v>
      </c>
      <c r="N41" s="3">
        <f t="shared" si="4"/>
        <v>224.66666666666666</v>
      </c>
      <c r="O41" s="29">
        <f t="shared" si="4"/>
        <v>229.83333333333334</v>
      </c>
      <c r="P41" s="3">
        <f t="shared" si="4"/>
        <v>131.83333333333334</v>
      </c>
      <c r="Q41" s="29">
        <f t="shared" si="4"/>
        <v>141.83333333333334</v>
      </c>
      <c r="R41" s="3">
        <f t="shared" si="4"/>
        <v>222.33333333333334</v>
      </c>
      <c r="S41" s="29">
        <f t="shared" si="4"/>
        <v>168.66666666666666</v>
      </c>
      <c r="T41" s="3">
        <f t="shared" si="4"/>
        <v>42.833333333333336</v>
      </c>
      <c r="U41" s="29">
        <f t="shared" si="4"/>
        <v>86.333333333333329</v>
      </c>
      <c r="V41" s="3">
        <f t="shared" si="4"/>
        <v>130.66666666666666</v>
      </c>
      <c r="W41" s="29">
        <f t="shared" si="4"/>
        <v>218.33333333333334</v>
      </c>
      <c r="X41" s="3">
        <f t="shared" si="4"/>
        <v>178.33333333333334</v>
      </c>
      <c r="Y41" s="29">
        <f t="shared" si="4"/>
        <v>160</v>
      </c>
      <c r="Z41" s="3">
        <f t="shared" si="4"/>
        <v>561.66666666666663</v>
      </c>
      <c r="AA41" s="29">
        <f t="shared" si="4"/>
        <v>367.83333333333331</v>
      </c>
      <c r="AB41" s="109">
        <f t="shared" si="3"/>
        <v>3393.1666666666665</v>
      </c>
      <c r="AC41" s="16">
        <f t="shared" si="3"/>
        <v>1730.5</v>
      </c>
    </row>
    <row r="42" spans="1:29">
      <c r="A42" s="91" t="s">
        <v>25</v>
      </c>
      <c r="B42" s="3">
        <f t="shared" si="4"/>
        <v>1065</v>
      </c>
      <c r="C42" s="29">
        <f t="shared" si="4"/>
        <v>328.5</v>
      </c>
      <c r="D42" s="3">
        <f t="shared" si="4"/>
        <v>434.33333333333331</v>
      </c>
      <c r="E42" s="29">
        <f t="shared" si="4"/>
        <v>242.33333333333334</v>
      </c>
      <c r="F42" s="3">
        <f t="shared" si="4"/>
        <v>170.66666666666666</v>
      </c>
      <c r="G42" s="29">
        <f t="shared" si="4"/>
        <v>92.333333333333329</v>
      </c>
      <c r="H42" s="3">
        <f t="shared" si="4"/>
        <v>691.16666666666663</v>
      </c>
      <c r="I42" s="29">
        <f t="shared" si="4"/>
        <v>630.16666666666663</v>
      </c>
      <c r="J42" s="3">
        <f t="shared" si="4"/>
        <v>45.166666666666664</v>
      </c>
      <c r="K42" s="29">
        <f t="shared" si="4"/>
        <v>74.666666666666671</v>
      </c>
      <c r="L42" s="3">
        <f t="shared" si="4"/>
        <v>100.5</v>
      </c>
      <c r="M42" s="29">
        <f t="shared" si="4"/>
        <v>336.66666666666669</v>
      </c>
      <c r="N42" s="3">
        <f t="shared" si="4"/>
        <v>419</v>
      </c>
      <c r="O42" s="29">
        <f t="shared" si="4"/>
        <v>556.66666666666663</v>
      </c>
      <c r="P42" s="3">
        <f t="shared" si="4"/>
        <v>277.33333333333331</v>
      </c>
      <c r="Q42" s="29">
        <f t="shared" si="4"/>
        <v>255.66666666666666</v>
      </c>
      <c r="R42" s="3">
        <f t="shared" si="4"/>
        <v>457.66666666666669</v>
      </c>
      <c r="S42" s="29">
        <f t="shared" si="4"/>
        <v>402.16666666666669</v>
      </c>
      <c r="T42" s="3">
        <f t="shared" si="4"/>
        <v>98.833333333333329</v>
      </c>
      <c r="U42" s="29">
        <f t="shared" si="4"/>
        <v>152</v>
      </c>
      <c r="V42" s="3">
        <f t="shared" si="4"/>
        <v>268.66666666666669</v>
      </c>
      <c r="W42" s="29">
        <f t="shared" si="4"/>
        <v>441.5</v>
      </c>
      <c r="X42" s="3">
        <f t="shared" si="4"/>
        <v>396</v>
      </c>
      <c r="Y42" s="29">
        <f t="shared" si="4"/>
        <v>280.66666666666669</v>
      </c>
      <c r="Z42" s="3">
        <f t="shared" si="4"/>
        <v>1052.6666666666667</v>
      </c>
      <c r="AA42" s="29">
        <f t="shared" si="4"/>
        <v>944.16666666666663</v>
      </c>
      <c r="AB42" s="109">
        <f t="shared" si="3"/>
        <v>5477</v>
      </c>
      <c r="AC42" s="16">
        <f t="shared" si="3"/>
        <v>4737.5</v>
      </c>
    </row>
    <row r="43" spans="1:29">
      <c r="A43" s="92" t="s">
        <v>20</v>
      </c>
      <c r="B43" s="3">
        <f t="shared" si="4"/>
        <v>1275.8333333333333</v>
      </c>
      <c r="C43" s="29">
        <f t="shared" si="4"/>
        <v>488.16666666666669</v>
      </c>
      <c r="D43" s="3">
        <f t="shared" si="4"/>
        <v>459.66666666666669</v>
      </c>
      <c r="E43" s="29">
        <f t="shared" si="4"/>
        <v>342</v>
      </c>
      <c r="F43" s="3">
        <f t="shared" si="4"/>
        <v>178.66666666666666</v>
      </c>
      <c r="G43" s="29">
        <f t="shared" si="4"/>
        <v>120.5</v>
      </c>
      <c r="H43" s="3">
        <f t="shared" si="4"/>
        <v>793.16666666666663</v>
      </c>
      <c r="I43" s="29">
        <f t="shared" si="4"/>
        <v>857</v>
      </c>
      <c r="J43" s="3">
        <f t="shared" si="4"/>
        <v>64.166666666666671</v>
      </c>
      <c r="K43" s="29">
        <f t="shared" si="4"/>
        <v>112.16666666666667</v>
      </c>
      <c r="L43" s="3">
        <f t="shared" si="4"/>
        <v>114.33333333333333</v>
      </c>
      <c r="M43" s="29">
        <f t="shared" si="4"/>
        <v>363.33333333333331</v>
      </c>
      <c r="N43" s="3">
        <f t="shared" si="4"/>
        <v>571.66666666666663</v>
      </c>
      <c r="O43" s="29">
        <f t="shared" si="4"/>
        <v>705.83333333333337</v>
      </c>
      <c r="P43" s="3">
        <f t="shared" si="4"/>
        <v>344.83333333333331</v>
      </c>
      <c r="Q43" s="29">
        <f t="shared" si="4"/>
        <v>302</v>
      </c>
      <c r="R43" s="3">
        <f t="shared" si="4"/>
        <v>615.5</v>
      </c>
      <c r="S43" s="29">
        <f t="shared" si="4"/>
        <v>525.66666666666663</v>
      </c>
      <c r="T43" s="3">
        <f t="shared" si="4"/>
        <v>126.5</v>
      </c>
      <c r="U43" s="29">
        <f t="shared" si="4"/>
        <v>137.83333333333334</v>
      </c>
      <c r="V43" s="3">
        <f t="shared" si="4"/>
        <v>358</v>
      </c>
      <c r="W43" s="29">
        <f t="shared" si="4"/>
        <v>513</v>
      </c>
      <c r="X43" s="3">
        <f t="shared" si="4"/>
        <v>432.16666666666669</v>
      </c>
      <c r="Y43" s="29">
        <f t="shared" si="4"/>
        <v>286.16666666666669</v>
      </c>
      <c r="Z43" s="3">
        <f t="shared" si="4"/>
        <v>1329.8333333333333</v>
      </c>
      <c r="AA43" s="29">
        <f t="shared" si="4"/>
        <v>1319.3333333333333</v>
      </c>
      <c r="AB43" s="109">
        <f t="shared" si="3"/>
        <v>6664.333333333333</v>
      </c>
      <c r="AC43" s="16">
        <f t="shared" si="3"/>
        <v>6073</v>
      </c>
    </row>
    <row r="44" spans="1:29">
      <c r="A44" s="91" t="s">
        <v>22</v>
      </c>
      <c r="B44" s="3">
        <f t="shared" si="4"/>
        <v>1884.6666666666667</v>
      </c>
      <c r="C44" s="29">
        <f t="shared" si="4"/>
        <v>636.5</v>
      </c>
      <c r="D44" s="3">
        <f t="shared" si="4"/>
        <v>574.66666666666663</v>
      </c>
      <c r="E44" s="29">
        <f t="shared" si="4"/>
        <v>388.33333333333331</v>
      </c>
      <c r="F44" s="3">
        <f t="shared" si="4"/>
        <v>253.16666666666666</v>
      </c>
      <c r="G44" s="29">
        <f t="shared" si="4"/>
        <v>169.33333333333334</v>
      </c>
      <c r="H44" s="3">
        <f t="shared" si="4"/>
        <v>1017.8333333333334</v>
      </c>
      <c r="I44" s="29">
        <f t="shared" si="4"/>
        <v>1031.8333333333333</v>
      </c>
      <c r="J44" s="3">
        <f t="shared" si="4"/>
        <v>89.833333333333329</v>
      </c>
      <c r="K44" s="29">
        <f t="shared" si="4"/>
        <v>153.83333333333334</v>
      </c>
      <c r="L44" s="3">
        <f t="shared" si="4"/>
        <v>100.33333333333333</v>
      </c>
      <c r="M44" s="29">
        <f t="shared" si="4"/>
        <v>503.33333333333331</v>
      </c>
      <c r="N44" s="3">
        <f t="shared" si="4"/>
        <v>623.83333333333337</v>
      </c>
      <c r="O44" s="29">
        <f t="shared" si="4"/>
        <v>961.33333333333337</v>
      </c>
      <c r="P44" s="3">
        <f t="shared" si="4"/>
        <v>399</v>
      </c>
      <c r="Q44" s="29">
        <f t="shared" si="4"/>
        <v>339</v>
      </c>
      <c r="R44" s="3">
        <f t="shared" si="4"/>
        <v>748.16666666666663</v>
      </c>
      <c r="S44" s="29">
        <f t="shared" si="4"/>
        <v>593.16666666666663</v>
      </c>
      <c r="T44" s="3">
        <f t="shared" si="4"/>
        <v>100</v>
      </c>
      <c r="U44" s="29">
        <f t="shared" si="4"/>
        <v>144</v>
      </c>
      <c r="V44" s="3">
        <f t="shared" si="4"/>
        <v>331.83333333333331</v>
      </c>
      <c r="W44" s="29">
        <f t="shared" si="4"/>
        <v>677</v>
      </c>
      <c r="X44" s="3">
        <f t="shared" si="4"/>
        <v>443.66666666666669</v>
      </c>
      <c r="Y44" s="29">
        <f t="shared" si="4"/>
        <v>289.66666666666669</v>
      </c>
      <c r="Z44" s="3">
        <f t="shared" si="4"/>
        <v>1660.1666666666667</v>
      </c>
      <c r="AA44" s="29">
        <f t="shared" si="4"/>
        <v>1460.1666666666667</v>
      </c>
      <c r="AB44" s="109">
        <f t="shared" si="3"/>
        <v>8227.1666666666661</v>
      </c>
      <c r="AC44" s="16">
        <f t="shared" si="3"/>
        <v>7347.5</v>
      </c>
    </row>
    <row r="45" spans="1:29">
      <c r="A45" s="92" t="s">
        <v>24</v>
      </c>
      <c r="B45" s="3">
        <f t="shared" si="4"/>
        <v>1936.6666666666667</v>
      </c>
      <c r="C45" s="29">
        <f t="shared" si="4"/>
        <v>836.16666666666663</v>
      </c>
      <c r="D45" s="3">
        <f t="shared" si="4"/>
        <v>695.83333333333337</v>
      </c>
      <c r="E45" s="29">
        <f t="shared" si="4"/>
        <v>382.5</v>
      </c>
      <c r="F45" s="3">
        <f t="shared" si="4"/>
        <v>290.5</v>
      </c>
      <c r="G45" s="29">
        <f t="shared" si="4"/>
        <v>176.5</v>
      </c>
      <c r="H45" s="3">
        <f t="shared" si="4"/>
        <v>1190.8333333333333</v>
      </c>
      <c r="I45" s="29">
        <f t="shared" si="4"/>
        <v>1140.1666666666667</v>
      </c>
      <c r="J45" s="3">
        <f t="shared" si="4"/>
        <v>108.5</v>
      </c>
      <c r="K45" s="29">
        <f t="shared" si="4"/>
        <v>252.5</v>
      </c>
      <c r="L45" s="3">
        <f t="shared" si="4"/>
        <v>114.66666666666667</v>
      </c>
      <c r="M45" s="29">
        <f t="shared" si="4"/>
        <v>669.66666666666663</v>
      </c>
      <c r="N45" s="3">
        <f t="shared" si="4"/>
        <v>702.33333333333337</v>
      </c>
      <c r="O45" s="29">
        <f t="shared" si="4"/>
        <v>1346.5</v>
      </c>
      <c r="P45" s="3">
        <f t="shared" si="4"/>
        <v>462.83333333333331</v>
      </c>
      <c r="Q45" s="29">
        <f t="shared" si="4"/>
        <v>419</v>
      </c>
      <c r="R45" s="3">
        <f t="shared" si="4"/>
        <v>913.5</v>
      </c>
      <c r="S45" s="29">
        <f t="shared" si="4"/>
        <v>718.16666666666663</v>
      </c>
      <c r="T45" s="3">
        <f t="shared" si="4"/>
        <v>91.333333333333329</v>
      </c>
      <c r="U45" s="29">
        <f t="shared" si="4"/>
        <v>132</v>
      </c>
      <c r="V45" s="3">
        <f t="shared" si="4"/>
        <v>328.83333333333331</v>
      </c>
      <c r="W45" s="29">
        <f t="shared" si="4"/>
        <v>1065.6666666666667</v>
      </c>
      <c r="X45" s="3">
        <f t="shared" si="4"/>
        <v>441.66666666666669</v>
      </c>
      <c r="Y45" s="29">
        <f t="shared" si="4"/>
        <v>356.83333333333331</v>
      </c>
      <c r="Z45" s="3">
        <f t="shared" si="4"/>
        <v>1860.1666666666667</v>
      </c>
      <c r="AA45" s="29">
        <f t="shared" si="4"/>
        <v>1541.3333333333333</v>
      </c>
      <c r="AB45" s="109">
        <f t="shared" si="3"/>
        <v>9137.6666666666661</v>
      </c>
      <c r="AC45" s="16">
        <f t="shared" si="3"/>
        <v>9037</v>
      </c>
    </row>
    <row r="46" spans="1:29">
      <c r="A46" s="91" t="s">
        <v>28</v>
      </c>
      <c r="B46" s="3">
        <f t="shared" si="4"/>
        <v>2110.5</v>
      </c>
      <c r="C46" s="29">
        <f t="shared" si="4"/>
        <v>918.16666666666663</v>
      </c>
      <c r="D46" s="3">
        <f t="shared" si="4"/>
        <v>694.5</v>
      </c>
      <c r="E46" s="29">
        <f t="shared" si="4"/>
        <v>352</v>
      </c>
      <c r="F46" s="3">
        <f t="shared" si="4"/>
        <v>288.83333333333331</v>
      </c>
      <c r="G46" s="29">
        <f t="shared" si="4"/>
        <v>166.33333333333334</v>
      </c>
      <c r="H46" s="3">
        <f t="shared" si="4"/>
        <v>1301.8333333333333</v>
      </c>
      <c r="I46" s="29">
        <f t="shared" si="4"/>
        <v>1253.6666666666667</v>
      </c>
      <c r="J46" s="3">
        <f t="shared" si="4"/>
        <v>97.5</v>
      </c>
      <c r="K46" s="29">
        <f t="shared" si="4"/>
        <v>249.33333333333334</v>
      </c>
      <c r="L46" s="3">
        <f t="shared" si="4"/>
        <v>118.66666666666667</v>
      </c>
      <c r="M46" s="29">
        <f t="shared" si="4"/>
        <v>672.16666666666663</v>
      </c>
      <c r="N46" s="3">
        <f t="shared" si="4"/>
        <v>764.16666666666663</v>
      </c>
      <c r="O46" s="29">
        <f t="shared" si="4"/>
        <v>1241.3333333333333</v>
      </c>
      <c r="P46" s="3">
        <f t="shared" si="4"/>
        <v>523.16666666666663</v>
      </c>
      <c r="Q46" s="29">
        <f t="shared" si="4"/>
        <v>412.33333333333331</v>
      </c>
      <c r="R46" s="3">
        <f t="shared" si="4"/>
        <v>938.83333333333337</v>
      </c>
      <c r="S46" s="29">
        <f t="shared" si="4"/>
        <v>681</v>
      </c>
      <c r="T46" s="3">
        <f t="shared" si="4"/>
        <v>95.833333333333329</v>
      </c>
      <c r="U46" s="29">
        <f t="shared" si="4"/>
        <v>126.83333333333333</v>
      </c>
      <c r="V46" s="3">
        <f t="shared" si="4"/>
        <v>358.5</v>
      </c>
      <c r="W46" s="29">
        <f t="shared" si="4"/>
        <v>1072</v>
      </c>
      <c r="X46" s="3">
        <f t="shared" si="4"/>
        <v>458.83333333333331</v>
      </c>
      <c r="Y46" s="29">
        <f t="shared" si="4"/>
        <v>320.66666666666669</v>
      </c>
      <c r="Z46" s="3">
        <f t="shared" si="4"/>
        <v>1948.1666666666667</v>
      </c>
      <c r="AA46" s="29">
        <f t="shared" si="4"/>
        <v>1657.6666666666667</v>
      </c>
      <c r="AB46" s="109">
        <f t="shared" si="3"/>
        <v>9699.3333333333339</v>
      </c>
      <c r="AC46" s="16">
        <f t="shared" si="3"/>
        <v>9123.5</v>
      </c>
    </row>
    <row r="47" spans="1:29">
      <c r="A47" s="92" t="s">
        <v>29</v>
      </c>
      <c r="B47" s="3">
        <f t="shared" si="4"/>
        <v>2249</v>
      </c>
      <c r="C47" s="29">
        <f t="shared" si="4"/>
        <v>1058.8333333333333</v>
      </c>
      <c r="D47" s="3">
        <f t="shared" si="4"/>
        <v>745.16666666666663</v>
      </c>
      <c r="E47" s="29">
        <f t="shared" si="4"/>
        <v>355.83333333333331</v>
      </c>
      <c r="F47" s="3">
        <f t="shared" si="4"/>
        <v>313</v>
      </c>
      <c r="G47" s="29">
        <f t="shared" si="4"/>
        <v>150.16666666666666</v>
      </c>
      <c r="H47" s="3">
        <f t="shared" si="4"/>
        <v>1489</v>
      </c>
      <c r="I47" s="29">
        <f t="shared" si="4"/>
        <v>1315.3333333333333</v>
      </c>
      <c r="J47" s="3">
        <f t="shared" si="4"/>
        <v>115.33333333333333</v>
      </c>
      <c r="K47" s="29">
        <f t="shared" si="4"/>
        <v>226.66666666666666</v>
      </c>
      <c r="L47" s="3">
        <f t="shared" si="4"/>
        <v>137</v>
      </c>
      <c r="M47" s="29">
        <f t="shared" si="4"/>
        <v>799</v>
      </c>
      <c r="N47" s="3">
        <f t="shared" si="4"/>
        <v>827</v>
      </c>
      <c r="O47" s="29">
        <f t="shared" si="4"/>
        <v>1399.3333333333333</v>
      </c>
      <c r="P47" s="3">
        <f t="shared" si="4"/>
        <v>535.83333333333337</v>
      </c>
      <c r="Q47" s="29">
        <f t="shared" si="4"/>
        <v>453.66666666666669</v>
      </c>
      <c r="R47" s="3">
        <f t="shared" si="4"/>
        <v>996.83333333333337</v>
      </c>
      <c r="S47" s="29">
        <f t="shared" si="4"/>
        <v>819.66666666666663</v>
      </c>
      <c r="T47" s="3">
        <f t="shared" si="4"/>
        <v>103.33333333333333</v>
      </c>
      <c r="U47" s="29">
        <f t="shared" si="4"/>
        <v>156.83333333333334</v>
      </c>
      <c r="V47" s="3">
        <f t="shared" si="4"/>
        <v>398</v>
      </c>
      <c r="W47" s="29">
        <f t="shared" si="4"/>
        <v>1411.6666666666667</v>
      </c>
      <c r="X47" s="3">
        <f t="shared" si="4"/>
        <v>452.66666666666669</v>
      </c>
      <c r="Y47" s="29">
        <f t="shared" si="4"/>
        <v>344.33333333333331</v>
      </c>
      <c r="Z47" s="3">
        <f t="shared" si="4"/>
        <v>2131</v>
      </c>
      <c r="AA47" s="29">
        <f t="shared" si="4"/>
        <v>1804.5</v>
      </c>
      <c r="AB47" s="109">
        <f t="shared" si="3"/>
        <v>10493.166666666666</v>
      </c>
      <c r="AC47" s="16">
        <f t="shared" si="3"/>
        <v>10295.833333333334</v>
      </c>
    </row>
    <row r="48" spans="1:29">
      <c r="A48" s="91" t="s">
        <v>31</v>
      </c>
      <c r="B48" s="3">
        <f t="shared" si="4"/>
        <v>2012</v>
      </c>
      <c r="C48" s="29">
        <f t="shared" si="4"/>
        <v>1221.5</v>
      </c>
      <c r="D48" s="3">
        <f t="shared" si="4"/>
        <v>706.5</v>
      </c>
      <c r="E48" s="29">
        <f t="shared" si="4"/>
        <v>396</v>
      </c>
      <c r="F48" s="3">
        <f t="shared" si="4"/>
        <v>308.16666666666669</v>
      </c>
      <c r="G48" s="29">
        <f t="shared" si="4"/>
        <v>157</v>
      </c>
      <c r="H48" s="3">
        <f t="shared" si="4"/>
        <v>1542</v>
      </c>
      <c r="I48" s="29">
        <f t="shared" si="4"/>
        <v>1414</v>
      </c>
      <c r="J48" s="3">
        <f t="shared" si="4"/>
        <v>100.66666666666667</v>
      </c>
      <c r="K48" s="29">
        <f t="shared" si="4"/>
        <v>181.83333333333334</v>
      </c>
      <c r="L48" s="3">
        <f t="shared" si="4"/>
        <v>172.5</v>
      </c>
      <c r="M48" s="29">
        <f t="shared" si="4"/>
        <v>826.83333333333337</v>
      </c>
      <c r="N48" s="3">
        <f t="shared" si="4"/>
        <v>847</v>
      </c>
      <c r="O48" s="29">
        <f t="shared" si="4"/>
        <v>1273.1666666666667</v>
      </c>
      <c r="P48" s="3">
        <f t="shared" si="4"/>
        <v>550.66666666666663</v>
      </c>
      <c r="Q48" s="29">
        <f t="shared" si="4"/>
        <v>486.5</v>
      </c>
      <c r="R48" s="3">
        <f t="shared" si="4"/>
        <v>946.83333333333337</v>
      </c>
      <c r="S48" s="29">
        <f t="shared" si="4"/>
        <v>771</v>
      </c>
      <c r="T48" s="3">
        <f t="shared" si="4"/>
        <v>115.33333333333333</v>
      </c>
      <c r="U48" s="29">
        <f t="shared" si="4"/>
        <v>169.5</v>
      </c>
      <c r="V48" s="3">
        <f t="shared" si="4"/>
        <v>492.33333333333331</v>
      </c>
      <c r="W48" s="29">
        <f t="shared" si="4"/>
        <v>1133</v>
      </c>
      <c r="X48" s="3">
        <f t="shared" si="4"/>
        <v>524.16666666666663</v>
      </c>
      <c r="Y48" s="29">
        <f t="shared" si="4"/>
        <v>297.16666666666669</v>
      </c>
      <c r="Z48" s="3">
        <f t="shared" si="4"/>
        <v>1995.1666666666667</v>
      </c>
      <c r="AA48" s="29">
        <f t="shared" si="4"/>
        <v>1806</v>
      </c>
      <c r="AB48" s="109">
        <f t="shared" si="3"/>
        <v>10313.333333333334</v>
      </c>
      <c r="AC48" s="16">
        <f t="shared" si="3"/>
        <v>10133.5</v>
      </c>
    </row>
    <row r="49" spans="1:29">
      <c r="A49" s="92" t="s">
        <v>33</v>
      </c>
      <c r="B49" s="3">
        <f t="shared" si="4"/>
        <v>1848.1666666666667</v>
      </c>
      <c r="C49" s="29">
        <f t="shared" si="4"/>
        <v>1239.6666666666667</v>
      </c>
      <c r="D49" s="3">
        <f t="shared" si="4"/>
        <v>624.16666666666663</v>
      </c>
      <c r="E49" s="29">
        <f t="shared" si="4"/>
        <v>459</v>
      </c>
      <c r="F49" s="3">
        <f t="shared" si="4"/>
        <v>269.83333333333331</v>
      </c>
      <c r="G49" s="29">
        <f t="shared" si="4"/>
        <v>140.16666666666666</v>
      </c>
      <c r="H49" s="3">
        <f t="shared" si="4"/>
        <v>1533.3333333333333</v>
      </c>
      <c r="I49" s="29">
        <f t="shared" si="4"/>
        <v>1459</v>
      </c>
      <c r="J49" s="3">
        <f t="shared" si="4"/>
        <v>105.16666666666667</v>
      </c>
      <c r="K49" s="29">
        <f t="shared" si="4"/>
        <v>169.16666666666666</v>
      </c>
      <c r="L49" s="3">
        <f t="shared" si="4"/>
        <v>194.16666666666666</v>
      </c>
      <c r="M49" s="29">
        <f t="shared" si="4"/>
        <v>784.83333333333337</v>
      </c>
      <c r="N49" s="3">
        <f t="shared" si="4"/>
        <v>890.83333333333337</v>
      </c>
      <c r="O49" s="29">
        <f t="shared" si="4"/>
        <v>1217</v>
      </c>
      <c r="P49" s="3">
        <f t="shared" si="4"/>
        <v>589.33333333333337</v>
      </c>
      <c r="Q49" s="29">
        <f t="shared" si="4"/>
        <v>533.83333333333337</v>
      </c>
      <c r="R49" s="3">
        <f t="shared" si="4"/>
        <v>926.83333333333337</v>
      </c>
      <c r="S49" s="29">
        <f t="shared" si="4"/>
        <v>899</v>
      </c>
      <c r="T49" s="3">
        <f t="shared" si="4"/>
        <v>105.16666666666667</v>
      </c>
      <c r="U49" s="29">
        <f t="shared" si="4"/>
        <v>163.33333333333334</v>
      </c>
      <c r="V49" s="3">
        <f t="shared" si="4"/>
        <v>577.5</v>
      </c>
      <c r="W49" s="29">
        <f t="shared" ref="W49:AA49" si="5">+W17/$B$65</f>
        <v>1038.1666666666667</v>
      </c>
      <c r="X49" s="3">
        <f t="shared" si="5"/>
        <v>499.66666666666669</v>
      </c>
      <c r="Y49" s="29">
        <f t="shared" si="5"/>
        <v>352.16666666666669</v>
      </c>
      <c r="Z49" s="3">
        <f t="shared" si="5"/>
        <v>1986</v>
      </c>
      <c r="AA49" s="29">
        <f t="shared" si="5"/>
        <v>2001.1666666666667</v>
      </c>
      <c r="AB49" s="109">
        <f t="shared" ref="AB49:AC58" si="6">+AB17/$B$65</f>
        <v>10150.166666666666</v>
      </c>
      <c r="AC49" s="16">
        <f t="shared" si="6"/>
        <v>10456.5</v>
      </c>
    </row>
    <row r="50" spans="1:29">
      <c r="A50" s="91" t="s">
        <v>35</v>
      </c>
      <c r="B50" s="3">
        <f t="shared" ref="B50:AA59" si="7">+B18/$B$65</f>
        <v>1710</v>
      </c>
      <c r="C50" s="29">
        <f t="shared" si="7"/>
        <v>1285.1666666666667</v>
      </c>
      <c r="D50" s="3">
        <f t="shared" si="7"/>
        <v>587</v>
      </c>
      <c r="E50" s="29">
        <f t="shared" si="7"/>
        <v>489</v>
      </c>
      <c r="F50" s="3">
        <f t="shared" si="7"/>
        <v>278.16666666666669</v>
      </c>
      <c r="G50" s="29">
        <f t="shared" si="7"/>
        <v>153.83333333333334</v>
      </c>
      <c r="H50" s="3">
        <f t="shared" si="7"/>
        <v>1496.8333333333333</v>
      </c>
      <c r="I50" s="29">
        <f t="shared" si="7"/>
        <v>1510.5</v>
      </c>
      <c r="J50" s="3">
        <f t="shared" si="7"/>
        <v>102.66666666666667</v>
      </c>
      <c r="K50" s="29">
        <f t="shared" si="7"/>
        <v>144.33333333333334</v>
      </c>
      <c r="L50" s="3">
        <f t="shared" si="7"/>
        <v>253.83333333333334</v>
      </c>
      <c r="M50" s="29">
        <f t="shared" si="7"/>
        <v>633.83333333333337</v>
      </c>
      <c r="N50" s="3">
        <f t="shared" si="7"/>
        <v>902.83333333333337</v>
      </c>
      <c r="O50" s="29">
        <f t="shared" si="7"/>
        <v>1099.6666666666667</v>
      </c>
      <c r="P50" s="3">
        <f t="shared" si="7"/>
        <v>570.5</v>
      </c>
      <c r="Q50" s="29">
        <f t="shared" si="7"/>
        <v>561.83333333333337</v>
      </c>
      <c r="R50" s="3">
        <f t="shared" si="7"/>
        <v>900</v>
      </c>
      <c r="S50" s="29">
        <f t="shared" si="7"/>
        <v>926.5</v>
      </c>
      <c r="T50" s="3">
        <f t="shared" si="7"/>
        <v>143.83333333333334</v>
      </c>
      <c r="U50" s="29">
        <f t="shared" si="7"/>
        <v>141</v>
      </c>
      <c r="V50" s="3">
        <f t="shared" si="7"/>
        <v>706.66666666666663</v>
      </c>
      <c r="W50" s="29">
        <f t="shared" si="7"/>
        <v>925.83333333333337</v>
      </c>
      <c r="X50" s="3">
        <f t="shared" si="7"/>
        <v>538.33333333333337</v>
      </c>
      <c r="Y50" s="29">
        <f t="shared" si="7"/>
        <v>295.5</v>
      </c>
      <c r="Z50" s="3">
        <f t="shared" si="7"/>
        <v>2064.6666666666665</v>
      </c>
      <c r="AA50" s="29">
        <f t="shared" si="7"/>
        <v>2019.5</v>
      </c>
      <c r="AB50" s="109">
        <f t="shared" si="6"/>
        <v>10255.333333333334</v>
      </c>
      <c r="AC50" s="16">
        <f t="shared" si="6"/>
        <v>10186.5</v>
      </c>
    </row>
    <row r="51" spans="1:29">
      <c r="A51" s="92" t="s">
        <v>36</v>
      </c>
      <c r="B51" s="3">
        <f t="shared" si="7"/>
        <v>1631.3333333333333</v>
      </c>
      <c r="C51" s="29">
        <f t="shared" si="7"/>
        <v>1422.5</v>
      </c>
      <c r="D51" s="3">
        <f t="shared" si="7"/>
        <v>591.5</v>
      </c>
      <c r="E51" s="29">
        <f t="shared" si="7"/>
        <v>508.83333333333331</v>
      </c>
      <c r="F51" s="3">
        <f t="shared" si="7"/>
        <v>300.33333333333331</v>
      </c>
      <c r="G51" s="29">
        <f t="shared" si="7"/>
        <v>189.16666666666666</v>
      </c>
      <c r="H51" s="3">
        <f t="shared" si="7"/>
        <v>1494.1666666666667</v>
      </c>
      <c r="I51" s="29">
        <f t="shared" si="7"/>
        <v>1713.5</v>
      </c>
      <c r="J51" s="3">
        <f t="shared" si="7"/>
        <v>127.16666666666667</v>
      </c>
      <c r="K51" s="29">
        <f t="shared" si="7"/>
        <v>132.83333333333334</v>
      </c>
      <c r="L51" s="3">
        <f t="shared" si="7"/>
        <v>332</v>
      </c>
      <c r="M51" s="29">
        <f t="shared" si="7"/>
        <v>496.83333333333331</v>
      </c>
      <c r="N51" s="3">
        <f t="shared" si="7"/>
        <v>1046.1666666666667</v>
      </c>
      <c r="O51" s="29">
        <f t="shared" si="7"/>
        <v>1075.5</v>
      </c>
      <c r="P51" s="3">
        <f t="shared" si="7"/>
        <v>597.5</v>
      </c>
      <c r="Q51" s="29">
        <f t="shared" si="7"/>
        <v>545.66666666666663</v>
      </c>
      <c r="R51" s="3">
        <f t="shared" si="7"/>
        <v>915.16666666666663</v>
      </c>
      <c r="S51" s="29">
        <f t="shared" si="7"/>
        <v>975.66666666666663</v>
      </c>
      <c r="T51" s="3">
        <f t="shared" si="7"/>
        <v>170.5</v>
      </c>
      <c r="U51" s="29">
        <f t="shared" si="7"/>
        <v>106.33333333333333</v>
      </c>
      <c r="V51" s="3">
        <f t="shared" si="7"/>
        <v>870</v>
      </c>
      <c r="W51" s="29">
        <f t="shared" si="7"/>
        <v>833.83333333333337</v>
      </c>
      <c r="X51" s="3">
        <f t="shared" si="7"/>
        <v>581.66666666666663</v>
      </c>
      <c r="Y51" s="29">
        <f t="shared" si="7"/>
        <v>283</v>
      </c>
      <c r="Z51" s="3">
        <f t="shared" si="7"/>
        <v>1997.8333333333333</v>
      </c>
      <c r="AA51" s="29">
        <f t="shared" si="7"/>
        <v>1966.5</v>
      </c>
      <c r="AB51" s="109">
        <f t="shared" si="6"/>
        <v>10655.333333333334</v>
      </c>
      <c r="AC51" s="16">
        <f t="shared" si="6"/>
        <v>10250.166666666666</v>
      </c>
    </row>
    <row r="52" spans="1:29">
      <c r="A52" s="91" t="s">
        <v>37</v>
      </c>
      <c r="B52" s="3">
        <f t="shared" si="7"/>
        <v>1696</v>
      </c>
      <c r="C52" s="29">
        <f t="shared" si="7"/>
        <v>1523.8333333333333</v>
      </c>
      <c r="D52" s="3">
        <f t="shared" si="7"/>
        <v>548.33333333333337</v>
      </c>
      <c r="E52" s="29">
        <f t="shared" si="7"/>
        <v>612.5</v>
      </c>
      <c r="F52" s="3">
        <f t="shared" si="7"/>
        <v>319</v>
      </c>
      <c r="G52" s="29">
        <f t="shared" si="7"/>
        <v>198.16666666666666</v>
      </c>
      <c r="H52" s="3">
        <f t="shared" si="7"/>
        <v>1518.1666666666667</v>
      </c>
      <c r="I52" s="29">
        <f t="shared" si="7"/>
        <v>1838.1666666666667</v>
      </c>
      <c r="J52" s="3">
        <f t="shared" si="7"/>
        <v>135.33333333333334</v>
      </c>
      <c r="K52" s="29">
        <f t="shared" si="7"/>
        <v>148.5</v>
      </c>
      <c r="L52" s="3">
        <f t="shared" si="7"/>
        <v>369.66666666666669</v>
      </c>
      <c r="M52" s="29">
        <f t="shared" si="7"/>
        <v>476.83333333333331</v>
      </c>
      <c r="N52" s="3">
        <f t="shared" si="7"/>
        <v>1013.3333333333334</v>
      </c>
      <c r="O52" s="29">
        <f t="shared" si="7"/>
        <v>1062.3333333333333</v>
      </c>
      <c r="P52" s="3">
        <f t="shared" si="7"/>
        <v>569.16666666666663</v>
      </c>
      <c r="Q52" s="29">
        <f t="shared" si="7"/>
        <v>597.83333333333337</v>
      </c>
      <c r="R52" s="3">
        <f t="shared" si="7"/>
        <v>888.83333333333337</v>
      </c>
      <c r="S52" s="29">
        <f t="shared" si="7"/>
        <v>1002</v>
      </c>
      <c r="T52" s="3">
        <f t="shared" si="7"/>
        <v>160</v>
      </c>
      <c r="U52" s="29">
        <f t="shared" si="7"/>
        <v>116.83333333333333</v>
      </c>
      <c r="V52" s="3">
        <f t="shared" si="7"/>
        <v>952.16666666666663</v>
      </c>
      <c r="W52" s="29">
        <f t="shared" si="7"/>
        <v>835.5</v>
      </c>
      <c r="X52" s="3">
        <f t="shared" si="7"/>
        <v>622.5</v>
      </c>
      <c r="Y52" s="29">
        <f t="shared" si="7"/>
        <v>313.5</v>
      </c>
      <c r="Z52" s="3">
        <f t="shared" si="7"/>
        <v>2279.8333333333335</v>
      </c>
      <c r="AA52" s="29">
        <f t="shared" si="7"/>
        <v>2064.1666666666665</v>
      </c>
      <c r="AB52" s="109">
        <f t="shared" si="6"/>
        <v>11072.333333333334</v>
      </c>
      <c r="AC52" s="16">
        <f t="shared" si="6"/>
        <v>10790.166666666666</v>
      </c>
    </row>
    <row r="53" spans="1:29">
      <c r="A53" s="92" t="s">
        <v>30</v>
      </c>
      <c r="B53" s="3">
        <f t="shared" si="7"/>
        <v>1885</v>
      </c>
      <c r="C53" s="29">
        <f t="shared" si="7"/>
        <v>1475.3333333333333</v>
      </c>
      <c r="D53" s="3">
        <f t="shared" si="7"/>
        <v>586.5</v>
      </c>
      <c r="E53" s="29">
        <f t="shared" si="7"/>
        <v>591.5</v>
      </c>
      <c r="F53" s="3">
        <f t="shared" si="7"/>
        <v>268.16666666666669</v>
      </c>
      <c r="G53" s="29">
        <f t="shared" si="7"/>
        <v>204.83333333333334</v>
      </c>
      <c r="H53" s="3">
        <f t="shared" si="7"/>
        <v>1509</v>
      </c>
      <c r="I53" s="29">
        <f t="shared" si="7"/>
        <v>1901.3333333333333</v>
      </c>
      <c r="J53" s="3">
        <f t="shared" si="7"/>
        <v>124.33333333333333</v>
      </c>
      <c r="K53" s="29">
        <f t="shared" si="7"/>
        <v>128.66666666666666</v>
      </c>
      <c r="L53" s="3">
        <f t="shared" si="7"/>
        <v>371.33333333333331</v>
      </c>
      <c r="M53" s="29">
        <f t="shared" si="7"/>
        <v>523.66666666666663</v>
      </c>
      <c r="N53" s="3">
        <f t="shared" si="7"/>
        <v>1045.8333333333333</v>
      </c>
      <c r="O53" s="29">
        <f t="shared" si="7"/>
        <v>1127.3333333333333</v>
      </c>
      <c r="P53" s="3">
        <f t="shared" si="7"/>
        <v>514.5</v>
      </c>
      <c r="Q53" s="29">
        <f t="shared" si="7"/>
        <v>717.33333333333337</v>
      </c>
      <c r="R53" s="3">
        <f t="shared" si="7"/>
        <v>773.83333333333337</v>
      </c>
      <c r="S53" s="29">
        <f t="shared" si="7"/>
        <v>1127.1666666666667</v>
      </c>
      <c r="T53" s="3">
        <f t="shared" si="7"/>
        <v>150</v>
      </c>
      <c r="U53" s="29">
        <f t="shared" si="7"/>
        <v>172.66666666666666</v>
      </c>
      <c r="V53" s="3">
        <f t="shared" si="7"/>
        <v>886.5</v>
      </c>
      <c r="W53" s="29">
        <f t="shared" si="7"/>
        <v>870.5</v>
      </c>
      <c r="X53" s="3">
        <f t="shared" si="7"/>
        <v>578.33333333333337</v>
      </c>
      <c r="Y53" s="29">
        <f t="shared" si="7"/>
        <v>391.16666666666669</v>
      </c>
      <c r="Z53" s="3">
        <f t="shared" si="7"/>
        <v>2198</v>
      </c>
      <c r="AA53" s="29">
        <f t="shared" si="7"/>
        <v>1967.1666666666667</v>
      </c>
      <c r="AB53" s="109">
        <f t="shared" si="6"/>
        <v>10891.333333333334</v>
      </c>
      <c r="AC53" s="16">
        <f t="shared" si="6"/>
        <v>11198.666666666666</v>
      </c>
    </row>
    <row r="54" spans="1:29">
      <c r="A54" s="91" t="s">
        <v>32</v>
      </c>
      <c r="B54" s="3">
        <f t="shared" si="7"/>
        <v>1952.1666666666667</v>
      </c>
      <c r="C54" s="29">
        <f t="shared" si="7"/>
        <v>1431.8333333333333</v>
      </c>
      <c r="D54" s="3">
        <f t="shared" si="7"/>
        <v>560.33333333333337</v>
      </c>
      <c r="E54" s="29">
        <f t="shared" si="7"/>
        <v>594</v>
      </c>
      <c r="F54" s="3">
        <f t="shared" si="7"/>
        <v>272.5</v>
      </c>
      <c r="G54" s="29">
        <f t="shared" si="7"/>
        <v>234.83333333333334</v>
      </c>
      <c r="H54" s="3">
        <f t="shared" si="7"/>
        <v>1488.6666666666667</v>
      </c>
      <c r="I54" s="29">
        <f t="shared" si="7"/>
        <v>1859.6666666666667</v>
      </c>
      <c r="J54" s="3">
        <f t="shared" si="7"/>
        <v>127.66666666666667</v>
      </c>
      <c r="K54" s="29">
        <f t="shared" si="7"/>
        <v>116.33333333333333</v>
      </c>
      <c r="L54" s="3">
        <f t="shared" si="7"/>
        <v>388</v>
      </c>
      <c r="M54" s="29">
        <f t="shared" si="7"/>
        <v>450</v>
      </c>
      <c r="N54" s="3">
        <f t="shared" si="7"/>
        <v>1063</v>
      </c>
      <c r="O54" s="29">
        <f t="shared" si="7"/>
        <v>1115</v>
      </c>
      <c r="P54" s="3">
        <f t="shared" si="7"/>
        <v>493.16666666666669</v>
      </c>
      <c r="Q54" s="29">
        <f t="shared" si="7"/>
        <v>746.33333333333337</v>
      </c>
      <c r="R54" s="3">
        <f t="shared" si="7"/>
        <v>715.66666666666663</v>
      </c>
      <c r="S54" s="29">
        <f t="shared" si="7"/>
        <v>1135.3333333333333</v>
      </c>
      <c r="T54" s="3">
        <f t="shared" si="7"/>
        <v>137.66666666666666</v>
      </c>
      <c r="U54" s="29">
        <f t="shared" si="7"/>
        <v>180.5</v>
      </c>
      <c r="V54" s="3">
        <f t="shared" si="7"/>
        <v>999.66666666666663</v>
      </c>
      <c r="W54" s="29">
        <f t="shared" si="7"/>
        <v>810.66666666666663</v>
      </c>
      <c r="X54" s="3">
        <f t="shared" si="7"/>
        <v>565.66666666666663</v>
      </c>
      <c r="Y54" s="29">
        <f t="shared" si="7"/>
        <v>423.5</v>
      </c>
      <c r="Z54" s="3">
        <f t="shared" si="7"/>
        <v>2036.3333333333333</v>
      </c>
      <c r="AA54" s="29">
        <f t="shared" si="7"/>
        <v>1878.8333333333333</v>
      </c>
      <c r="AB54" s="109">
        <f t="shared" si="6"/>
        <v>10800.5</v>
      </c>
      <c r="AC54" s="16">
        <f t="shared" si="6"/>
        <v>10976.833333333334</v>
      </c>
    </row>
    <row r="55" spans="1:29">
      <c r="A55" s="92" t="s">
        <v>34</v>
      </c>
      <c r="B55" s="3">
        <f t="shared" si="7"/>
        <v>2039.5</v>
      </c>
      <c r="C55" s="29">
        <f t="shared" si="7"/>
        <v>1244.5</v>
      </c>
      <c r="D55" s="3">
        <f t="shared" si="7"/>
        <v>490.66666666666669</v>
      </c>
      <c r="E55" s="29">
        <f t="shared" si="7"/>
        <v>582.66666666666663</v>
      </c>
      <c r="F55" s="3">
        <f t="shared" si="7"/>
        <v>234.66666666666666</v>
      </c>
      <c r="G55" s="29">
        <f t="shared" si="7"/>
        <v>193</v>
      </c>
      <c r="H55" s="3">
        <f t="shared" si="7"/>
        <v>1291.3333333333333</v>
      </c>
      <c r="I55" s="29">
        <f t="shared" si="7"/>
        <v>1726</v>
      </c>
      <c r="J55" s="3">
        <f t="shared" si="7"/>
        <v>137.83333333333334</v>
      </c>
      <c r="K55" s="29">
        <f t="shared" si="7"/>
        <v>99.333333333333329</v>
      </c>
      <c r="L55" s="3">
        <f t="shared" si="7"/>
        <v>335</v>
      </c>
      <c r="M55" s="29">
        <f t="shared" si="7"/>
        <v>410.33333333333331</v>
      </c>
      <c r="N55" s="3">
        <f t="shared" si="7"/>
        <v>1003.3333333333334</v>
      </c>
      <c r="O55" s="29">
        <f t="shared" si="7"/>
        <v>1052</v>
      </c>
      <c r="P55" s="3">
        <f t="shared" si="7"/>
        <v>420.83333333333331</v>
      </c>
      <c r="Q55" s="29">
        <f t="shared" si="7"/>
        <v>801</v>
      </c>
      <c r="R55" s="3">
        <f t="shared" si="7"/>
        <v>585.66666666666663</v>
      </c>
      <c r="S55" s="29">
        <f t="shared" si="7"/>
        <v>1188.1666666666667</v>
      </c>
      <c r="T55" s="3">
        <f t="shared" si="7"/>
        <v>112.16666666666667</v>
      </c>
      <c r="U55" s="29">
        <f t="shared" si="7"/>
        <v>209.16666666666666</v>
      </c>
      <c r="V55" s="3">
        <f t="shared" si="7"/>
        <v>1022.6666666666666</v>
      </c>
      <c r="W55" s="29">
        <f t="shared" si="7"/>
        <v>778.66666666666663</v>
      </c>
      <c r="X55" s="3">
        <f t="shared" si="7"/>
        <v>525.66666666666663</v>
      </c>
      <c r="Y55" s="29">
        <f t="shared" si="7"/>
        <v>441.83333333333331</v>
      </c>
      <c r="Z55" s="3">
        <f t="shared" si="7"/>
        <v>1825.1666666666667</v>
      </c>
      <c r="AA55" s="29">
        <f t="shared" si="7"/>
        <v>1872.1666666666667</v>
      </c>
      <c r="AB55" s="109">
        <f t="shared" si="6"/>
        <v>10024.5</v>
      </c>
      <c r="AC55" s="16">
        <f t="shared" si="6"/>
        <v>10598.833333333334</v>
      </c>
    </row>
    <row r="56" spans="1:29">
      <c r="A56" s="91" t="s">
        <v>38</v>
      </c>
      <c r="B56" s="3">
        <f t="shared" si="7"/>
        <v>1942.5</v>
      </c>
      <c r="C56" s="29">
        <f t="shared" si="7"/>
        <v>1085.6666666666667</v>
      </c>
      <c r="D56" s="3">
        <f t="shared" si="7"/>
        <v>401.83333333333331</v>
      </c>
      <c r="E56" s="29">
        <f t="shared" si="7"/>
        <v>491.33333333333331</v>
      </c>
      <c r="F56" s="3">
        <f t="shared" si="7"/>
        <v>170.5</v>
      </c>
      <c r="G56" s="29">
        <f t="shared" si="7"/>
        <v>185.33333333333334</v>
      </c>
      <c r="H56" s="3">
        <f t="shared" si="7"/>
        <v>1243</v>
      </c>
      <c r="I56" s="29">
        <f t="shared" si="7"/>
        <v>1476.8333333333333</v>
      </c>
      <c r="J56" s="3">
        <f t="shared" si="7"/>
        <v>148.66666666666666</v>
      </c>
      <c r="K56" s="29">
        <f t="shared" si="7"/>
        <v>87.333333333333329</v>
      </c>
      <c r="L56" s="3">
        <f t="shared" si="7"/>
        <v>285</v>
      </c>
      <c r="M56" s="29">
        <f t="shared" si="7"/>
        <v>357.66666666666669</v>
      </c>
      <c r="N56" s="3">
        <f t="shared" si="7"/>
        <v>904.66666666666663</v>
      </c>
      <c r="O56" s="29">
        <f t="shared" si="7"/>
        <v>992</v>
      </c>
      <c r="P56" s="3">
        <f t="shared" si="7"/>
        <v>350.5</v>
      </c>
      <c r="Q56" s="29">
        <f t="shared" si="7"/>
        <v>761</v>
      </c>
      <c r="R56" s="3">
        <f t="shared" si="7"/>
        <v>504.33333333333331</v>
      </c>
      <c r="S56" s="29">
        <f t="shared" si="7"/>
        <v>985.5</v>
      </c>
      <c r="T56" s="3">
        <f t="shared" si="7"/>
        <v>82.666666666666671</v>
      </c>
      <c r="U56" s="29">
        <f t="shared" si="7"/>
        <v>201.83333333333334</v>
      </c>
      <c r="V56" s="3">
        <f t="shared" si="7"/>
        <v>1093.3333333333333</v>
      </c>
      <c r="W56" s="29">
        <f t="shared" si="7"/>
        <v>655</v>
      </c>
      <c r="X56" s="3">
        <f t="shared" si="7"/>
        <v>482.33333333333331</v>
      </c>
      <c r="Y56" s="29">
        <f t="shared" si="7"/>
        <v>436.16666666666669</v>
      </c>
      <c r="Z56" s="3">
        <f t="shared" si="7"/>
        <v>1550</v>
      </c>
      <c r="AA56" s="29">
        <f t="shared" si="7"/>
        <v>1634.8333333333333</v>
      </c>
      <c r="AB56" s="109">
        <f t="shared" si="6"/>
        <v>9159.3333333333339</v>
      </c>
      <c r="AC56" s="16">
        <f t="shared" si="6"/>
        <v>9350.5</v>
      </c>
    </row>
    <row r="57" spans="1:29">
      <c r="A57" s="92" t="s">
        <v>39</v>
      </c>
      <c r="B57" s="3">
        <f t="shared" si="7"/>
        <v>335</v>
      </c>
      <c r="C57" s="29">
        <f t="shared" si="7"/>
        <v>996.33333333333337</v>
      </c>
      <c r="D57" s="3">
        <f t="shared" si="7"/>
        <v>85.166666666666671</v>
      </c>
      <c r="E57" s="29">
        <f t="shared" si="7"/>
        <v>459.16666666666669</v>
      </c>
      <c r="F57" s="3">
        <f t="shared" si="7"/>
        <v>53.166666666666664</v>
      </c>
      <c r="G57" s="29">
        <f t="shared" si="7"/>
        <v>165</v>
      </c>
      <c r="H57" s="3">
        <f t="shared" si="7"/>
        <v>449.83333333333331</v>
      </c>
      <c r="I57" s="29">
        <f t="shared" si="7"/>
        <v>1309.3333333333333</v>
      </c>
      <c r="J57" s="3">
        <f t="shared" si="7"/>
        <v>91.5</v>
      </c>
      <c r="K57" s="29">
        <f t="shared" si="7"/>
        <v>78.5</v>
      </c>
      <c r="L57" s="3">
        <f t="shared" si="7"/>
        <v>167.16666666666666</v>
      </c>
      <c r="M57" s="29">
        <f t="shared" si="7"/>
        <v>221.5</v>
      </c>
      <c r="N57" s="3">
        <f t="shared" si="7"/>
        <v>647.66666666666663</v>
      </c>
      <c r="O57" s="29">
        <f t="shared" si="7"/>
        <v>723</v>
      </c>
      <c r="P57" s="3">
        <f t="shared" si="7"/>
        <v>238.83333333333334</v>
      </c>
      <c r="Q57" s="29">
        <f t="shared" si="7"/>
        <v>611.16666666666663</v>
      </c>
      <c r="R57" s="3">
        <f t="shared" si="7"/>
        <v>375.16666666666669</v>
      </c>
      <c r="S57" s="29">
        <f t="shared" si="7"/>
        <v>811.5</v>
      </c>
      <c r="T57" s="3">
        <f t="shared" si="7"/>
        <v>72.5</v>
      </c>
      <c r="U57" s="29">
        <f t="shared" si="7"/>
        <v>157.16666666666666</v>
      </c>
      <c r="V57" s="3">
        <f t="shared" si="7"/>
        <v>1131.8333333333333</v>
      </c>
      <c r="W57" s="29">
        <f t="shared" si="7"/>
        <v>493</v>
      </c>
      <c r="X57" s="3">
        <f t="shared" si="7"/>
        <v>378.5</v>
      </c>
      <c r="Y57" s="29">
        <f t="shared" si="7"/>
        <v>408.66666666666669</v>
      </c>
      <c r="Z57" s="3">
        <f t="shared" si="7"/>
        <v>1096.8333333333333</v>
      </c>
      <c r="AA57" s="29">
        <f t="shared" si="7"/>
        <v>1629.5</v>
      </c>
      <c r="AB57" s="109">
        <f t="shared" si="6"/>
        <v>5123.166666666667</v>
      </c>
      <c r="AC57" s="16">
        <f t="shared" si="6"/>
        <v>8063.833333333333</v>
      </c>
    </row>
    <row r="58" spans="1:29">
      <c r="A58" s="91" t="s">
        <v>40</v>
      </c>
      <c r="B58" s="3">
        <f t="shared" si="7"/>
        <v>0</v>
      </c>
      <c r="C58" s="29">
        <f t="shared" si="7"/>
        <v>545.16666666666663</v>
      </c>
      <c r="D58" s="3">
        <f t="shared" si="7"/>
        <v>2</v>
      </c>
      <c r="E58" s="29">
        <f t="shared" si="7"/>
        <v>219.33333333333334</v>
      </c>
      <c r="F58" s="3">
        <f t="shared" si="7"/>
        <v>1.5</v>
      </c>
      <c r="G58" s="29">
        <f t="shared" si="7"/>
        <v>68.166666666666671</v>
      </c>
      <c r="H58" s="3">
        <f t="shared" si="7"/>
        <v>12.166666666666666</v>
      </c>
      <c r="I58" s="29">
        <f t="shared" si="7"/>
        <v>439</v>
      </c>
      <c r="J58" s="3">
        <f t="shared" si="7"/>
        <v>18.333333333333332</v>
      </c>
      <c r="K58" s="29">
        <f t="shared" si="7"/>
        <v>31.833333333333332</v>
      </c>
      <c r="L58" s="3">
        <f t="shared" si="7"/>
        <v>27.166666666666668</v>
      </c>
      <c r="M58" s="29">
        <f t="shared" si="7"/>
        <v>29.666666666666668</v>
      </c>
      <c r="N58" s="3">
        <f t="shared" si="7"/>
        <v>52.833333333333336</v>
      </c>
      <c r="O58" s="29">
        <f t="shared" si="7"/>
        <v>103.33333333333333</v>
      </c>
      <c r="P58" s="3">
        <f t="shared" si="7"/>
        <v>42.333333333333336</v>
      </c>
      <c r="Q58" s="29">
        <f t="shared" si="7"/>
        <v>65.166666666666671</v>
      </c>
      <c r="R58" s="3">
        <f t="shared" si="7"/>
        <v>35.166666666666664</v>
      </c>
      <c r="S58" s="29">
        <f t="shared" si="7"/>
        <v>48.5</v>
      </c>
      <c r="T58" s="3">
        <f t="shared" si="7"/>
        <v>8</v>
      </c>
      <c r="U58" s="29">
        <f t="shared" si="7"/>
        <v>3.3333333333333335</v>
      </c>
      <c r="V58" s="3">
        <f t="shared" si="7"/>
        <v>19.833333333333332</v>
      </c>
      <c r="W58" s="29">
        <f t="shared" si="7"/>
        <v>12</v>
      </c>
      <c r="X58" s="3">
        <f t="shared" si="7"/>
        <v>28.333333333333332</v>
      </c>
      <c r="Y58" s="29">
        <f t="shared" si="7"/>
        <v>8.6666666666666661</v>
      </c>
      <c r="Z58" s="3">
        <f t="shared" si="7"/>
        <v>15.833333333333334</v>
      </c>
      <c r="AA58" s="29">
        <f t="shared" si="7"/>
        <v>74.333333333333329</v>
      </c>
      <c r="AB58" s="109">
        <f t="shared" si="6"/>
        <v>263.5</v>
      </c>
      <c r="AC58" s="16">
        <f t="shared" si="6"/>
        <v>1648.5</v>
      </c>
    </row>
    <row r="59" spans="1:29">
      <c r="A59" s="92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9">
        <f t="shared" ref="AB59:AC59" si="9">+AB27/$B$65</f>
        <v>0</v>
      </c>
      <c r="AC59" s="16">
        <f t="shared" si="9"/>
        <v>0</v>
      </c>
    </row>
    <row r="60" spans="1:29">
      <c r="A60" s="91" t="s">
        <v>42</v>
      </c>
      <c r="B60" s="3">
        <f t="shared" ref="B60:Y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ref="Z60:AA60" si="11">+Z28/$B$65</f>
        <v>0</v>
      </c>
      <c r="AA60" s="29">
        <f t="shared" si="11"/>
        <v>0</v>
      </c>
      <c r="AB60" s="109">
        <f t="shared" ref="AB60:AC60" si="12">+AB28/$B$65</f>
        <v>0</v>
      </c>
      <c r="AC60" s="16">
        <f t="shared" si="12"/>
        <v>0</v>
      </c>
    </row>
    <row r="61" spans="1:29">
      <c r="A61" s="92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0.2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ref="Z61:AA61" si="13">+Z29/$B$65</f>
        <v>0</v>
      </c>
      <c r="AA61" s="29">
        <f t="shared" si="13"/>
        <v>0</v>
      </c>
      <c r="AB61" s="109">
        <f t="shared" ref="AB61:AC61" si="14">+AB29/$B$65</f>
        <v>0.16666666666666666</v>
      </c>
      <c r="AC61" s="16">
        <f t="shared" si="14"/>
        <v>0</v>
      </c>
    </row>
    <row r="62" spans="1:29" ht="14.1" thickBot="1">
      <c r="A62" s="87" t="s">
        <v>44</v>
      </c>
      <c r="B62" s="14">
        <f t="shared" si="10"/>
        <v>0</v>
      </c>
      <c r="C62" s="40">
        <f t="shared" si="10"/>
        <v>0</v>
      </c>
      <c r="D62" s="14">
        <f t="shared" si="10"/>
        <v>0</v>
      </c>
      <c r="E62" s="40">
        <f t="shared" si="10"/>
        <v>0</v>
      </c>
      <c r="F62" s="14">
        <f t="shared" si="10"/>
        <v>0</v>
      </c>
      <c r="G62" s="40">
        <f t="shared" si="10"/>
        <v>0</v>
      </c>
      <c r="H62" s="14">
        <f t="shared" si="10"/>
        <v>0</v>
      </c>
      <c r="I62" s="40">
        <f t="shared" si="10"/>
        <v>0</v>
      </c>
      <c r="J62" s="14">
        <f t="shared" si="10"/>
        <v>0</v>
      </c>
      <c r="K62" s="40">
        <f t="shared" si="10"/>
        <v>0</v>
      </c>
      <c r="L62" s="14">
        <f t="shared" si="10"/>
        <v>0</v>
      </c>
      <c r="M62" s="40">
        <f t="shared" si="10"/>
        <v>0</v>
      </c>
      <c r="N62" s="14">
        <f t="shared" si="10"/>
        <v>0</v>
      </c>
      <c r="O62" s="40">
        <f t="shared" si="10"/>
        <v>0</v>
      </c>
      <c r="P62" s="14">
        <f t="shared" si="10"/>
        <v>0</v>
      </c>
      <c r="Q62" s="40">
        <f t="shared" si="10"/>
        <v>0</v>
      </c>
      <c r="R62" s="14">
        <f t="shared" si="10"/>
        <v>0</v>
      </c>
      <c r="S62" s="40">
        <f t="shared" si="10"/>
        <v>0</v>
      </c>
      <c r="T62" s="14">
        <f t="shared" si="10"/>
        <v>0</v>
      </c>
      <c r="U62" s="40">
        <f t="shared" si="10"/>
        <v>0</v>
      </c>
      <c r="V62" s="14">
        <f t="shared" si="10"/>
        <v>0</v>
      </c>
      <c r="W62" s="40">
        <f t="shared" si="10"/>
        <v>0</v>
      </c>
      <c r="X62" s="14">
        <f t="shared" si="10"/>
        <v>0</v>
      </c>
      <c r="Y62" s="40">
        <f t="shared" si="10"/>
        <v>0</v>
      </c>
      <c r="Z62" s="3">
        <f t="shared" ref="Z62:AA62" si="15">+Z30/$B$65</f>
        <v>0</v>
      </c>
      <c r="AA62" s="29">
        <f t="shared" si="15"/>
        <v>0</v>
      </c>
      <c r="AB62" s="110">
        <f t="shared" ref="AB62:AC62" si="16">+AB30/$B$65</f>
        <v>0</v>
      </c>
      <c r="AC62" s="111">
        <f t="shared" si="16"/>
        <v>0</v>
      </c>
    </row>
    <row r="63" spans="1:29" s="89" customFormat="1" ht="15" thickTop="1" thickBot="1">
      <c r="A63" s="289" t="s">
        <v>47</v>
      </c>
      <c r="B63" s="51">
        <f>SUM(B39:B62)</f>
        <v>28639.166666666664</v>
      </c>
      <c r="C63" s="47">
        <f t="shared" ref="C63:AA63" si="17">SUM(C39:C62)</f>
        <v>17738.000000000004</v>
      </c>
      <c r="D63" s="46">
        <f t="shared" si="17"/>
        <v>9162</v>
      </c>
      <c r="E63" s="52">
        <f t="shared" si="17"/>
        <v>7476.8333333333339</v>
      </c>
      <c r="F63" s="51">
        <f t="shared" si="17"/>
        <v>4099.1666666666661</v>
      </c>
      <c r="G63" s="47">
        <f t="shared" si="17"/>
        <v>2776</v>
      </c>
      <c r="H63" s="46">
        <f t="shared" si="17"/>
        <v>20720.666666666664</v>
      </c>
      <c r="I63" s="52">
        <f t="shared" si="17"/>
        <v>23034.166666666664</v>
      </c>
      <c r="J63" s="51">
        <f t="shared" si="17"/>
        <v>1770.333333333333</v>
      </c>
      <c r="K63" s="47">
        <f t="shared" si="17"/>
        <v>2416.0000000000005</v>
      </c>
      <c r="L63" s="46">
        <f t="shared" si="17"/>
        <v>3615.3666666666663</v>
      </c>
      <c r="M63" s="52">
        <f t="shared" si="17"/>
        <v>8716.8333333333303</v>
      </c>
      <c r="N63" s="51">
        <f t="shared" si="17"/>
        <v>13565.666666666666</v>
      </c>
      <c r="O63" s="47">
        <f t="shared" si="17"/>
        <v>17286.333333333332</v>
      </c>
      <c r="P63" s="46">
        <f t="shared" si="17"/>
        <v>7617.666666666667</v>
      </c>
      <c r="Q63" s="52">
        <f t="shared" si="17"/>
        <v>8754.1666666666661</v>
      </c>
      <c r="R63" s="51">
        <f t="shared" si="17"/>
        <v>12462.999999999998</v>
      </c>
      <c r="S63" s="47">
        <f t="shared" si="17"/>
        <v>13780.999999999998</v>
      </c>
      <c r="T63" s="46">
        <f t="shared" si="17"/>
        <v>1916.8333333333337</v>
      </c>
      <c r="U63" s="52">
        <f t="shared" si="17"/>
        <v>2557.5</v>
      </c>
      <c r="V63" s="51">
        <f t="shared" si="17"/>
        <v>10928.000000000002</v>
      </c>
      <c r="W63" s="47">
        <f t="shared" si="17"/>
        <v>13785.333333333334</v>
      </c>
      <c r="X63" s="46">
        <f t="shared" si="17"/>
        <v>8128.5</v>
      </c>
      <c r="Y63" s="52">
        <f t="shared" si="17"/>
        <v>5689.666666666667</v>
      </c>
      <c r="Z63" s="51">
        <f t="shared" si="17"/>
        <v>29589.333333333328</v>
      </c>
      <c r="AA63" s="47">
        <f t="shared" si="17"/>
        <v>28009.166666666664</v>
      </c>
      <c r="AB63" s="46">
        <f>SUM(AB39:AB62)</f>
        <v>152215.66666666666</v>
      </c>
      <c r="AC63" s="47">
        <f>SUM(AC39:AC62)</f>
        <v>152021.00000000003</v>
      </c>
    </row>
    <row r="64" spans="1:29" ht="17.100000000000001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48</v>
      </c>
      <c r="B65">
        <f>COUNTIF('Daily Total'!$G$7:$G$37,3)</f>
        <v>6</v>
      </c>
    </row>
    <row r="67" spans="1:31" s="8" customFormat="1">
      <c r="A67" s="44" t="s">
        <v>57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11" t="s">
        <v>2</v>
      </c>
      <c r="B69" s="294" t="s">
        <v>3</v>
      </c>
      <c r="C69" s="295"/>
      <c r="D69" s="294" t="s">
        <v>4</v>
      </c>
      <c r="E69" s="295"/>
      <c r="F69" s="294" t="s">
        <v>5</v>
      </c>
      <c r="G69" s="295"/>
      <c r="H69" s="294" t="s">
        <v>6</v>
      </c>
      <c r="I69" s="295"/>
      <c r="J69" s="294" t="s">
        <v>7</v>
      </c>
      <c r="K69" s="295"/>
      <c r="L69" s="294" t="s">
        <v>8</v>
      </c>
      <c r="M69" s="295"/>
      <c r="N69" s="294" t="s">
        <v>9</v>
      </c>
      <c r="O69" s="295"/>
      <c r="P69" s="294" t="s">
        <v>10</v>
      </c>
      <c r="Q69" s="295"/>
      <c r="R69" s="294" t="s">
        <v>11</v>
      </c>
      <c r="S69" s="295"/>
      <c r="T69" s="294" t="s">
        <v>12</v>
      </c>
      <c r="U69" s="295"/>
      <c r="V69" s="294" t="s">
        <v>13</v>
      </c>
      <c r="W69" s="295"/>
      <c r="X69" s="294" t="s">
        <v>14</v>
      </c>
      <c r="Y69" s="295"/>
      <c r="Z69" s="294" t="s">
        <v>15</v>
      </c>
      <c r="AA69" s="295"/>
      <c r="AB69" s="294" t="s">
        <v>50</v>
      </c>
      <c r="AC69" s="295"/>
    </row>
    <row r="70" spans="1:31" s="67" customFormat="1" ht="15" thickTop="1" thickBot="1">
      <c r="A70" s="312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8">C7/C31</f>
        <v>0</v>
      </c>
      <c r="D71" s="59">
        <f t="shared" si="18"/>
        <v>0</v>
      </c>
      <c r="E71" s="60">
        <f t="shared" si="18"/>
        <v>0</v>
      </c>
      <c r="F71" s="59">
        <f t="shared" si="18"/>
        <v>0</v>
      </c>
      <c r="G71" s="60">
        <f t="shared" si="18"/>
        <v>0</v>
      </c>
      <c r="H71" s="59">
        <f t="shared" si="18"/>
        <v>0</v>
      </c>
      <c r="I71" s="60">
        <f t="shared" si="18"/>
        <v>0</v>
      </c>
      <c r="J71" s="59">
        <f t="shared" si="18"/>
        <v>0</v>
      </c>
      <c r="K71" s="60">
        <f t="shared" si="18"/>
        <v>0</v>
      </c>
      <c r="L71" s="59">
        <f t="shared" si="18"/>
        <v>0</v>
      </c>
      <c r="M71" s="60">
        <f t="shared" si="18"/>
        <v>0</v>
      </c>
      <c r="N71" s="59">
        <f t="shared" si="18"/>
        <v>0</v>
      </c>
      <c r="O71" s="60">
        <f t="shared" si="18"/>
        <v>0</v>
      </c>
      <c r="P71" s="59">
        <f t="shared" si="18"/>
        <v>0</v>
      </c>
      <c r="Q71" s="60">
        <f t="shared" si="18"/>
        <v>0</v>
      </c>
      <c r="R71" s="59">
        <f t="shared" si="18"/>
        <v>0</v>
      </c>
      <c r="S71" s="60">
        <f t="shared" si="18"/>
        <v>0</v>
      </c>
      <c r="T71" s="59">
        <f t="shared" si="18"/>
        <v>0</v>
      </c>
      <c r="U71" s="60">
        <f t="shared" si="18"/>
        <v>0</v>
      </c>
      <c r="V71" s="59">
        <f t="shared" si="18"/>
        <v>0</v>
      </c>
      <c r="W71" s="60">
        <f t="shared" si="18"/>
        <v>0</v>
      </c>
      <c r="X71" s="59">
        <f t="shared" si="18"/>
        <v>0</v>
      </c>
      <c r="Y71" s="60">
        <f t="shared" si="18"/>
        <v>0</v>
      </c>
      <c r="Z71" s="59">
        <f t="shared" si="18"/>
        <v>0</v>
      </c>
      <c r="AA71" s="59">
        <f t="shared" si="18"/>
        <v>0</v>
      </c>
      <c r="AB71" s="99">
        <f t="shared" si="18"/>
        <v>0</v>
      </c>
      <c r="AC71" s="100">
        <f t="shared" si="18"/>
        <v>0</v>
      </c>
      <c r="AD71" s="15"/>
      <c r="AE71" s="15"/>
    </row>
    <row r="72" spans="1:31" s="8" customFormat="1">
      <c r="A72" s="87" t="s">
        <v>21</v>
      </c>
      <c r="B72" s="82">
        <f>B8/B31</f>
        <v>6.4538656269095352E-3</v>
      </c>
      <c r="C72" s="83">
        <f t="shared" ref="C72:AC72" si="19">C8/C31</f>
        <v>0</v>
      </c>
      <c r="D72" s="82">
        <f t="shared" si="19"/>
        <v>7.6402532198209996E-3</v>
      </c>
      <c r="E72" s="83">
        <f t="shared" si="19"/>
        <v>0</v>
      </c>
      <c r="F72" s="82">
        <f t="shared" si="19"/>
        <v>4.4724537507623502E-3</v>
      </c>
      <c r="G72" s="83">
        <f t="shared" si="19"/>
        <v>1.2007684918347742E-4</v>
      </c>
      <c r="H72" s="82">
        <f t="shared" si="19"/>
        <v>5.3247964994691289E-3</v>
      </c>
      <c r="I72" s="83">
        <f t="shared" si="19"/>
        <v>2.4601135993632648E-4</v>
      </c>
      <c r="J72" s="82">
        <f t="shared" si="19"/>
        <v>2.0711730370928261E-3</v>
      </c>
      <c r="K72" s="83">
        <f t="shared" si="19"/>
        <v>5.5187637969094923E-4</v>
      </c>
      <c r="L72" s="82">
        <f t="shared" si="19"/>
        <v>7.3759911488106215E-4</v>
      </c>
      <c r="M72" s="83">
        <f t="shared" si="19"/>
        <v>5.1624251926349406E-4</v>
      </c>
      <c r="N72" s="82">
        <f t="shared" si="19"/>
        <v>1.1425903629260143E-3</v>
      </c>
      <c r="O72" s="83">
        <f t="shared" si="19"/>
        <v>2.9888736767002833E-4</v>
      </c>
      <c r="P72" s="82">
        <f t="shared" si="19"/>
        <v>7.2200586356277073E-4</v>
      </c>
      <c r="Q72" s="83">
        <f t="shared" si="19"/>
        <v>3.4269395525940026E-4</v>
      </c>
      <c r="R72" s="82">
        <f t="shared" si="19"/>
        <v>2.1396667469041696E-4</v>
      </c>
      <c r="S72" s="83">
        <f t="shared" si="19"/>
        <v>1.5722129501971315E-4</v>
      </c>
      <c r="T72" s="82">
        <f t="shared" si="19"/>
        <v>1.7389792191983307E-4</v>
      </c>
      <c r="U72" s="83">
        <f t="shared" si="19"/>
        <v>0</v>
      </c>
      <c r="V72" s="82">
        <f t="shared" si="19"/>
        <v>9.1508052708638363E-5</v>
      </c>
      <c r="W72" s="83">
        <f t="shared" si="19"/>
        <v>0</v>
      </c>
      <c r="X72" s="82">
        <f t="shared" si="19"/>
        <v>0</v>
      </c>
      <c r="Y72" s="83">
        <f t="shared" si="19"/>
        <v>0</v>
      </c>
      <c r="Z72" s="82">
        <f t="shared" si="19"/>
        <v>0</v>
      </c>
      <c r="AA72" s="82">
        <f t="shared" si="19"/>
        <v>0</v>
      </c>
      <c r="AB72" s="101">
        <f t="shared" si="19"/>
        <v>2.7252998486796145E-3</v>
      </c>
      <c r="AC72" s="102">
        <f t="shared" si="19"/>
        <v>1.4581318809024193E-4</v>
      </c>
      <c r="AD72" s="15"/>
      <c r="AE72" s="15"/>
    </row>
    <row r="73" spans="1:31" s="8" customFormat="1">
      <c r="A73" s="88" t="s">
        <v>23</v>
      </c>
      <c r="B73" s="82">
        <f>B9/B31</f>
        <v>3.0762068263159425E-2</v>
      </c>
      <c r="C73" s="83">
        <f t="shared" ref="C73:AC73" si="20">C9/C31</f>
        <v>9.3960236028112909E-6</v>
      </c>
      <c r="D73" s="82">
        <f t="shared" si="20"/>
        <v>3.31623371898421E-2</v>
      </c>
      <c r="E73" s="83">
        <f t="shared" si="20"/>
        <v>1.4043378435612225E-3</v>
      </c>
      <c r="F73" s="82">
        <f t="shared" si="20"/>
        <v>2.68347225045741E-2</v>
      </c>
      <c r="G73" s="83">
        <f t="shared" si="20"/>
        <v>3.9625360230547552E-3</v>
      </c>
      <c r="H73" s="82">
        <f t="shared" si="20"/>
        <v>2.6447025513979601E-2</v>
      </c>
      <c r="I73" s="83">
        <f t="shared" si="20"/>
        <v>6.6423067182808148E-3</v>
      </c>
      <c r="J73" s="82">
        <f t="shared" si="20"/>
        <v>1.5157220862361138E-2</v>
      </c>
      <c r="K73" s="83">
        <f t="shared" si="20"/>
        <v>1.1106512141280353E-2</v>
      </c>
      <c r="L73" s="82">
        <f t="shared" si="20"/>
        <v>8.6206896551724137E-3</v>
      </c>
      <c r="M73" s="83">
        <f t="shared" si="20"/>
        <v>1.7915527427773848E-2</v>
      </c>
      <c r="N73" s="82">
        <f t="shared" si="20"/>
        <v>1.6561417303486745E-2</v>
      </c>
      <c r="O73" s="83">
        <f t="shared" si="20"/>
        <v>1.3295667097321584E-2</v>
      </c>
      <c r="P73" s="82">
        <f t="shared" si="20"/>
        <v>1.730626175994399E-2</v>
      </c>
      <c r="Q73" s="83">
        <f t="shared" si="20"/>
        <v>1.6201808662541648E-2</v>
      </c>
      <c r="R73" s="82">
        <f t="shared" si="20"/>
        <v>1.7839471502313516E-2</v>
      </c>
      <c r="S73" s="83">
        <f t="shared" si="20"/>
        <v>1.2239073119996131E-2</v>
      </c>
      <c r="T73" s="82">
        <f t="shared" si="20"/>
        <v>2.2345882966698549E-2</v>
      </c>
      <c r="U73" s="83">
        <f t="shared" si="20"/>
        <v>3.3756924079504723E-2</v>
      </c>
      <c r="V73" s="82">
        <f t="shared" si="20"/>
        <v>1.1957052220595413E-2</v>
      </c>
      <c r="W73" s="83">
        <f t="shared" si="20"/>
        <v>1.5838088790018377E-2</v>
      </c>
      <c r="X73" s="82">
        <f t="shared" si="20"/>
        <v>2.1939267187467963E-2</v>
      </c>
      <c r="Y73" s="83">
        <f t="shared" si="20"/>
        <v>2.8121155310797352E-2</v>
      </c>
      <c r="Z73" s="82">
        <f t="shared" si="20"/>
        <v>1.8982065609228552E-2</v>
      </c>
      <c r="AA73" s="82">
        <f t="shared" si="20"/>
        <v>1.3132605397042635E-2</v>
      </c>
      <c r="AB73" s="101">
        <f t="shared" si="20"/>
        <v>2.2291835925780747E-2</v>
      </c>
      <c r="AC73" s="102">
        <f t="shared" si="20"/>
        <v>1.1383295728879562E-2</v>
      </c>
      <c r="AD73" s="15"/>
      <c r="AE73" s="15"/>
    </row>
    <row r="74" spans="1:31" s="8" customFormat="1">
      <c r="A74" s="87" t="s">
        <v>25</v>
      </c>
      <c r="B74" s="82">
        <f>B10/B31</f>
        <v>3.7186836209154132E-2</v>
      </c>
      <c r="C74" s="83">
        <f t="shared" ref="C74:AC74" si="21">C10/C31</f>
        <v>1.8519562521141054E-2</v>
      </c>
      <c r="D74" s="82">
        <f t="shared" si="21"/>
        <v>4.7405952121079821E-2</v>
      </c>
      <c r="E74" s="83">
        <f t="shared" si="21"/>
        <v>3.2411225786317735E-2</v>
      </c>
      <c r="F74" s="82">
        <f t="shared" si="21"/>
        <v>4.1634478552551334E-2</v>
      </c>
      <c r="G74" s="83">
        <f t="shared" si="21"/>
        <v>3.3261287223823245E-2</v>
      </c>
      <c r="H74" s="82">
        <f t="shared" si="21"/>
        <v>3.3356391364499215E-2</v>
      </c>
      <c r="I74" s="83">
        <f t="shared" si="21"/>
        <v>2.7357910350566186E-2</v>
      </c>
      <c r="J74" s="82">
        <f t="shared" si="21"/>
        <v>2.5513086047825269E-2</v>
      </c>
      <c r="K74" s="83">
        <f t="shared" si="21"/>
        <v>3.0905077262693158E-2</v>
      </c>
      <c r="L74" s="82">
        <f t="shared" si="21"/>
        <v>2.779826664208003E-2</v>
      </c>
      <c r="M74" s="83">
        <f t="shared" si="21"/>
        <v>3.8622588478231773E-2</v>
      </c>
      <c r="N74" s="82">
        <f t="shared" si="21"/>
        <v>3.0886797552645159E-2</v>
      </c>
      <c r="O74" s="83">
        <f t="shared" si="21"/>
        <v>3.2202703484448217E-2</v>
      </c>
      <c r="P74" s="82">
        <f t="shared" si="21"/>
        <v>3.6406598696013655E-2</v>
      </c>
      <c r="Q74" s="83">
        <f t="shared" si="21"/>
        <v>2.9205140409328891E-2</v>
      </c>
      <c r="R74" s="82">
        <f t="shared" si="21"/>
        <v>3.672203054374281E-2</v>
      </c>
      <c r="S74" s="83">
        <f t="shared" si="21"/>
        <v>2.9182691144812908E-2</v>
      </c>
      <c r="T74" s="82">
        <f t="shared" si="21"/>
        <v>5.1560733849230503E-2</v>
      </c>
      <c r="U74" s="83">
        <f t="shared" si="21"/>
        <v>5.9433040078201368E-2</v>
      </c>
      <c r="V74" s="82">
        <f t="shared" si="21"/>
        <v>2.4585163494387507E-2</v>
      </c>
      <c r="W74" s="83">
        <f t="shared" si="21"/>
        <v>3.202679175935777E-2</v>
      </c>
      <c r="X74" s="82">
        <f t="shared" si="21"/>
        <v>4.8717475548994277E-2</v>
      </c>
      <c r="Y74" s="83">
        <f t="shared" si="21"/>
        <v>4.9329193274357024E-2</v>
      </c>
      <c r="Z74" s="82">
        <f t="shared" si="21"/>
        <v>3.5575883201153569E-2</v>
      </c>
      <c r="AA74" s="82">
        <f t="shared" si="21"/>
        <v>3.3709202344470557E-2</v>
      </c>
      <c r="AB74" s="101">
        <f t="shared" si="21"/>
        <v>3.5981841553760344E-2</v>
      </c>
      <c r="AC74" s="102">
        <f t="shared" si="21"/>
        <v>3.1163457680188921E-2</v>
      </c>
      <c r="AD74" s="15"/>
      <c r="AE74" s="15"/>
    </row>
    <row r="75" spans="1:31" s="8" customFormat="1">
      <c r="A75" s="88" t="s">
        <v>20</v>
      </c>
      <c r="B75" s="82">
        <f>B11/B31</f>
        <v>4.4548549480606395E-2</v>
      </c>
      <c r="C75" s="83">
        <f t="shared" ref="C75:AC75" si="22">C11/C31</f>
        <v>2.7520953132634269E-2</v>
      </c>
      <c r="D75" s="82">
        <f t="shared" si="22"/>
        <v>5.0170996143491235E-2</v>
      </c>
      <c r="E75" s="83">
        <f t="shared" si="22"/>
        <v>4.5741289761708388E-2</v>
      </c>
      <c r="F75" s="82">
        <f t="shared" si="22"/>
        <v>4.3586094734702173E-2</v>
      </c>
      <c r="G75" s="83">
        <f t="shared" si="22"/>
        <v>4.3407780979827087E-2</v>
      </c>
      <c r="H75" s="82">
        <f t="shared" si="22"/>
        <v>3.827901290177279E-2</v>
      </c>
      <c r="I75" s="83">
        <f t="shared" si="22"/>
        <v>3.7205600376252666E-2</v>
      </c>
      <c r="J75" s="82">
        <f t="shared" si="22"/>
        <v>3.6245528149124462E-2</v>
      </c>
      <c r="K75" s="83">
        <f t="shared" si="22"/>
        <v>4.6426600441501105E-2</v>
      </c>
      <c r="L75" s="82">
        <f t="shared" si="22"/>
        <v>3.1624562050525537E-2</v>
      </c>
      <c r="M75" s="83">
        <f t="shared" si="22"/>
        <v>4.1681803407200624E-2</v>
      </c>
      <c r="N75" s="82">
        <f t="shared" si="22"/>
        <v>4.214069833157235E-2</v>
      </c>
      <c r="O75" s="83">
        <f t="shared" si="22"/>
        <v>4.0831871034921613E-2</v>
      </c>
      <c r="P75" s="82">
        <f t="shared" si="22"/>
        <v>4.5267579748829473E-2</v>
      </c>
      <c r="Q75" s="83">
        <f t="shared" si="22"/>
        <v>3.4497858162779629E-2</v>
      </c>
      <c r="R75" s="82">
        <f t="shared" si="22"/>
        <v>4.9386183101981868E-2</v>
      </c>
      <c r="S75" s="83">
        <f t="shared" si="22"/>
        <v>3.8144304960936556E-2</v>
      </c>
      <c r="T75" s="82">
        <f t="shared" si="22"/>
        <v>6.599426136857664E-2</v>
      </c>
      <c r="U75" s="83">
        <f t="shared" si="22"/>
        <v>5.3893776474421638E-2</v>
      </c>
      <c r="V75" s="82">
        <f t="shared" si="22"/>
        <v>3.275988286969253E-2</v>
      </c>
      <c r="W75" s="83">
        <f t="shared" si="22"/>
        <v>3.7213463584485927E-2</v>
      </c>
      <c r="X75" s="82">
        <f t="shared" si="22"/>
        <v>5.3166840950564884E-2</v>
      </c>
      <c r="Y75" s="83">
        <f t="shared" si="22"/>
        <v>5.0295857988165681E-2</v>
      </c>
      <c r="Z75" s="82">
        <f t="shared" si="22"/>
        <v>4.4942997476568131E-2</v>
      </c>
      <c r="AA75" s="82">
        <f t="shared" si="22"/>
        <v>4.7103626788848892E-2</v>
      </c>
      <c r="AB75" s="101">
        <f t="shared" si="22"/>
        <v>4.3782177480636029E-2</v>
      </c>
      <c r="AC75" s="102">
        <f t="shared" si="22"/>
        <v>3.9948428177685978E-2</v>
      </c>
      <c r="AD75" s="15"/>
      <c r="AE75" s="15"/>
    </row>
    <row r="76" spans="1:31" s="8" customFormat="1">
      <c r="A76" s="87" t="s">
        <v>22</v>
      </c>
      <c r="B76" s="82">
        <f>B12/B31</f>
        <v>6.5807315156981988E-2</v>
      </c>
      <c r="C76" s="83">
        <f t="shared" ref="C76:AC76" si="23">C12/C31</f>
        <v>3.5883414139136316E-2</v>
      </c>
      <c r="D76" s="82">
        <f t="shared" si="23"/>
        <v>6.2722840718911446E-2</v>
      </c>
      <c r="E76" s="83">
        <f t="shared" si="23"/>
        <v>5.1938209134883305E-2</v>
      </c>
      <c r="F76" s="82">
        <f t="shared" si="23"/>
        <v>6.1760520430981909E-2</v>
      </c>
      <c r="G76" s="83">
        <f t="shared" si="23"/>
        <v>6.0999039385206531E-2</v>
      </c>
      <c r="H76" s="82">
        <f t="shared" si="23"/>
        <v>4.9121649882564913E-2</v>
      </c>
      <c r="I76" s="83">
        <f t="shared" si="23"/>
        <v>4.4795774393111679E-2</v>
      </c>
      <c r="J76" s="82">
        <f t="shared" si="23"/>
        <v>5.074373940877424E-2</v>
      </c>
      <c r="K76" s="83">
        <f t="shared" si="23"/>
        <v>6.3672737306843266E-2</v>
      </c>
      <c r="L76" s="82">
        <f t="shared" si="23"/>
        <v>2.7752166697399962E-2</v>
      </c>
      <c r="M76" s="83">
        <f t="shared" si="23"/>
        <v>5.7742681784287105E-2</v>
      </c>
      <c r="N76" s="82">
        <f t="shared" si="23"/>
        <v>4.5986190628301837E-2</v>
      </c>
      <c r="O76" s="83">
        <f t="shared" si="23"/>
        <v>5.5612333442603981E-2</v>
      </c>
      <c r="P76" s="82">
        <f t="shared" si="23"/>
        <v>5.2378243556644645E-2</v>
      </c>
      <c r="Q76" s="83">
        <f t="shared" si="23"/>
        <v>3.872441694431223E-2</v>
      </c>
      <c r="R76" s="82">
        <f t="shared" si="23"/>
        <v>6.0031025167830113E-2</v>
      </c>
      <c r="S76" s="83">
        <f t="shared" si="23"/>
        <v>4.3042352998089159E-2</v>
      </c>
      <c r="T76" s="82">
        <f t="shared" si="23"/>
        <v>5.2169376575949916E-2</v>
      </c>
      <c r="U76" s="83">
        <f t="shared" si="23"/>
        <v>5.6304985337243402E-2</v>
      </c>
      <c r="V76" s="82">
        <f t="shared" si="23"/>
        <v>3.0365422157149831E-2</v>
      </c>
      <c r="W76" s="83">
        <f t="shared" si="23"/>
        <v>4.9110165393171486E-2</v>
      </c>
      <c r="X76" s="82">
        <f t="shared" si="23"/>
        <v>5.4581616124336187E-2</v>
      </c>
      <c r="Y76" s="83">
        <f t="shared" si="23"/>
        <v>5.091100826058937E-2</v>
      </c>
      <c r="Z76" s="82">
        <f t="shared" si="23"/>
        <v>5.6106930425378516E-2</v>
      </c>
      <c r="AA76" s="82">
        <f t="shared" si="23"/>
        <v>5.2131742584273007E-2</v>
      </c>
      <c r="AB76" s="101">
        <f t="shared" si="23"/>
        <v>5.4049407967204428E-2</v>
      </c>
      <c r="AC76" s="102">
        <f t="shared" si="23"/>
        <v>4.833213832299485E-2</v>
      </c>
      <c r="AD76" s="15"/>
      <c r="AE76" s="15"/>
    </row>
    <row r="77" spans="1:31" s="8" customFormat="1">
      <c r="A77" s="88" t="s">
        <v>24</v>
      </c>
      <c r="B77" s="82">
        <f>B13/B31</f>
        <v>6.7623010446067444E-2</v>
      </c>
      <c r="C77" s="83">
        <f t="shared" ref="C77:AC77" si="24">C13/C31</f>
        <v>4.7139850415304246E-2</v>
      </c>
      <c r="D77" s="82">
        <f t="shared" si="24"/>
        <v>7.5947755220839699E-2</v>
      </c>
      <c r="E77" s="83">
        <f t="shared" si="24"/>
        <v>5.1158021444015961E-2</v>
      </c>
      <c r="F77" s="82">
        <f t="shared" si="24"/>
        <v>7.0868062614352509E-2</v>
      </c>
      <c r="G77" s="83">
        <f t="shared" si="24"/>
        <v>6.3580691642651302E-2</v>
      </c>
      <c r="H77" s="82">
        <f t="shared" si="24"/>
        <v>5.7470802097744605E-2</v>
      </c>
      <c r="I77" s="83">
        <f t="shared" si="24"/>
        <v>4.9498932744835571E-2</v>
      </c>
      <c r="J77" s="82">
        <f t="shared" si="24"/>
        <v>6.1287893052155901E-2</v>
      </c>
      <c r="K77" s="83">
        <f t="shared" si="24"/>
        <v>0.10451158940397351</v>
      </c>
      <c r="L77" s="82">
        <f t="shared" si="24"/>
        <v>3.1716761939885672E-2</v>
      </c>
      <c r="M77" s="83">
        <f t="shared" si="24"/>
        <v>7.6824534903730327E-2</v>
      </c>
      <c r="N77" s="82">
        <f t="shared" si="24"/>
        <v>5.1772857950217459E-2</v>
      </c>
      <c r="O77" s="83">
        <f t="shared" si="24"/>
        <v>7.7893904626005123E-2</v>
      </c>
      <c r="P77" s="82">
        <f t="shared" si="24"/>
        <v>6.0757887367085282E-2</v>
      </c>
      <c r="Q77" s="83">
        <f t="shared" si="24"/>
        <v>4.7862922417896241E-2</v>
      </c>
      <c r="R77" s="82">
        <f t="shared" si="24"/>
        <v>7.3296958998635961E-2</v>
      </c>
      <c r="S77" s="83">
        <f t="shared" si="24"/>
        <v>5.2112812326149532E-2</v>
      </c>
      <c r="T77" s="82">
        <f t="shared" si="24"/>
        <v>4.7648030606034258E-2</v>
      </c>
      <c r="U77" s="83">
        <f t="shared" si="24"/>
        <v>5.1612903225806452E-2</v>
      </c>
      <c r="V77" s="82">
        <f t="shared" si="24"/>
        <v>3.0090897999023914E-2</v>
      </c>
      <c r="W77" s="83">
        <f t="shared" si="24"/>
        <v>7.7304381468227101E-2</v>
      </c>
      <c r="X77" s="82">
        <f t="shared" si="24"/>
        <v>5.4335568268028128E-2</v>
      </c>
      <c r="Y77" s="83">
        <f t="shared" si="24"/>
        <v>6.2716034917101177E-2</v>
      </c>
      <c r="Z77" s="82">
        <f t="shared" si="24"/>
        <v>6.2866122927180967E-2</v>
      </c>
      <c r="AA77" s="82">
        <f t="shared" si="24"/>
        <v>5.5029603403647619E-2</v>
      </c>
      <c r="AB77" s="101">
        <f t="shared" si="24"/>
        <v>6.0031052432185039E-2</v>
      </c>
      <c r="AC77" s="102">
        <f t="shared" si="24"/>
        <v>5.9445734470895469E-2</v>
      </c>
      <c r="AD77" s="15"/>
      <c r="AE77" s="15"/>
    </row>
    <row r="78" spans="1:31" s="8" customFormat="1">
      <c r="A78" s="87" t="s">
        <v>28</v>
      </c>
      <c r="B78" s="82">
        <f>B14/B31</f>
        <v>7.3692786684901215E-2</v>
      </c>
      <c r="C78" s="83">
        <f t="shared" ref="C78:AC78" si="25">C14/C31</f>
        <v>5.1762694027887399E-2</v>
      </c>
      <c r="D78" s="82">
        <f t="shared" si="25"/>
        <v>7.5802226588081209E-2</v>
      </c>
      <c r="E78" s="83">
        <f t="shared" si="25"/>
        <v>4.7078754374623839E-2</v>
      </c>
      <c r="F78" s="82">
        <f t="shared" si="25"/>
        <v>7.0461475909737753E-2</v>
      </c>
      <c r="G78" s="83">
        <f t="shared" si="25"/>
        <v>5.9918347742555236E-2</v>
      </c>
      <c r="H78" s="82">
        <f t="shared" si="25"/>
        <v>6.2827772594189382E-2</v>
      </c>
      <c r="I78" s="83">
        <f t="shared" si="25"/>
        <v>5.4426395571795523E-2</v>
      </c>
      <c r="J78" s="82">
        <f t="shared" si="25"/>
        <v>5.5074373940877427E-2</v>
      </c>
      <c r="K78" s="83">
        <f t="shared" si="25"/>
        <v>0.10320088300220751</v>
      </c>
      <c r="L78" s="82">
        <f t="shared" si="25"/>
        <v>3.2823160612207268E-2</v>
      </c>
      <c r="M78" s="83">
        <f t="shared" si="25"/>
        <v>7.7111336303321162E-2</v>
      </c>
      <c r="N78" s="82">
        <f t="shared" si="25"/>
        <v>5.6330933484040592E-2</v>
      </c>
      <c r="O78" s="83">
        <f t="shared" si="25"/>
        <v>7.1810100464721652E-2</v>
      </c>
      <c r="P78" s="82">
        <f t="shared" si="25"/>
        <v>6.8678072900713261E-2</v>
      </c>
      <c r="Q78" s="83">
        <f t="shared" si="25"/>
        <v>4.710138029509757E-2</v>
      </c>
      <c r="R78" s="82">
        <f t="shared" si="25"/>
        <v>7.5329642408194925E-2</v>
      </c>
      <c r="S78" s="83">
        <f t="shared" si="25"/>
        <v>4.9415862419272913E-2</v>
      </c>
      <c r="T78" s="82">
        <f t="shared" si="25"/>
        <v>4.9995652551952006E-2</v>
      </c>
      <c r="U78" s="83">
        <f t="shared" si="25"/>
        <v>4.9592701205604432E-2</v>
      </c>
      <c r="V78" s="82">
        <f t="shared" si="25"/>
        <v>3.2805636896046854E-2</v>
      </c>
      <c r="W78" s="83">
        <f t="shared" si="25"/>
        <v>7.7763806944578781E-2</v>
      </c>
      <c r="X78" s="82">
        <f t="shared" si="25"/>
        <v>5.6447479034672246E-2</v>
      </c>
      <c r="Y78" s="83">
        <f t="shared" si="25"/>
        <v>5.6359482102056359E-2</v>
      </c>
      <c r="Z78" s="82">
        <f t="shared" si="25"/>
        <v>6.5840167627974039E-2</v>
      </c>
      <c r="AA78" s="82">
        <f t="shared" si="25"/>
        <v>5.9183005563654759E-2</v>
      </c>
      <c r="AB78" s="101">
        <f t="shared" si="25"/>
        <v>6.3720992363904716E-2</v>
      </c>
      <c r="AC78" s="102">
        <f t="shared" si="25"/>
        <v>6.0014734806375432E-2</v>
      </c>
      <c r="AD78" s="15"/>
      <c r="AE78" s="15"/>
    </row>
    <row r="79" spans="1:31" s="8" customFormat="1">
      <c r="A79" s="88" t="s">
        <v>29</v>
      </c>
      <c r="B79" s="82">
        <f>B15/B31</f>
        <v>7.8528821252946135E-2</v>
      </c>
      <c r="C79" s="83">
        <f t="shared" ref="C79:AC79" si="26">C15/C31</f>
        <v>5.9692937948660124E-2</v>
      </c>
      <c r="D79" s="82">
        <f t="shared" si="26"/>
        <v>8.1332314632904024E-2</v>
      </c>
      <c r="E79" s="83">
        <f t="shared" si="26"/>
        <v>4.7591449142908096E-2</v>
      </c>
      <c r="F79" s="82">
        <f t="shared" si="26"/>
        <v>7.6356983126651762E-2</v>
      </c>
      <c r="G79" s="83">
        <f t="shared" si="26"/>
        <v>5.4094620557156581E-2</v>
      </c>
      <c r="H79" s="82">
        <f t="shared" si="26"/>
        <v>7.1860622245101508E-2</v>
      </c>
      <c r="I79" s="83">
        <f t="shared" si="26"/>
        <v>5.7103578018161426E-2</v>
      </c>
      <c r="J79" s="82">
        <f t="shared" si="26"/>
        <v>6.5147806439465258E-2</v>
      </c>
      <c r="K79" s="83">
        <f t="shared" si="26"/>
        <v>9.3818984547461362E-2</v>
      </c>
      <c r="L79" s="82">
        <f t="shared" si="26"/>
        <v>3.789415452701457E-2</v>
      </c>
      <c r="M79" s="83">
        <f t="shared" si="26"/>
        <v>9.1661727309229266E-2</v>
      </c>
      <c r="N79" s="82">
        <f t="shared" si="26"/>
        <v>6.0962724525149274E-2</v>
      </c>
      <c r="O79" s="83">
        <f t="shared" si="26"/>
        <v>8.0950268998630906E-2</v>
      </c>
      <c r="P79" s="82">
        <f t="shared" si="26"/>
        <v>7.0340874283463875E-2</v>
      </c>
      <c r="Q79" s="83">
        <f t="shared" si="26"/>
        <v>5.1822941456449313E-2</v>
      </c>
      <c r="R79" s="82">
        <f t="shared" si="26"/>
        <v>7.9983417582711491E-2</v>
      </c>
      <c r="S79" s="83">
        <f t="shared" si="26"/>
        <v>5.9478025300534552E-2</v>
      </c>
      <c r="T79" s="82">
        <f t="shared" si="26"/>
        <v>5.3908355795148251E-2</v>
      </c>
      <c r="U79" s="83">
        <f t="shared" si="26"/>
        <v>6.1322906484196804E-2</v>
      </c>
      <c r="V79" s="82">
        <f t="shared" si="26"/>
        <v>3.6420204978038065E-2</v>
      </c>
      <c r="W79" s="83">
        <f t="shared" si="26"/>
        <v>0.10240352064996615</v>
      </c>
      <c r="X79" s="82">
        <f t="shared" si="26"/>
        <v>5.5688831477722418E-2</v>
      </c>
      <c r="Y79" s="83">
        <f t="shared" si="26"/>
        <v>6.0519069658445133E-2</v>
      </c>
      <c r="Z79" s="82">
        <f t="shared" si="26"/>
        <v>7.2019196106705125E-2</v>
      </c>
      <c r="AA79" s="82">
        <f t="shared" si="26"/>
        <v>6.4425336943262621E-2</v>
      </c>
      <c r="AB79" s="101">
        <f t="shared" si="26"/>
        <v>6.8936180463246233E-2</v>
      </c>
      <c r="AC79" s="102">
        <f t="shared" si="26"/>
        <v>6.7726388678757105E-2</v>
      </c>
      <c r="AD79" s="15"/>
      <c r="AE79" s="15"/>
    </row>
    <row r="80" spans="1:31" s="8" customFormat="1">
      <c r="A80" s="87" t="s">
        <v>31</v>
      </c>
      <c r="B80" s="82">
        <f>B16/B31</f>
        <v>7.0253440800768174E-2</v>
      </c>
      <c r="C80" s="83">
        <f t="shared" ref="C80:AC80" si="27">C16/C31</f>
        <v>6.8863456985003943E-2</v>
      </c>
      <c r="D80" s="82">
        <f t="shared" si="27"/>
        <v>7.7111984282907664E-2</v>
      </c>
      <c r="E80" s="83">
        <f t="shared" si="27"/>
        <v>5.2963598671451818E-2</v>
      </c>
      <c r="F80" s="82">
        <f t="shared" si="27"/>
        <v>7.5177881683268957E-2</v>
      </c>
      <c r="G80" s="83">
        <f t="shared" si="27"/>
        <v>5.6556195965417867E-2</v>
      </c>
      <c r="H80" s="82">
        <f t="shared" si="27"/>
        <v>7.4418455004665235E-2</v>
      </c>
      <c r="I80" s="83">
        <f t="shared" si="27"/>
        <v>6.1387069932346876E-2</v>
      </c>
      <c r="J80" s="82">
        <f t="shared" si="27"/>
        <v>5.6863114291093954E-2</v>
      </c>
      <c r="K80" s="83">
        <f t="shared" si="27"/>
        <v>7.5262141280353204E-2</v>
      </c>
      <c r="L80" s="82">
        <f t="shared" si="27"/>
        <v>4.7713442743868704E-2</v>
      </c>
      <c r="M80" s="83">
        <f t="shared" si="27"/>
        <v>9.4854782891340514E-2</v>
      </c>
      <c r="N80" s="82">
        <f t="shared" si="27"/>
        <v>6.2437034670860259E-2</v>
      </c>
      <c r="O80" s="83">
        <f t="shared" si="27"/>
        <v>7.3651632310688595E-2</v>
      </c>
      <c r="P80" s="82">
        <f t="shared" si="27"/>
        <v>7.2288102218527106E-2</v>
      </c>
      <c r="Q80" s="83">
        <f t="shared" si="27"/>
        <v>5.5573536411232749E-2</v>
      </c>
      <c r="R80" s="82">
        <f t="shared" si="27"/>
        <v>7.597154243226617E-2</v>
      </c>
      <c r="S80" s="83">
        <f t="shared" si="27"/>
        <v>5.5946593135476383E-2</v>
      </c>
      <c r="T80" s="82">
        <f t="shared" si="27"/>
        <v>6.0168680984262236E-2</v>
      </c>
      <c r="U80" s="83">
        <f t="shared" si="27"/>
        <v>6.6275659824046915E-2</v>
      </c>
      <c r="V80" s="82">
        <f t="shared" si="27"/>
        <v>4.5052464616886286E-2</v>
      </c>
      <c r="W80" s="83">
        <f t="shared" si="27"/>
        <v>8.2188799690492309E-2</v>
      </c>
      <c r="X80" s="82">
        <f t="shared" si="27"/>
        <v>6.448504234073528E-2</v>
      </c>
      <c r="Y80" s="83">
        <f t="shared" si="27"/>
        <v>5.2229187415783002E-2</v>
      </c>
      <c r="Z80" s="82">
        <f t="shared" si="27"/>
        <v>6.7428577865897621E-2</v>
      </c>
      <c r="AA80" s="82">
        <f t="shared" si="27"/>
        <v>6.4478890839308564E-2</v>
      </c>
      <c r="AB80" s="101">
        <f t="shared" si="27"/>
        <v>6.7754742722496805E-2</v>
      </c>
      <c r="AC80" s="102">
        <f t="shared" si="27"/>
        <v>6.665855375244209E-2</v>
      </c>
      <c r="AD80" s="15"/>
      <c r="AE80" s="15"/>
    </row>
    <row r="81" spans="1:31" s="8" customFormat="1">
      <c r="A81" s="88" t="s">
        <v>33</v>
      </c>
      <c r="B81" s="82">
        <f>B17/B31</f>
        <v>6.4532836732912394E-2</v>
      </c>
      <c r="C81" s="83">
        <f t="shared" ref="C81:AC81" si="28">C17/C31</f>
        <v>6.9887623557710374E-2</v>
      </c>
      <c r="D81" s="82">
        <f t="shared" si="28"/>
        <v>6.8125591210070585E-2</v>
      </c>
      <c r="E81" s="83">
        <f t="shared" si="28"/>
        <v>6.1389625732819156E-2</v>
      </c>
      <c r="F81" s="82">
        <f t="shared" si="28"/>
        <v>6.5826387477129503E-2</v>
      </c>
      <c r="G81" s="83">
        <f t="shared" si="28"/>
        <v>5.0492315081652257E-2</v>
      </c>
      <c r="H81" s="82">
        <f t="shared" si="28"/>
        <v>7.4000193043981852E-2</v>
      </c>
      <c r="I81" s="83">
        <f t="shared" si="28"/>
        <v>6.3340689555370644E-2</v>
      </c>
      <c r="J81" s="82">
        <f t="shared" si="28"/>
        <v>5.9405008472980608E-2</v>
      </c>
      <c r="K81" s="83">
        <f t="shared" si="28"/>
        <v>7.0019315673289187E-2</v>
      </c>
      <c r="L81" s="82">
        <f t="shared" si="28"/>
        <v>5.3706435552277339E-2</v>
      </c>
      <c r="M81" s="83">
        <f t="shared" si="28"/>
        <v>9.0036519378214566E-2</v>
      </c>
      <c r="N81" s="82">
        <f t="shared" si="28"/>
        <v>6.5668231073543498E-2</v>
      </c>
      <c r="O81" s="83">
        <f t="shared" si="28"/>
        <v>7.0402437378275715E-2</v>
      </c>
      <c r="P81" s="82">
        <f t="shared" si="28"/>
        <v>7.7364022229029009E-2</v>
      </c>
      <c r="Q81" s="83">
        <f t="shared" si="28"/>
        <v>6.0980485483103287E-2</v>
      </c>
      <c r="R81" s="82">
        <f t="shared" si="28"/>
        <v>7.4366792372088042E-2</v>
      </c>
      <c r="S81" s="83">
        <f t="shared" si="28"/>
        <v>6.5234743487410207E-2</v>
      </c>
      <c r="T81" s="82">
        <f t="shared" si="28"/>
        <v>5.4864794365707327E-2</v>
      </c>
      <c r="U81" s="83">
        <f t="shared" si="28"/>
        <v>6.3864450961225158E-2</v>
      </c>
      <c r="V81" s="82">
        <f t="shared" si="28"/>
        <v>5.2845900439238654E-2</v>
      </c>
      <c r="W81" s="83">
        <f t="shared" si="28"/>
        <v>7.5309507689331659E-2</v>
      </c>
      <c r="X81" s="82">
        <f t="shared" si="28"/>
        <v>6.1470956100961635E-2</v>
      </c>
      <c r="Y81" s="83">
        <f t="shared" si="28"/>
        <v>6.1895834553869586E-2</v>
      </c>
      <c r="Z81" s="82">
        <f t="shared" si="28"/>
        <v>6.711878154289834E-2</v>
      </c>
      <c r="AA81" s="82">
        <f t="shared" si="28"/>
        <v>7.1446847758174406E-2</v>
      </c>
      <c r="AB81" s="101">
        <f t="shared" si="28"/>
        <v>6.6682798748267255E-2</v>
      </c>
      <c r="AC81" s="102">
        <f t="shared" si="28"/>
        <v>6.8783260207471331E-2</v>
      </c>
      <c r="AD81" s="15"/>
      <c r="AE81" s="15"/>
    </row>
    <row r="82" spans="1:31" s="8" customFormat="1">
      <c r="A82" s="87" t="s">
        <v>35</v>
      </c>
      <c r="B82" s="82">
        <f>B18/B31</f>
        <v>5.9708441237233394E-2</v>
      </c>
      <c r="C82" s="83">
        <f t="shared" ref="C82:AC82" si="29">C18/C31</f>
        <v>7.2452738001277855E-2</v>
      </c>
      <c r="D82" s="82">
        <f t="shared" si="29"/>
        <v>6.4068980571927531E-2</v>
      </c>
      <c r="E82" s="83">
        <f t="shared" si="29"/>
        <v>6.5402019571565509E-2</v>
      </c>
      <c r="F82" s="82">
        <f t="shared" si="29"/>
        <v>6.7859321000203296E-2</v>
      </c>
      <c r="G82" s="83">
        <f t="shared" si="29"/>
        <v>5.541546589817483E-2</v>
      </c>
      <c r="H82" s="82">
        <f t="shared" si="29"/>
        <v>7.223866670956533E-2</v>
      </c>
      <c r="I82" s="83">
        <f t="shared" si="29"/>
        <v>6.5576498679497844E-2</v>
      </c>
      <c r="J82" s="82">
        <f t="shared" si="29"/>
        <v>5.7992845038599132E-2</v>
      </c>
      <c r="K82" s="83">
        <f t="shared" si="29"/>
        <v>5.9740618101545254E-2</v>
      </c>
      <c r="L82" s="82">
        <f t="shared" si="29"/>
        <v>7.0210215747741098E-2</v>
      </c>
      <c r="M82" s="83">
        <f t="shared" si="29"/>
        <v>7.2713714842928434E-2</v>
      </c>
      <c r="N82" s="82">
        <f t="shared" si="29"/>
        <v>6.6552817160970099E-2</v>
      </c>
      <c r="O82" s="83">
        <f t="shared" si="29"/>
        <v>6.3614801673769261E-2</v>
      </c>
      <c r="P82" s="82">
        <f t="shared" si="29"/>
        <v>7.4891699120465588E-2</v>
      </c>
      <c r="Q82" s="83">
        <f t="shared" si="29"/>
        <v>6.4178962398857689E-2</v>
      </c>
      <c r="R82" s="82">
        <f t="shared" si="29"/>
        <v>7.2213752708015722E-2</v>
      </c>
      <c r="S82" s="83">
        <f t="shared" si="29"/>
        <v>6.7230244539583484E-2</v>
      </c>
      <c r="T82" s="82">
        <f t="shared" si="29"/>
        <v>7.5036953308407969E-2</v>
      </c>
      <c r="U82" s="83">
        <f t="shared" si="29"/>
        <v>5.5131964809384162E-2</v>
      </c>
      <c r="V82" s="82">
        <f t="shared" si="29"/>
        <v>6.466569058077111E-2</v>
      </c>
      <c r="W82" s="83">
        <f t="shared" si="29"/>
        <v>6.7160750556146634E-2</v>
      </c>
      <c r="X82" s="82">
        <f t="shared" si="29"/>
        <v>6.6227881322917306E-2</v>
      </c>
      <c r="Y82" s="83">
        <f t="shared" si="29"/>
        <v>5.1936258714628862E-2</v>
      </c>
      <c r="Z82" s="82">
        <f t="shared" si="29"/>
        <v>6.9777397260273974E-2</v>
      </c>
      <c r="AA82" s="82">
        <f t="shared" si="29"/>
        <v>7.2101395376513638E-2</v>
      </c>
      <c r="AB82" s="101">
        <f t="shared" si="29"/>
        <v>6.737370441500766E-2</v>
      </c>
      <c r="AC82" s="102">
        <f t="shared" si="29"/>
        <v>6.7007189796146588E-2</v>
      </c>
      <c r="AD82" s="15"/>
      <c r="AE82" s="15"/>
    </row>
    <row r="83" spans="1:31" s="8" customFormat="1">
      <c r="A83" s="88" t="s">
        <v>36</v>
      </c>
      <c r="B83" s="82">
        <f>B19/B31</f>
        <v>5.6961620158873336E-2</v>
      </c>
      <c r="C83" s="83">
        <f t="shared" ref="C83:AC83" si="30">C19/C31</f>
        <v>8.0195061449994359E-2</v>
      </c>
      <c r="D83" s="82">
        <f t="shared" si="30"/>
        <v>6.4560139707487446E-2</v>
      </c>
      <c r="E83" s="83">
        <f t="shared" si="30"/>
        <v>6.8054657720514472E-2</v>
      </c>
      <c r="F83" s="82">
        <f t="shared" si="30"/>
        <v>7.3266924171579595E-2</v>
      </c>
      <c r="G83" s="83">
        <f t="shared" si="30"/>
        <v>6.8143611911623436E-2</v>
      </c>
      <c r="H83" s="82">
        <f t="shared" si="30"/>
        <v>7.2109970721662753E-2</v>
      </c>
      <c r="I83" s="83">
        <f t="shared" si="30"/>
        <v>7.4389493867805079E-2</v>
      </c>
      <c r="J83" s="82">
        <f t="shared" si="30"/>
        <v>7.1832046695537569E-2</v>
      </c>
      <c r="K83" s="83">
        <f t="shared" si="30"/>
        <v>5.498068432671082E-2</v>
      </c>
      <c r="L83" s="82">
        <f t="shared" si="30"/>
        <v>9.1831089802692237E-2</v>
      </c>
      <c r="M83" s="83">
        <f t="shared" si="30"/>
        <v>5.6996998145350947E-2</v>
      </c>
      <c r="N83" s="82">
        <f t="shared" si="30"/>
        <v>7.7118706538565493E-2</v>
      </c>
      <c r="O83" s="83">
        <f t="shared" si="30"/>
        <v>6.2216780115312675E-2</v>
      </c>
      <c r="P83" s="82">
        <f t="shared" si="30"/>
        <v>7.843609154159191E-2</v>
      </c>
      <c r="Q83" s="83">
        <f t="shared" si="30"/>
        <v>6.233222275107092E-2</v>
      </c>
      <c r="R83" s="82">
        <f t="shared" si="30"/>
        <v>7.3430688170317476E-2</v>
      </c>
      <c r="S83" s="83">
        <f t="shared" si="30"/>
        <v>7.0797958541953893E-2</v>
      </c>
      <c r="T83" s="82">
        <f t="shared" si="30"/>
        <v>8.8948787061994605E-2</v>
      </c>
      <c r="U83" s="83">
        <f t="shared" si="30"/>
        <v>4.157706093189964E-2</v>
      </c>
      <c r="V83" s="82">
        <f t="shared" si="30"/>
        <v>7.9612005856515372E-2</v>
      </c>
      <c r="W83" s="83">
        <f t="shared" si="30"/>
        <v>6.048699100493278E-2</v>
      </c>
      <c r="X83" s="82">
        <f t="shared" si="30"/>
        <v>7.155891820959176E-2</v>
      </c>
      <c r="Y83" s="83">
        <f t="shared" si="30"/>
        <v>4.9739293455972819E-2</v>
      </c>
      <c r="Z83" s="82">
        <f t="shared" si="30"/>
        <v>6.7518700432588313E-2</v>
      </c>
      <c r="AA83" s="82">
        <f t="shared" si="30"/>
        <v>7.0209157716223852E-2</v>
      </c>
      <c r="AB83" s="101">
        <f t="shared" si="30"/>
        <v>7.0001554811484581E-2</v>
      </c>
      <c r="AC83" s="102">
        <f t="shared" si="30"/>
        <v>6.7425991584495998E-2</v>
      </c>
      <c r="AD83" s="15"/>
      <c r="AE83" s="15"/>
    </row>
    <row r="84" spans="1:31" s="8" customFormat="1">
      <c r="A84" s="87" t="s">
        <v>37</v>
      </c>
      <c r="B84" s="82">
        <f>B20/B31</f>
        <v>5.9219600197864229E-2</v>
      </c>
      <c r="C84" s="83">
        <f t="shared" ref="C84:AC84" si="31">C20/C31</f>
        <v>8.5907843800503633E-2</v>
      </c>
      <c r="D84" s="82">
        <f t="shared" si="31"/>
        <v>5.9848650221931164E-2</v>
      </c>
      <c r="E84" s="83">
        <f t="shared" si="31"/>
        <v>8.1919707541071307E-2</v>
      </c>
      <c r="F84" s="82">
        <f t="shared" si="31"/>
        <v>7.7820695263264891E-2</v>
      </c>
      <c r="G84" s="83">
        <f t="shared" si="31"/>
        <v>7.1385686839577328E-2</v>
      </c>
      <c r="H84" s="82">
        <f t="shared" si="31"/>
        <v>7.3268234612785949E-2</v>
      </c>
      <c r="I84" s="83">
        <f t="shared" si="31"/>
        <v>7.9801743786404256E-2</v>
      </c>
      <c r="J84" s="82">
        <f t="shared" si="31"/>
        <v>7.6445113914517041E-2</v>
      </c>
      <c r="K84" s="83">
        <f t="shared" si="31"/>
        <v>6.1465231788079472E-2</v>
      </c>
      <c r="L84" s="82">
        <f t="shared" si="31"/>
        <v>0.10224967730038724</v>
      </c>
      <c r="M84" s="83">
        <f t="shared" si="31"/>
        <v>5.4702586948624309E-2</v>
      </c>
      <c r="N84" s="82">
        <f t="shared" si="31"/>
        <v>7.4698380716023291E-2</v>
      </c>
      <c r="O84" s="83">
        <f t="shared" si="31"/>
        <v>6.1455099404153571E-2</v>
      </c>
      <c r="P84" s="82">
        <f t="shared" si="31"/>
        <v>7.4716667395965525E-2</v>
      </c>
      <c r="Q84" s="83">
        <f t="shared" si="31"/>
        <v>6.8291289861970486E-2</v>
      </c>
      <c r="R84" s="82">
        <f t="shared" si="31"/>
        <v>7.1317767257749604E-2</v>
      </c>
      <c r="S84" s="83">
        <f t="shared" si="31"/>
        <v>7.2708801973731946E-2</v>
      </c>
      <c r="T84" s="82">
        <f t="shared" si="31"/>
        <v>8.3471002521519871E-2</v>
      </c>
      <c r="U84" s="83">
        <f t="shared" si="31"/>
        <v>4.568263277940697E-2</v>
      </c>
      <c r="V84" s="82">
        <f t="shared" si="31"/>
        <v>8.7130917520741827E-2</v>
      </c>
      <c r="W84" s="83">
        <f t="shared" si="31"/>
        <v>6.0607892446077956E-2</v>
      </c>
      <c r="X84" s="82">
        <f t="shared" si="31"/>
        <v>7.6582395275881163E-2</v>
      </c>
      <c r="Y84" s="83">
        <f t="shared" si="31"/>
        <v>5.5099888687093562E-2</v>
      </c>
      <c r="Z84" s="82">
        <f t="shared" si="31"/>
        <v>7.7049161860129778E-2</v>
      </c>
      <c r="AA84" s="82">
        <f t="shared" si="31"/>
        <v>7.3696111392103775E-2</v>
      </c>
      <c r="AB84" s="101">
        <f t="shared" si="31"/>
        <v>7.2741088849811786E-2</v>
      </c>
      <c r="AC84" s="102">
        <f t="shared" si="31"/>
        <v>7.0978132407145497E-2</v>
      </c>
      <c r="AD84" s="15"/>
      <c r="AE84" s="15"/>
    </row>
    <row r="85" spans="1:31" s="8" customFormat="1">
      <c r="A85" s="88" t="s">
        <v>30</v>
      </c>
      <c r="B85" s="82">
        <f>B21/B31</f>
        <v>6.5818954229347915E-2</v>
      </c>
      <c r="C85" s="83">
        <f t="shared" ref="C85:AC85" si="32">C21/C31</f>
        <v>8.3173600932085548E-2</v>
      </c>
      <c r="D85" s="82">
        <f t="shared" si="32"/>
        <v>6.4014407334643086E-2</v>
      </c>
      <c r="E85" s="83">
        <f t="shared" si="32"/>
        <v>7.9111031853948868E-2</v>
      </c>
      <c r="F85" s="82">
        <f t="shared" si="32"/>
        <v>6.5419800772514733E-2</v>
      </c>
      <c r="G85" s="83">
        <f t="shared" si="32"/>
        <v>7.3787223823246872E-2</v>
      </c>
      <c r="H85" s="82">
        <f t="shared" si="32"/>
        <v>7.2825842154370837E-2</v>
      </c>
      <c r="I85" s="83">
        <f t="shared" si="32"/>
        <v>8.2544046886870948E-2</v>
      </c>
      <c r="J85" s="82">
        <f t="shared" si="32"/>
        <v>7.0231594803238567E-2</v>
      </c>
      <c r="K85" s="83">
        <f t="shared" si="32"/>
        <v>5.3256070640176602E-2</v>
      </c>
      <c r="L85" s="82">
        <f t="shared" si="32"/>
        <v>0.10271067674718791</v>
      </c>
      <c r="M85" s="83">
        <f t="shared" si="32"/>
        <v>6.0075333167625859E-2</v>
      </c>
      <c r="N85" s="82">
        <f t="shared" si="32"/>
        <v>7.7094134702803643E-2</v>
      </c>
      <c r="O85" s="83">
        <f t="shared" si="32"/>
        <v>6.5215295320002309E-2</v>
      </c>
      <c r="P85" s="82">
        <f t="shared" si="32"/>
        <v>6.7540366691462822E-2</v>
      </c>
      <c r="Q85" s="83">
        <f t="shared" si="32"/>
        <v>8.1941932413136603E-2</v>
      </c>
      <c r="R85" s="82">
        <f t="shared" si="32"/>
        <v>6.2090454411725372E-2</v>
      </c>
      <c r="S85" s="83">
        <f t="shared" si="32"/>
        <v>8.1791355247563063E-2</v>
      </c>
      <c r="T85" s="82">
        <f t="shared" si="32"/>
        <v>7.8254064863924874E-2</v>
      </c>
      <c r="U85" s="83">
        <f t="shared" si="32"/>
        <v>6.7513848159009446E-2</v>
      </c>
      <c r="V85" s="82">
        <f t="shared" si="32"/>
        <v>8.1121888726207902E-2</v>
      </c>
      <c r="W85" s="83">
        <f t="shared" si="32"/>
        <v>6.3146822710126699E-2</v>
      </c>
      <c r="X85" s="82">
        <f t="shared" si="32"/>
        <v>7.114883844907835E-2</v>
      </c>
      <c r="Y85" s="83">
        <f t="shared" si="32"/>
        <v>6.8750366160876444E-2</v>
      </c>
      <c r="Z85" s="82">
        <f t="shared" si="32"/>
        <v>7.4283525594808941E-2</v>
      </c>
      <c r="AA85" s="82">
        <f t="shared" si="32"/>
        <v>7.0232959447799823E-2</v>
      </c>
      <c r="AB85" s="101">
        <f t="shared" si="32"/>
        <v>7.1551986545405968E-2</v>
      </c>
      <c r="AC85" s="102">
        <f t="shared" si="32"/>
        <v>7.3665261159094247E-2</v>
      </c>
      <c r="AD85" s="15"/>
      <c r="AE85" s="15"/>
    </row>
    <row r="86" spans="1:31" s="8" customFormat="1">
      <c r="A86" s="87" t="s">
        <v>32</v>
      </c>
      <c r="B86" s="82">
        <f>B22/B31</f>
        <v>6.8164227311083306E-2</v>
      </c>
      <c r="C86" s="83">
        <f t="shared" ref="C86:AC86" si="33">C22/C31</f>
        <v>8.0721238771751788E-2</v>
      </c>
      <c r="D86" s="82">
        <f t="shared" si="33"/>
        <v>6.1158407916757619E-2</v>
      </c>
      <c r="E86" s="83">
        <f t="shared" si="33"/>
        <v>7.9445398007177731E-2</v>
      </c>
      <c r="F86" s="82">
        <f t="shared" si="33"/>
        <v>6.6476926204513107E-2</v>
      </c>
      <c r="G86" s="83">
        <f t="shared" si="33"/>
        <v>8.459414024975985E-2</v>
      </c>
      <c r="H86" s="82">
        <f t="shared" si="33"/>
        <v>7.1844535246613689E-2</v>
      </c>
      <c r="I86" s="83">
        <f t="shared" si="33"/>
        <v>8.0735139828515615E-2</v>
      </c>
      <c r="J86" s="82">
        <f t="shared" si="33"/>
        <v>7.211447938241386E-2</v>
      </c>
      <c r="K86" s="83">
        <f t="shared" si="33"/>
        <v>4.8151214128035323E-2</v>
      </c>
      <c r="L86" s="82">
        <f t="shared" si="33"/>
        <v>0.10732067121519454</v>
      </c>
      <c r="M86" s="83">
        <f t="shared" si="33"/>
        <v>5.1624251926349403E-2</v>
      </c>
      <c r="N86" s="82">
        <f t="shared" si="33"/>
        <v>7.8359584244538913E-2</v>
      </c>
      <c r="O86" s="83">
        <f t="shared" si="33"/>
        <v>6.4501822248789989E-2</v>
      </c>
      <c r="P86" s="82">
        <f t="shared" si="33"/>
        <v>6.4739859099461783E-2</v>
      </c>
      <c r="Q86" s="83">
        <f t="shared" si="33"/>
        <v>8.5254640647310809E-2</v>
      </c>
      <c r="R86" s="82">
        <f t="shared" si="33"/>
        <v>5.7423306320040654E-2</v>
      </c>
      <c r="S86" s="83">
        <f t="shared" si="33"/>
        <v>8.2383958590329681E-2</v>
      </c>
      <c r="T86" s="82">
        <f t="shared" si="33"/>
        <v>7.181984175289105E-2</v>
      </c>
      <c r="U86" s="83">
        <f t="shared" si="33"/>
        <v>7.0576735092864121E-2</v>
      </c>
      <c r="V86" s="82">
        <f t="shared" si="33"/>
        <v>9.1477550024402152E-2</v>
      </c>
      <c r="W86" s="83">
        <f t="shared" si="33"/>
        <v>5.8806460973014799E-2</v>
      </c>
      <c r="X86" s="82">
        <f t="shared" si="33"/>
        <v>6.9590535359127348E-2</v>
      </c>
      <c r="Y86" s="83">
        <f t="shared" si="33"/>
        <v>7.4433182963266745E-2</v>
      </c>
      <c r="Z86" s="82">
        <f t="shared" si="33"/>
        <v>6.8819844989185294E-2</v>
      </c>
      <c r="AA86" s="82">
        <f t="shared" si="33"/>
        <v>6.7079230013983512E-2</v>
      </c>
      <c r="AB86" s="101">
        <f t="shared" si="33"/>
        <v>7.0955245517872662E-2</v>
      </c>
      <c r="AC86" s="102">
        <f t="shared" si="33"/>
        <v>7.2206032938431752E-2</v>
      </c>
      <c r="AD86" s="15"/>
      <c r="AE86" s="15"/>
    </row>
    <row r="87" spans="1:31" s="8" customFormat="1">
      <c r="A87" s="88" t="s">
        <v>34</v>
      </c>
      <c r="B87" s="82">
        <f>B23/B31</f>
        <v>7.12136642709576E-2</v>
      </c>
      <c r="C87" s="83">
        <f t="shared" ref="C87:AC87" si="34">C23/C31</f>
        <v>7.0160108242191904E-2</v>
      </c>
      <c r="D87" s="82">
        <f t="shared" si="34"/>
        <v>5.3554536855126247E-2</v>
      </c>
      <c r="E87" s="83">
        <f t="shared" si="34"/>
        <v>7.7929604779206879E-2</v>
      </c>
      <c r="F87" s="82">
        <f t="shared" si="34"/>
        <v>5.7247408009758083E-2</v>
      </c>
      <c r="G87" s="83">
        <f t="shared" si="34"/>
        <v>6.9524495677233428E-2</v>
      </c>
      <c r="H87" s="82">
        <f t="shared" si="34"/>
        <v>6.2321032141822975E-2</v>
      </c>
      <c r="I87" s="83">
        <f t="shared" si="34"/>
        <v>7.4932165985311674E-2</v>
      </c>
      <c r="J87" s="82">
        <f t="shared" si="34"/>
        <v>7.785727734889851E-2</v>
      </c>
      <c r="K87" s="83">
        <f t="shared" si="34"/>
        <v>4.1114790286975719E-2</v>
      </c>
      <c r="L87" s="82">
        <f t="shared" si="34"/>
        <v>9.2660888806933434E-2</v>
      </c>
      <c r="M87" s="83">
        <f t="shared" si="34"/>
        <v>4.7073669719508229E-2</v>
      </c>
      <c r="N87" s="82">
        <f t="shared" si="34"/>
        <v>7.3961225643167802E-2</v>
      </c>
      <c r="O87" s="83">
        <f t="shared" si="34"/>
        <v>6.0857324668813516E-2</v>
      </c>
      <c r="P87" s="82">
        <f t="shared" si="34"/>
        <v>5.5244388045333215E-2</v>
      </c>
      <c r="Q87" s="83">
        <f t="shared" si="34"/>
        <v>9.1499286054259873E-2</v>
      </c>
      <c r="R87" s="82">
        <f t="shared" si="34"/>
        <v>4.6992430928882827E-2</v>
      </c>
      <c r="S87" s="83">
        <f t="shared" si="34"/>
        <v>8.6217739399656532E-2</v>
      </c>
      <c r="T87" s="82">
        <f t="shared" si="34"/>
        <v>5.8516650726023821E-2</v>
      </c>
      <c r="U87" s="83">
        <f t="shared" si="34"/>
        <v>8.1785597914630179E-2</v>
      </c>
      <c r="V87" s="82">
        <f t="shared" si="34"/>
        <v>9.3582235236700825E-2</v>
      </c>
      <c r="W87" s="83">
        <f t="shared" si="34"/>
        <v>5.648515330302737E-2</v>
      </c>
      <c r="X87" s="82">
        <f t="shared" si="34"/>
        <v>6.4669578232966318E-2</v>
      </c>
      <c r="Y87" s="83">
        <f t="shared" si="34"/>
        <v>7.7655398675962273E-2</v>
      </c>
      <c r="Z87" s="82">
        <f t="shared" si="34"/>
        <v>6.1683264239365536E-2</v>
      </c>
      <c r="AA87" s="82">
        <f t="shared" si="34"/>
        <v>6.6841212698223795E-2</v>
      </c>
      <c r="AB87" s="101">
        <f t="shared" si="34"/>
        <v>6.5857215748707426E-2</v>
      </c>
      <c r="AC87" s="102">
        <f t="shared" si="34"/>
        <v>6.9719534362577107E-2</v>
      </c>
      <c r="AD87" s="15"/>
      <c r="AE87" s="15"/>
    </row>
    <row r="88" spans="1:31" s="8" customFormat="1">
      <c r="A88" s="87" t="s">
        <v>38</v>
      </c>
      <c r="B88" s="82">
        <f>B24/B31</f>
        <v>6.782669421247127E-2</v>
      </c>
      <c r="C88" s="83">
        <f t="shared" ref="C88:AC88" si="35">C24/C31</f>
        <v>6.1205697748712748E-2</v>
      </c>
      <c r="D88" s="82">
        <f t="shared" si="35"/>
        <v>4.3858691697591504E-2</v>
      </c>
      <c r="E88" s="83">
        <f t="shared" si="35"/>
        <v>6.5714094647912447E-2</v>
      </c>
      <c r="F88" s="82">
        <f t="shared" si="35"/>
        <v>4.1593819882089857E-2</v>
      </c>
      <c r="G88" s="83">
        <f t="shared" si="35"/>
        <v>6.6762728146013445E-2</v>
      </c>
      <c r="H88" s="82">
        <f t="shared" si="35"/>
        <v>5.9988417361088765E-2</v>
      </c>
      <c r="I88" s="83">
        <f t="shared" si="35"/>
        <v>6.4114901776346725E-2</v>
      </c>
      <c r="J88" s="82">
        <f t="shared" si="35"/>
        <v>8.3976652231218224E-2</v>
      </c>
      <c r="K88" s="83">
        <f t="shared" si="35"/>
        <v>3.6147902869757172E-2</v>
      </c>
      <c r="L88" s="82">
        <f t="shared" si="35"/>
        <v>7.8830905402913515E-2</v>
      </c>
      <c r="M88" s="83">
        <f t="shared" si="35"/>
        <v>4.1031720234794747E-2</v>
      </c>
      <c r="N88" s="82">
        <f t="shared" si="35"/>
        <v>6.6687962257660272E-2</v>
      </c>
      <c r="O88" s="83">
        <f t="shared" si="35"/>
        <v>5.7386374592645444E-2</v>
      </c>
      <c r="P88" s="82">
        <f t="shared" si="35"/>
        <v>4.6011464577954755E-2</v>
      </c>
      <c r="Q88" s="83">
        <f t="shared" si="35"/>
        <v>8.6930033317467875E-2</v>
      </c>
      <c r="R88" s="82">
        <f t="shared" si="35"/>
        <v>4.0466447350825108E-2</v>
      </c>
      <c r="S88" s="83">
        <f t="shared" si="35"/>
        <v>7.151150134242798E-2</v>
      </c>
      <c r="T88" s="82">
        <f t="shared" si="35"/>
        <v>4.3126684636118601E-2</v>
      </c>
      <c r="U88" s="83">
        <f t="shared" si="35"/>
        <v>7.8918214402085365E-2</v>
      </c>
      <c r="V88" s="82">
        <f t="shared" si="35"/>
        <v>0.10004880429477794</v>
      </c>
      <c r="W88" s="83">
        <f t="shared" si="35"/>
        <v>4.7514266370055132E-2</v>
      </c>
      <c r="X88" s="82">
        <f t="shared" si="35"/>
        <v>5.9338541346291851E-2</v>
      </c>
      <c r="Y88" s="83">
        <f t="shared" si="35"/>
        <v>7.6659441092038191E-2</v>
      </c>
      <c r="Z88" s="82">
        <f t="shared" si="35"/>
        <v>5.2383741888969E-2</v>
      </c>
      <c r="AA88" s="82">
        <f t="shared" si="35"/>
        <v>5.8367796257177709E-2</v>
      </c>
      <c r="AB88" s="101">
        <f t="shared" si="35"/>
        <v>6.0173394328660867E-2</v>
      </c>
      <c r="AC88" s="102">
        <f t="shared" si="35"/>
        <v>6.1507949559600317E-2</v>
      </c>
      <c r="AD88" s="15"/>
      <c r="AE88" s="15"/>
    </row>
    <row r="89" spans="1:31" s="8" customFormat="1">
      <c r="A89" s="88" t="s">
        <v>39</v>
      </c>
      <c r="B89" s="82">
        <f>B25/B31</f>
        <v>1.1697267727762098E-2</v>
      </c>
      <c r="C89" s="83">
        <f t="shared" ref="C89:AC89" si="36">C25/C31</f>
        <v>5.6169429097605895E-2</v>
      </c>
      <c r="D89" s="82">
        <f t="shared" si="36"/>
        <v>9.2956414174488831E-3</v>
      </c>
      <c r="E89" s="83">
        <f t="shared" si="36"/>
        <v>6.1411916809701074E-2</v>
      </c>
      <c r="F89" s="82">
        <f t="shared" si="36"/>
        <v>1.2970115877210815E-2</v>
      </c>
      <c r="G89" s="83">
        <f t="shared" si="36"/>
        <v>5.9438040345821327E-2</v>
      </c>
      <c r="H89" s="82">
        <f t="shared" si="36"/>
        <v>2.1709404459315979E-2</v>
      </c>
      <c r="I89" s="83">
        <f t="shared" si="36"/>
        <v>5.6843095401758255E-2</v>
      </c>
      <c r="J89" s="82">
        <f t="shared" si="36"/>
        <v>5.1685181698361893E-2</v>
      </c>
      <c r="K89" s="83">
        <f t="shared" si="36"/>
        <v>3.2491721854304635E-2</v>
      </c>
      <c r="L89" s="82">
        <f t="shared" si="36"/>
        <v>4.6238244514106581E-2</v>
      </c>
      <c r="M89" s="83">
        <f t="shared" si="36"/>
        <v>2.5410604003747537E-2</v>
      </c>
      <c r="N89" s="82">
        <f t="shared" si="36"/>
        <v>4.7743076885274099E-2</v>
      </c>
      <c r="O89" s="83">
        <f t="shared" si="36"/>
        <v>4.1824948417825254E-2</v>
      </c>
      <c r="P89" s="82">
        <f t="shared" si="36"/>
        <v>3.135255765107426E-2</v>
      </c>
      <c r="Q89" s="83">
        <f t="shared" si="36"/>
        <v>6.9814374107567828E-2</v>
      </c>
      <c r="R89" s="82">
        <f t="shared" si="36"/>
        <v>3.0102436545508038E-2</v>
      </c>
      <c r="S89" s="83">
        <f t="shared" si="36"/>
        <v>5.8885421957767942E-2</v>
      </c>
      <c r="T89" s="82">
        <f t="shared" si="36"/>
        <v>3.7822798017563691E-2</v>
      </c>
      <c r="U89" s="83">
        <f t="shared" si="36"/>
        <v>6.1453242098403388E-2</v>
      </c>
      <c r="V89" s="82">
        <f t="shared" si="36"/>
        <v>0.10357186432406051</v>
      </c>
      <c r="W89" s="83">
        <f t="shared" si="36"/>
        <v>3.5762646290743785E-2</v>
      </c>
      <c r="X89" s="82">
        <f t="shared" si="36"/>
        <v>4.6564556806298826E-2</v>
      </c>
      <c r="Y89" s="83">
        <f t="shared" si="36"/>
        <v>7.1826117522994906E-2</v>
      </c>
      <c r="Z89" s="82">
        <f t="shared" si="36"/>
        <v>3.7068538211968274E-2</v>
      </c>
      <c r="AA89" s="82">
        <f t="shared" si="36"/>
        <v>5.8177382404569933E-2</v>
      </c>
      <c r="AB89" s="101">
        <f t="shared" si="36"/>
        <v>3.3657288890543459E-2</v>
      </c>
      <c r="AC89" s="102">
        <f t="shared" si="36"/>
        <v>5.3044206611805825E-2</v>
      </c>
      <c r="AD89" s="15"/>
      <c r="AE89" s="15"/>
    </row>
    <row r="90" spans="1:31" s="8" customFormat="1">
      <c r="A90" s="87" t="s">
        <v>40</v>
      </c>
      <c r="B90" s="82">
        <f>B26/B31</f>
        <v>0</v>
      </c>
      <c r="C90" s="83">
        <f t="shared" ref="C90:AC90" si="37">C26/C31</f>
        <v>3.0734393204795731E-2</v>
      </c>
      <c r="D90" s="82">
        <f t="shared" si="37"/>
        <v>2.1829294913774285E-4</v>
      </c>
      <c r="E90" s="83">
        <f t="shared" si="37"/>
        <v>2.9335057176612202E-2</v>
      </c>
      <c r="F90" s="82">
        <f t="shared" si="37"/>
        <v>3.6592803415328319E-4</v>
      </c>
      <c r="G90" s="83">
        <f t="shared" si="37"/>
        <v>2.4555715658021133E-2</v>
      </c>
      <c r="H90" s="82">
        <f t="shared" si="37"/>
        <v>5.8717544480550818E-4</v>
      </c>
      <c r="I90" s="83">
        <f t="shared" si="37"/>
        <v>1.9058644766831879E-2</v>
      </c>
      <c r="J90" s="82">
        <f t="shared" si="37"/>
        <v>1.0355865185464131E-2</v>
      </c>
      <c r="K90" s="83">
        <f t="shared" si="37"/>
        <v>1.3176048565121412E-2</v>
      </c>
      <c r="L90" s="82">
        <f t="shared" si="37"/>
        <v>7.5142909828508206E-3</v>
      </c>
      <c r="M90" s="83">
        <f t="shared" si="37"/>
        <v>3.4033766084778493E-3</v>
      </c>
      <c r="N90" s="82">
        <f t="shared" si="37"/>
        <v>3.8946359682531882E-3</v>
      </c>
      <c r="O90" s="83">
        <f t="shared" si="37"/>
        <v>5.9777473534005669E-3</v>
      </c>
      <c r="P90" s="82">
        <f t="shared" si="37"/>
        <v>5.5572572528770842E-3</v>
      </c>
      <c r="Q90" s="83">
        <f t="shared" si="37"/>
        <v>7.4440742503569732E-3</v>
      </c>
      <c r="R90" s="82">
        <f t="shared" si="37"/>
        <v>2.8216855224798736E-3</v>
      </c>
      <c r="S90" s="83">
        <f t="shared" si="37"/>
        <v>3.5193382192874249E-3</v>
      </c>
      <c r="T90" s="82">
        <f t="shared" si="37"/>
        <v>4.1735501260759932E-3</v>
      </c>
      <c r="U90" s="83">
        <f t="shared" si="37"/>
        <v>1.3033561420658195E-3</v>
      </c>
      <c r="V90" s="82">
        <f t="shared" si="37"/>
        <v>1.8149097120546609E-3</v>
      </c>
      <c r="W90" s="83">
        <f t="shared" si="37"/>
        <v>8.7049037624528484E-4</v>
      </c>
      <c r="X90" s="82">
        <f t="shared" si="37"/>
        <v>3.4856779643640686E-3</v>
      </c>
      <c r="Y90" s="83">
        <f t="shared" si="37"/>
        <v>1.5232292460015233E-3</v>
      </c>
      <c r="Z90" s="82">
        <f t="shared" si="37"/>
        <v>5.3510273972602737E-4</v>
      </c>
      <c r="AA90" s="82">
        <f t="shared" si="37"/>
        <v>2.6538930707208949E-3</v>
      </c>
      <c r="AB90" s="101">
        <f t="shared" si="37"/>
        <v>1.7310964486791766E-3</v>
      </c>
      <c r="AC90" s="102">
        <f t="shared" si="37"/>
        <v>1.0843896566921675E-2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38">C27/C31</f>
        <v>0</v>
      </c>
      <c r="D91" s="82">
        <f t="shared" si="38"/>
        <v>0</v>
      </c>
      <c r="E91" s="83">
        <f t="shared" si="38"/>
        <v>0</v>
      </c>
      <c r="F91" s="82">
        <f t="shared" si="38"/>
        <v>0</v>
      </c>
      <c r="G91" s="83">
        <f t="shared" si="38"/>
        <v>0</v>
      </c>
      <c r="H91" s="82">
        <f t="shared" si="38"/>
        <v>0</v>
      </c>
      <c r="I91" s="83">
        <f t="shared" si="38"/>
        <v>0</v>
      </c>
      <c r="J91" s="82">
        <f t="shared" si="38"/>
        <v>0</v>
      </c>
      <c r="K91" s="83">
        <f t="shared" si="38"/>
        <v>0</v>
      </c>
      <c r="L91" s="82">
        <f t="shared" si="38"/>
        <v>0</v>
      </c>
      <c r="M91" s="83">
        <f t="shared" si="38"/>
        <v>0</v>
      </c>
      <c r="N91" s="82">
        <f t="shared" si="38"/>
        <v>0</v>
      </c>
      <c r="O91" s="83">
        <f t="shared" si="38"/>
        <v>0</v>
      </c>
      <c r="P91" s="82">
        <f t="shared" si="38"/>
        <v>0</v>
      </c>
      <c r="Q91" s="83">
        <f t="shared" si="38"/>
        <v>0</v>
      </c>
      <c r="R91" s="82">
        <f t="shared" si="38"/>
        <v>0</v>
      </c>
      <c r="S91" s="83">
        <f t="shared" si="38"/>
        <v>0</v>
      </c>
      <c r="T91" s="82">
        <f t="shared" si="38"/>
        <v>0</v>
      </c>
      <c r="U91" s="83">
        <f t="shared" si="38"/>
        <v>0</v>
      </c>
      <c r="V91" s="82">
        <f t="shared" si="38"/>
        <v>0</v>
      </c>
      <c r="W91" s="83">
        <f t="shared" si="38"/>
        <v>0</v>
      </c>
      <c r="X91" s="82">
        <f t="shared" si="38"/>
        <v>0</v>
      </c>
      <c r="Y91" s="83">
        <f t="shared" si="38"/>
        <v>0</v>
      </c>
      <c r="Z91" s="82">
        <f t="shared" si="38"/>
        <v>0</v>
      </c>
      <c r="AA91" s="82">
        <f t="shared" si="38"/>
        <v>0</v>
      </c>
      <c r="AB91" s="101">
        <f t="shared" si="38"/>
        <v>0</v>
      </c>
      <c r="AC91" s="102">
        <f t="shared" si="38"/>
        <v>0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39">C28/C31</f>
        <v>0</v>
      </c>
      <c r="D92" s="82">
        <f t="shared" si="39"/>
        <v>0</v>
      </c>
      <c r="E92" s="83">
        <f t="shared" si="39"/>
        <v>0</v>
      </c>
      <c r="F92" s="82">
        <f t="shared" si="39"/>
        <v>0</v>
      </c>
      <c r="G92" s="83">
        <f t="shared" si="39"/>
        <v>0</v>
      </c>
      <c r="H92" s="82">
        <f t="shared" si="39"/>
        <v>0</v>
      </c>
      <c r="I92" s="83">
        <f t="shared" si="39"/>
        <v>0</v>
      </c>
      <c r="J92" s="82">
        <f t="shared" si="39"/>
        <v>0</v>
      </c>
      <c r="K92" s="83">
        <f t="shared" si="39"/>
        <v>0</v>
      </c>
      <c r="L92" s="82">
        <f t="shared" si="39"/>
        <v>0</v>
      </c>
      <c r="M92" s="83">
        <f t="shared" si="39"/>
        <v>0</v>
      </c>
      <c r="N92" s="82">
        <f t="shared" si="39"/>
        <v>0</v>
      </c>
      <c r="O92" s="83">
        <f t="shared" si="39"/>
        <v>0</v>
      </c>
      <c r="P92" s="82">
        <f t="shared" si="39"/>
        <v>0</v>
      </c>
      <c r="Q92" s="83">
        <f t="shared" si="39"/>
        <v>0</v>
      </c>
      <c r="R92" s="82">
        <f t="shared" si="39"/>
        <v>0</v>
      </c>
      <c r="S92" s="83">
        <f t="shared" si="39"/>
        <v>0</v>
      </c>
      <c r="T92" s="82">
        <f t="shared" si="39"/>
        <v>0</v>
      </c>
      <c r="U92" s="83">
        <f t="shared" si="39"/>
        <v>0</v>
      </c>
      <c r="V92" s="82">
        <f t="shared" si="39"/>
        <v>0</v>
      </c>
      <c r="W92" s="83">
        <f t="shared" si="39"/>
        <v>0</v>
      </c>
      <c r="X92" s="82">
        <f t="shared" si="39"/>
        <v>0</v>
      </c>
      <c r="Y92" s="83">
        <f t="shared" si="39"/>
        <v>0</v>
      </c>
      <c r="Z92" s="82">
        <f t="shared" si="39"/>
        <v>0</v>
      </c>
      <c r="AA92" s="82">
        <f t="shared" si="39"/>
        <v>0</v>
      </c>
      <c r="AB92" s="101">
        <f t="shared" si="39"/>
        <v>0</v>
      </c>
      <c r="AC92" s="102">
        <f t="shared" si="39"/>
        <v>0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40">C29/C31</f>
        <v>0</v>
      </c>
      <c r="D93" s="82">
        <f t="shared" si="40"/>
        <v>0</v>
      </c>
      <c r="E93" s="83">
        <f t="shared" si="40"/>
        <v>0</v>
      </c>
      <c r="F93" s="82">
        <f t="shared" si="40"/>
        <v>0</v>
      </c>
      <c r="G93" s="83">
        <f t="shared" si="40"/>
        <v>0</v>
      </c>
      <c r="H93" s="82">
        <f t="shared" si="40"/>
        <v>0</v>
      </c>
      <c r="I93" s="83">
        <f t="shared" si="40"/>
        <v>0</v>
      </c>
      <c r="J93" s="82">
        <f t="shared" si="40"/>
        <v>0</v>
      </c>
      <c r="K93" s="83">
        <f t="shared" si="40"/>
        <v>0</v>
      </c>
      <c r="L93" s="82">
        <f t="shared" si="40"/>
        <v>4.6099944680066385E-5</v>
      </c>
      <c r="M93" s="83">
        <f t="shared" si="40"/>
        <v>0</v>
      </c>
      <c r="N93" s="82">
        <f t="shared" si="40"/>
        <v>0</v>
      </c>
      <c r="O93" s="83">
        <f t="shared" si="40"/>
        <v>0</v>
      </c>
      <c r="P93" s="82">
        <f t="shared" si="40"/>
        <v>0</v>
      </c>
      <c r="Q93" s="83">
        <f t="shared" si="40"/>
        <v>0</v>
      </c>
      <c r="R93" s="82">
        <f t="shared" si="40"/>
        <v>0</v>
      </c>
      <c r="S93" s="83">
        <f t="shared" si="40"/>
        <v>0</v>
      </c>
      <c r="T93" s="82">
        <f t="shared" si="40"/>
        <v>0</v>
      </c>
      <c r="U93" s="83">
        <f t="shared" si="40"/>
        <v>0</v>
      </c>
      <c r="V93" s="82">
        <f t="shared" si="40"/>
        <v>0</v>
      </c>
      <c r="W93" s="83">
        <f t="shared" si="40"/>
        <v>0</v>
      </c>
      <c r="X93" s="82">
        <f t="shared" si="40"/>
        <v>0</v>
      </c>
      <c r="Y93" s="83">
        <f t="shared" si="40"/>
        <v>0</v>
      </c>
      <c r="Z93" s="82">
        <f t="shared" si="40"/>
        <v>0</v>
      </c>
      <c r="AA93" s="82">
        <f t="shared" si="40"/>
        <v>0</v>
      </c>
      <c r="AB93" s="101">
        <f t="shared" si="40"/>
        <v>1.0949376651987203E-6</v>
      </c>
      <c r="AC93" s="102">
        <f t="shared" si="40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41">C30/C31</f>
        <v>0</v>
      </c>
      <c r="D94" s="84">
        <f t="shared" si="41"/>
        <v>0</v>
      </c>
      <c r="E94" s="85">
        <f t="shared" si="41"/>
        <v>0</v>
      </c>
      <c r="F94" s="84">
        <f t="shared" si="41"/>
        <v>0</v>
      </c>
      <c r="G94" s="85">
        <f t="shared" si="41"/>
        <v>0</v>
      </c>
      <c r="H94" s="84">
        <f t="shared" si="41"/>
        <v>0</v>
      </c>
      <c r="I94" s="85">
        <f t="shared" si="41"/>
        <v>0</v>
      </c>
      <c r="J94" s="84">
        <f t="shared" si="41"/>
        <v>0</v>
      </c>
      <c r="K94" s="85">
        <f t="shared" si="41"/>
        <v>0</v>
      </c>
      <c r="L94" s="84">
        <f t="shared" si="41"/>
        <v>0</v>
      </c>
      <c r="M94" s="85">
        <f t="shared" si="41"/>
        <v>0</v>
      </c>
      <c r="N94" s="84">
        <f t="shared" si="41"/>
        <v>0</v>
      </c>
      <c r="O94" s="85">
        <f t="shared" si="41"/>
        <v>0</v>
      </c>
      <c r="P94" s="84">
        <f t="shared" si="41"/>
        <v>0</v>
      </c>
      <c r="Q94" s="85">
        <f t="shared" si="41"/>
        <v>0</v>
      </c>
      <c r="R94" s="84">
        <f t="shared" si="41"/>
        <v>0</v>
      </c>
      <c r="S94" s="85">
        <f t="shared" si="41"/>
        <v>0</v>
      </c>
      <c r="T94" s="84">
        <f t="shared" si="41"/>
        <v>0</v>
      </c>
      <c r="U94" s="85">
        <f t="shared" si="41"/>
        <v>0</v>
      </c>
      <c r="V94" s="84">
        <f t="shared" si="41"/>
        <v>0</v>
      </c>
      <c r="W94" s="85">
        <f t="shared" si="41"/>
        <v>0</v>
      </c>
      <c r="X94" s="84">
        <f t="shared" si="41"/>
        <v>0</v>
      </c>
      <c r="Y94" s="85">
        <f t="shared" si="41"/>
        <v>0</v>
      </c>
      <c r="Z94" s="84">
        <f t="shared" si="41"/>
        <v>0</v>
      </c>
      <c r="AA94" s="84">
        <f t="shared" si="41"/>
        <v>0</v>
      </c>
      <c r="AB94" s="103">
        <f t="shared" si="41"/>
        <v>0</v>
      </c>
      <c r="AC94" s="104">
        <f t="shared" si="41"/>
        <v>0</v>
      </c>
      <c r="AD94" s="15"/>
      <c r="AE94" s="15"/>
    </row>
    <row r="95" spans="1:31" s="8" customFormat="1" ht="15" thickTop="1" thickBot="1">
      <c r="A95" s="289" t="s">
        <v>26</v>
      </c>
      <c r="B95" s="78">
        <f>SUM(B71:B94)</f>
        <v>0.99999999999999989</v>
      </c>
      <c r="C95" s="79">
        <f t="shared" ref="C95:AC95" si="42">SUM(C71:C94)</f>
        <v>1</v>
      </c>
      <c r="D95" s="78">
        <f t="shared" si="42"/>
        <v>1</v>
      </c>
      <c r="E95" s="79">
        <f t="shared" si="42"/>
        <v>0.99999999999999989</v>
      </c>
      <c r="F95" s="78">
        <f t="shared" si="42"/>
        <v>0.99999999999999989</v>
      </c>
      <c r="G95" s="79">
        <f t="shared" si="42"/>
        <v>1</v>
      </c>
      <c r="H95" s="78">
        <f t="shared" si="42"/>
        <v>1.0000000000000002</v>
      </c>
      <c r="I95" s="79">
        <f t="shared" si="42"/>
        <v>1.0000000000000002</v>
      </c>
      <c r="J95" s="78">
        <f t="shared" si="42"/>
        <v>1</v>
      </c>
      <c r="K95" s="78">
        <f t="shared" si="42"/>
        <v>1</v>
      </c>
      <c r="L95" s="78">
        <f t="shared" si="42"/>
        <v>1</v>
      </c>
      <c r="M95" s="79">
        <f t="shared" si="42"/>
        <v>1</v>
      </c>
      <c r="N95" s="78">
        <f t="shared" si="42"/>
        <v>1</v>
      </c>
      <c r="O95" s="79">
        <f t="shared" si="42"/>
        <v>1</v>
      </c>
      <c r="P95" s="78">
        <f t="shared" si="42"/>
        <v>1</v>
      </c>
      <c r="Q95" s="79">
        <f t="shared" si="42"/>
        <v>1</v>
      </c>
      <c r="R95" s="78">
        <f t="shared" si="42"/>
        <v>1</v>
      </c>
      <c r="S95" s="79">
        <f t="shared" si="42"/>
        <v>1</v>
      </c>
      <c r="T95" s="78">
        <f t="shared" si="42"/>
        <v>1</v>
      </c>
      <c r="U95" s="79">
        <f t="shared" si="42"/>
        <v>0.99999999999999989</v>
      </c>
      <c r="V95" s="78">
        <f t="shared" si="42"/>
        <v>1</v>
      </c>
      <c r="W95" s="79">
        <f t="shared" si="42"/>
        <v>1.0000000000000002</v>
      </c>
      <c r="X95" s="78">
        <f t="shared" si="42"/>
        <v>1</v>
      </c>
      <c r="Y95" s="79">
        <f t="shared" si="42"/>
        <v>1</v>
      </c>
      <c r="Z95" s="78">
        <f t="shared" si="42"/>
        <v>1</v>
      </c>
      <c r="AA95" s="78">
        <f t="shared" si="42"/>
        <v>1</v>
      </c>
      <c r="AB95" s="78">
        <f t="shared" si="42"/>
        <v>1</v>
      </c>
      <c r="AC95" s="80">
        <f t="shared" si="42"/>
        <v>1</v>
      </c>
      <c r="AD95" s="81"/>
    </row>
    <row r="96" spans="1:31" ht="14.1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zoomScale="93" zoomScaleNormal="93" zoomScaleSheetLayoutView="85" zoomScalePageLayoutView="93" workbookViewId="0">
      <selection activeCell="I63" sqref="I63"/>
    </sheetView>
  </sheetViews>
  <sheetFormatPr defaultColWidth="8.85546875" defaultRowHeight="12.9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3" customWidth="1"/>
    <col min="7" max="10" width="8.85546875" style="153"/>
    <col min="11" max="13" width="9.28515625" style="153" bestFit="1" customWidth="1"/>
    <col min="14" max="16384" width="8.85546875" style="153"/>
  </cols>
  <sheetData>
    <row r="1" spans="1:15" ht="18">
      <c r="C1" s="323" t="s">
        <v>58</v>
      </c>
      <c r="D1" s="323"/>
      <c r="E1" s="323"/>
      <c r="F1" s="215"/>
    </row>
    <row r="2" spans="1:15" ht="18">
      <c r="C2" s="323" t="s">
        <v>59</v>
      </c>
      <c r="D2" s="323"/>
      <c r="E2" s="323"/>
      <c r="F2" s="215"/>
    </row>
    <row r="3" spans="1:15" ht="18">
      <c r="C3" s="324">
        <f>Daily!A5</f>
        <v>43586</v>
      </c>
      <c r="D3" s="324"/>
      <c r="E3" s="324"/>
      <c r="F3" s="216"/>
    </row>
    <row r="4" spans="1:15" ht="14.1" thickBot="1">
      <c r="C4" s="154"/>
      <c r="D4" s="154"/>
      <c r="E4" s="154"/>
      <c r="F4" s="217"/>
    </row>
    <row r="5" spans="1:15" ht="15.95" thickTop="1">
      <c r="A5" s="155"/>
      <c r="B5" s="155"/>
      <c r="C5" s="319" t="s">
        <v>60</v>
      </c>
      <c r="D5" s="319" t="s">
        <v>61</v>
      </c>
      <c r="E5" s="321" t="s">
        <v>62</v>
      </c>
      <c r="F5" s="218"/>
      <c r="G5" s="153" t="s">
        <v>63</v>
      </c>
    </row>
    <row r="6" spans="1:15" ht="15.95" thickBot="1">
      <c r="A6" s="156"/>
      <c r="B6" s="156"/>
      <c r="C6" s="320"/>
      <c r="D6" s="320"/>
      <c r="E6" s="322"/>
      <c r="F6" s="218"/>
    </row>
    <row r="7" spans="1:15" ht="18.95" thickTop="1">
      <c r="A7" s="155"/>
      <c r="B7" s="155"/>
      <c r="C7" s="236">
        <f>Daily!A5</f>
        <v>43586</v>
      </c>
      <c r="D7" s="237">
        <f>IF(Daily!AB33=0,"",Daily!AB33)</f>
        <v>179852</v>
      </c>
      <c r="E7" s="238">
        <f>IF(Daily!AC33=0,"",Daily!AC33)</f>
        <v>179603</v>
      </c>
      <c r="F7" s="214"/>
      <c r="G7" s="210">
        <f t="shared" ref="G7:G29" si="0">IF(D7="",0,IF(WEEKDAY(C7,2)=7,3,IF(H7="H",3,IF(WEEKDAY(C7,2)=6,2,1))))</f>
        <v>3</v>
      </c>
      <c r="H7" s="153" t="s">
        <v>64</v>
      </c>
      <c r="J7" s="210"/>
      <c r="K7" s="210"/>
      <c r="L7" s="210"/>
      <c r="M7" s="210"/>
      <c r="N7" s="210"/>
      <c r="O7" s="210"/>
    </row>
    <row r="8" spans="1:15" ht="18">
      <c r="A8" s="155"/>
      <c r="B8" s="155"/>
      <c r="C8" s="184">
        <f>C7+1</f>
        <v>43587</v>
      </c>
      <c r="D8" s="180">
        <f>IF(Daily!AB64=0,"",Daily!AB64)</f>
        <v>309544</v>
      </c>
      <c r="E8" s="181">
        <f>IF(Daily!AC64=0,"",Daily!AC64)</f>
        <v>309066</v>
      </c>
      <c r="F8" s="214"/>
      <c r="G8" s="210">
        <f t="shared" si="0"/>
        <v>1</v>
      </c>
      <c r="J8" s="210"/>
      <c r="K8" s="210"/>
      <c r="L8" s="210"/>
      <c r="M8" s="210"/>
      <c r="N8" s="210"/>
      <c r="O8" s="210"/>
    </row>
    <row r="9" spans="1:15" ht="18">
      <c r="A9" s="155"/>
      <c r="B9" s="155"/>
      <c r="C9" s="184">
        <f>C7+2</f>
        <v>43588</v>
      </c>
      <c r="D9" s="180">
        <f>IF(Daily!AB95=0,"",Daily!AB95)</f>
        <v>301404</v>
      </c>
      <c r="E9" s="181">
        <f>IF(Daily!AC95=0,"",Daily!AC95)</f>
        <v>300997</v>
      </c>
      <c r="F9" s="214"/>
      <c r="G9" s="210">
        <f t="shared" si="0"/>
        <v>1</v>
      </c>
      <c r="J9" s="210"/>
      <c r="K9" s="210"/>
      <c r="L9" s="210"/>
      <c r="M9" s="210"/>
      <c r="N9" s="210"/>
      <c r="O9" s="210"/>
    </row>
    <row r="10" spans="1:15" ht="18">
      <c r="A10" s="155"/>
      <c r="B10" s="155"/>
      <c r="C10" s="184">
        <f>C7+3</f>
        <v>43589</v>
      </c>
      <c r="D10" s="180">
        <f>IF(Daily!AB126=0,"",Daily!AB126)</f>
        <v>215341</v>
      </c>
      <c r="E10" s="181">
        <f>IF(Daily!AC126=0,"",Daily!AC126)</f>
        <v>215039</v>
      </c>
      <c r="F10" s="214"/>
      <c r="G10" s="210">
        <f t="shared" si="0"/>
        <v>2</v>
      </c>
      <c r="J10" s="210"/>
      <c r="K10" s="210"/>
      <c r="L10" s="210"/>
      <c r="M10" s="210"/>
      <c r="N10" s="210"/>
      <c r="O10" s="210"/>
    </row>
    <row r="11" spans="1:15" ht="18">
      <c r="A11" s="155"/>
      <c r="B11" s="155"/>
      <c r="C11" s="184">
        <f>C7+4</f>
        <v>43590</v>
      </c>
      <c r="D11" s="180">
        <f>IF(Daily!AB157=0,"",Daily!AB157)</f>
        <v>148061</v>
      </c>
      <c r="E11" s="181">
        <f>IF(Daily!AC157=0,"",Daily!AC157)</f>
        <v>147840</v>
      </c>
      <c r="F11" s="214"/>
      <c r="G11" s="210">
        <f t="shared" si="0"/>
        <v>3</v>
      </c>
      <c r="J11" s="210"/>
      <c r="K11" s="210"/>
      <c r="L11" s="210"/>
      <c r="M11" s="210"/>
      <c r="N11" s="210"/>
      <c r="O11" s="210"/>
    </row>
    <row r="12" spans="1:15" ht="18">
      <c r="A12" s="155"/>
      <c r="B12" s="155"/>
      <c r="C12" s="184">
        <f>C7+5</f>
        <v>43591</v>
      </c>
      <c r="D12" s="180">
        <f>IF(Daily!AB188=0,"",Daily!AB188)</f>
        <v>294133</v>
      </c>
      <c r="E12" s="181">
        <f>IF(Daily!AC188=0,"",Daily!AC188)</f>
        <v>292321</v>
      </c>
      <c r="F12" s="214"/>
      <c r="G12" s="210">
        <f t="shared" si="0"/>
        <v>1</v>
      </c>
      <c r="J12" s="210"/>
      <c r="K12" s="210"/>
      <c r="L12" s="210"/>
      <c r="M12" s="210"/>
      <c r="N12" s="210"/>
      <c r="O12" s="210"/>
    </row>
    <row r="13" spans="1:15" ht="18">
      <c r="A13" s="155"/>
      <c r="B13" s="155"/>
      <c r="C13" s="184">
        <f>C7+6</f>
        <v>43592</v>
      </c>
      <c r="D13" s="180">
        <f>IF(Daily!AB219=0,"",Daily!AB219)</f>
        <v>305497</v>
      </c>
      <c r="E13" s="181">
        <f>IF(Daily!AC219=0,"",Daily!AC219)</f>
        <v>305084</v>
      </c>
      <c r="F13" s="214"/>
      <c r="G13" s="210">
        <f t="shared" si="0"/>
        <v>1</v>
      </c>
      <c r="J13" s="210"/>
      <c r="K13" s="210"/>
      <c r="L13" s="210"/>
      <c r="M13" s="210"/>
      <c r="N13" s="210"/>
      <c r="O13" s="210"/>
    </row>
    <row r="14" spans="1:15" ht="18">
      <c r="A14" s="155"/>
      <c r="B14" s="155"/>
      <c r="C14" s="184">
        <f>C7+7</f>
        <v>43593</v>
      </c>
      <c r="D14" s="180">
        <f>IF(Daily!AB250=0,"",Daily!AB250)</f>
        <v>311447</v>
      </c>
      <c r="E14" s="181">
        <f>IF(Daily!AC250=0,"",Daily!AC250)</f>
        <v>310908</v>
      </c>
      <c r="F14" s="214"/>
      <c r="G14" s="210">
        <f t="shared" si="0"/>
        <v>1</v>
      </c>
      <c r="J14" s="210"/>
      <c r="K14" s="210"/>
      <c r="L14" s="210"/>
      <c r="M14" s="210"/>
      <c r="N14" s="210"/>
      <c r="O14" s="210"/>
    </row>
    <row r="15" spans="1:15" ht="18">
      <c r="A15" s="155"/>
      <c r="B15" s="155"/>
      <c r="C15" s="184">
        <f>C7+8</f>
        <v>43594</v>
      </c>
      <c r="D15" s="180">
        <f>IF(Daily!AB281=0,"",Daily!AB281)</f>
        <v>303219</v>
      </c>
      <c r="E15" s="181">
        <f>IF(Daily!AC281=0,"",Daily!AC281)</f>
        <v>302814</v>
      </c>
      <c r="F15" s="214"/>
      <c r="G15" s="210">
        <f t="shared" si="0"/>
        <v>1</v>
      </c>
      <c r="J15" s="210"/>
      <c r="K15" s="210"/>
      <c r="L15" s="210"/>
      <c r="M15" s="210"/>
      <c r="N15" s="210"/>
      <c r="O15" s="210"/>
    </row>
    <row r="16" spans="1:15" ht="18">
      <c r="A16" s="155"/>
      <c r="B16" s="155"/>
      <c r="C16" s="184">
        <f>C7+9</f>
        <v>43595</v>
      </c>
      <c r="D16" s="180">
        <f>IF(Daily!AB312=0,"",Daily!AB312)</f>
        <v>321759</v>
      </c>
      <c r="E16" s="181">
        <f>IF(Daily!AC312=0,"",Daily!AC312)</f>
        <v>321171</v>
      </c>
      <c r="F16" s="214"/>
      <c r="G16" s="210">
        <f t="shared" si="0"/>
        <v>1</v>
      </c>
      <c r="J16" s="210"/>
      <c r="K16" s="210"/>
      <c r="L16" s="210"/>
      <c r="M16" s="210"/>
      <c r="N16" s="210"/>
      <c r="O16" s="210"/>
    </row>
    <row r="17" spans="1:15" ht="18">
      <c r="A17" s="155"/>
      <c r="B17" s="155"/>
      <c r="C17" s="184">
        <f>C7+10</f>
        <v>43596</v>
      </c>
      <c r="D17" s="180">
        <f>IF(Daily!AB343=0,"",Daily!AB343)</f>
        <v>225103</v>
      </c>
      <c r="E17" s="181">
        <f>IF(Daily!AC343=0,"",Daily!AC343)</f>
        <v>224660</v>
      </c>
      <c r="F17" s="214"/>
      <c r="G17" s="210">
        <f t="shared" si="0"/>
        <v>2</v>
      </c>
      <c r="J17" s="210"/>
      <c r="K17" s="210"/>
      <c r="L17" s="210"/>
      <c r="M17" s="210"/>
      <c r="N17" s="210"/>
      <c r="O17" s="210"/>
    </row>
    <row r="18" spans="1:15" ht="18">
      <c r="A18" s="155"/>
      <c r="B18" s="155"/>
      <c r="C18" s="184">
        <f>C7+11</f>
        <v>43597</v>
      </c>
      <c r="D18" s="180">
        <f>IF(Daily!AB374=0,"",Daily!AB374)</f>
        <v>135306</v>
      </c>
      <c r="E18" s="181">
        <f>IF(Daily!AC374=0,"",Daily!AC374)</f>
        <v>135082</v>
      </c>
      <c r="F18" s="214"/>
      <c r="G18" s="210">
        <f t="shared" si="0"/>
        <v>3</v>
      </c>
      <c r="J18" s="210"/>
      <c r="K18" s="210"/>
      <c r="L18" s="210"/>
      <c r="M18" s="210"/>
      <c r="N18" s="210"/>
      <c r="O18" s="210"/>
    </row>
    <row r="19" spans="1:15" ht="18">
      <c r="A19" s="155"/>
      <c r="B19" s="155"/>
      <c r="C19" s="184">
        <f>C7+12</f>
        <v>43598</v>
      </c>
      <c r="D19" s="180">
        <f>IF(Daily!AB405=0,"",Daily!AB405)</f>
        <v>137498</v>
      </c>
      <c r="E19" s="181">
        <f>IF(Daily!AC405=0,"",Daily!AC405)</f>
        <v>137349</v>
      </c>
      <c r="F19" s="214"/>
      <c r="G19" s="210">
        <f t="shared" si="0"/>
        <v>3</v>
      </c>
      <c r="H19" s="153" t="s">
        <v>64</v>
      </c>
      <c r="J19" s="210"/>
      <c r="K19" s="210"/>
      <c r="L19" s="210"/>
      <c r="M19" s="210"/>
      <c r="N19" s="210"/>
      <c r="O19" s="210"/>
    </row>
    <row r="20" spans="1:15" ht="18">
      <c r="A20" s="155"/>
      <c r="B20" s="155"/>
      <c r="C20" s="184">
        <f>C7+13</f>
        <v>43599</v>
      </c>
      <c r="D20" s="180">
        <f>IF(Daily!AB436=0,"",Daily!AB436)</f>
        <v>290707</v>
      </c>
      <c r="E20" s="181">
        <f>IF(Daily!AC436=0,"",Daily!AC436)</f>
        <v>290162</v>
      </c>
      <c r="F20" s="214"/>
      <c r="G20" s="210">
        <f t="shared" si="0"/>
        <v>1</v>
      </c>
      <c r="J20" s="210"/>
      <c r="K20" s="210"/>
      <c r="L20" s="210"/>
      <c r="M20" s="210"/>
      <c r="N20" s="210"/>
      <c r="O20" s="210"/>
    </row>
    <row r="21" spans="1:15" ht="18">
      <c r="A21" s="155"/>
      <c r="B21" s="155"/>
      <c r="C21" s="184">
        <f>C7+14</f>
        <v>43600</v>
      </c>
      <c r="D21" s="180">
        <f>IF(Daily!AB467=0,"",Daily!AB467)</f>
        <v>315236</v>
      </c>
      <c r="E21" s="181">
        <f>IF(Daily!AC467=0,"",Daily!AC467)</f>
        <v>314734</v>
      </c>
      <c r="F21" s="214"/>
      <c r="G21" s="210">
        <f t="shared" si="0"/>
        <v>1</v>
      </c>
      <c r="J21" s="210"/>
      <c r="K21" s="210"/>
      <c r="L21" s="210"/>
      <c r="M21" s="210"/>
      <c r="N21" s="210"/>
      <c r="O21" s="210"/>
    </row>
    <row r="22" spans="1:15" ht="18">
      <c r="A22" s="155"/>
      <c r="B22" s="155"/>
      <c r="C22" s="184">
        <f>C7+15</f>
        <v>43601</v>
      </c>
      <c r="D22" s="180">
        <f>IF(Daily!AB498=0,"",Daily!AB498)</f>
        <v>300837</v>
      </c>
      <c r="E22" s="181">
        <f>IF(Daily!AC498=0,"",Daily!AC498)</f>
        <v>299083</v>
      </c>
      <c r="F22" s="214"/>
      <c r="G22" s="210">
        <f t="shared" si="0"/>
        <v>1</v>
      </c>
      <c r="J22" s="210"/>
      <c r="K22" s="210"/>
      <c r="L22" s="210"/>
      <c r="M22" s="210"/>
      <c r="N22" s="210"/>
      <c r="O22" s="210"/>
    </row>
    <row r="23" spans="1:15" ht="18">
      <c r="A23" s="155"/>
      <c r="B23" s="155"/>
      <c r="C23" s="184">
        <f>C7+16</f>
        <v>43602</v>
      </c>
      <c r="D23" s="180">
        <f>IF(Daily!AB529=0,"",Daily!AB529)</f>
        <v>321470</v>
      </c>
      <c r="E23" s="181">
        <f>IF(Daily!AC529=0,"",Daily!AC529)</f>
        <v>320911</v>
      </c>
      <c r="F23" s="214"/>
      <c r="G23" s="210">
        <f t="shared" si="0"/>
        <v>1</v>
      </c>
      <c r="J23" s="210"/>
      <c r="K23" s="210"/>
      <c r="L23" s="210"/>
      <c r="M23" s="210"/>
      <c r="N23" s="210"/>
      <c r="O23" s="210"/>
    </row>
    <row r="24" spans="1:15" ht="18">
      <c r="A24" s="155"/>
      <c r="B24" s="155"/>
      <c r="C24" s="184">
        <f>C7+17</f>
        <v>43603</v>
      </c>
      <c r="D24" s="180">
        <f>IF(Daily!AB560=0,"",Daily!AB560)</f>
        <v>232637</v>
      </c>
      <c r="E24" s="181">
        <f>IF(Daily!AC560=0,"",Daily!AC560)</f>
        <v>232175</v>
      </c>
      <c r="F24" s="214"/>
      <c r="G24" s="210">
        <f t="shared" si="0"/>
        <v>2</v>
      </c>
      <c r="J24" s="210"/>
      <c r="K24" s="210"/>
      <c r="L24" s="210"/>
      <c r="M24" s="210"/>
      <c r="N24" s="210"/>
      <c r="O24" s="210"/>
    </row>
    <row r="25" spans="1:15" ht="18">
      <c r="A25" s="155"/>
      <c r="B25" s="155"/>
      <c r="C25" s="184">
        <f>C7+18</f>
        <v>43604</v>
      </c>
      <c r="D25" s="180">
        <f>IF(Daily!AB591=0,"",Daily!AB591)</f>
        <v>155092</v>
      </c>
      <c r="E25" s="181">
        <f>IF(Daily!AC591=0,"",Daily!AC591)</f>
        <v>154976</v>
      </c>
      <c r="F25" s="214"/>
      <c r="G25" s="210">
        <f t="shared" si="0"/>
        <v>3</v>
      </c>
      <c r="J25" s="210"/>
      <c r="K25" s="210"/>
      <c r="L25" s="210"/>
      <c r="M25" s="210"/>
      <c r="N25" s="210"/>
      <c r="O25" s="210"/>
    </row>
    <row r="26" spans="1:15" ht="18">
      <c r="A26" s="155"/>
      <c r="B26" s="155"/>
      <c r="C26" s="184">
        <f>C7+19</f>
        <v>43605</v>
      </c>
      <c r="D26" s="180">
        <f>IF(Daily!AB622=0,"",Daily!AB622)</f>
        <v>299119</v>
      </c>
      <c r="E26" s="181">
        <f>IF(Daily!AC622=0,"",Daily!AC622)</f>
        <v>298793</v>
      </c>
      <c r="F26" s="214"/>
      <c r="G26" s="210">
        <f t="shared" si="0"/>
        <v>1</v>
      </c>
      <c r="J26" s="210"/>
      <c r="K26" s="210"/>
      <c r="L26" s="210"/>
      <c r="M26" s="210"/>
      <c r="N26" s="210"/>
      <c r="O26" s="210"/>
    </row>
    <row r="27" spans="1:15" ht="18">
      <c r="A27" s="155"/>
      <c r="B27" s="155"/>
      <c r="C27" s="184">
        <f>C7+20</f>
        <v>43606</v>
      </c>
      <c r="D27" s="180">
        <f>IF(Daily!AB653=0,"",Daily!AB653)</f>
        <v>309004</v>
      </c>
      <c r="E27" s="181">
        <f>IF(Daily!AC653=0,"",Daily!AC653)</f>
        <v>308526</v>
      </c>
      <c r="F27" s="214"/>
      <c r="G27" s="210">
        <f t="shared" si="0"/>
        <v>1</v>
      </c>
      <c r="J27" s="210"/>
      <c r="K27" s="210"/>
      <c r="L27" s="210"/>
      <c r="M27" s="210"/>
      <c r="N27" s="210"/>
      <c r="O27" s="210"/>
    </row>
    <row r="28" spans="1:15" ht="18">
      <c r="A28" s="155"/>
      <c r="B28" s="155"/>
      <c r="C28" s="184">
        <f>C7+21</f>
        <v>43607</v>
      </c>
      <c r="D28" s="180">
        <f>IF(Daily!AB684=0,"",Daily!AB684)</f>
        <v>311936</v>
      </c>
      <c r="E28" s="181">
        <f>IF(Daily!AC684=0,"",Daily!AC684)</f>
        <v>311507</v>
      </c>
      <c r="F28" s="214"/>
      <c r="G28" s="210">
        <f t="shared" si="0"/>
        <v>1</v>
      </c>
      <c r="K28" s="210"/>
      <c r="L28" s="210"/>
      <c r="M28" s="210"/>
      <c r="N28" s="210"/>
      <c r="O28" s="210"/>
    </row>
    <row r="29" spans="1:15" ht="18">
      <c r="A29" s="155"/>
      <c r="B29" s="155"/>
      <c r="C29" s="184">
        <f>C7+22</f>
        <v>43608</v>
      </c>
      <c r="D29" s="180">
        <f>IF(Daily!AB715=0,"",Daily!AB715)</f>
        <v>306552</v>
      </c>
      <c r="E29" s="181">
        <f>IF(Daily!AC715=0,"",Daily!AC715)</f>
        <v>306244</v>
      </c>
      <c r="F29" s="214"/>
      <c r="G29" s="210">
        <f t="shared" si="0"/>
        <v>1</v>
      </c>
      <c r="K29" s="210"/>
      <c r="L29" s="210"/>
      <c r="M29" s="210"/>
      <c r="N29" s="210"/>
      <c r="O29" s="210"/>
    </row>
    <row r="30" spans="1:15" ht="18">
      <c r="A30" s="155"/>
      <c r="B30" s="155"/>
      <c r="C30" s="184">
        <f>C7+23</f>
        <v>43609</v>
      </c>
      <c r="D30" s="180">
        <f>IF(Daily!AB746=0,"",Daily!AB746)</f>
        <v>315436</v>
      </c>
      <c r="E30" s="181">
        <f>IF(Daily!AC746=0,"",Daily!AC746)</f>
        <v>315001</v>
      </c>
      <c r="F30" s="214"/>
      <c r="G30" s="210">
        <f>IF(D30="",0,IF(WEEKDAY(C30,2)=7,3,IF(H30="H",3,IF(WEEKDAY(C30,2)=6,2,1))))</f>
        <v>1</v>
      </c>
      <c r="K30" s="210"/>
      <c r="L30" s="210"/>
      <c r="M30" s="210"/>
      <c r="N30" s="210"/>
      <c r="O30" s="210"/>
    </row>
    <row r="31" spans="1:15" ht="18">
      <c r="A31" s="155"/>
      <c r="B31" s="155"/>
      <c r="C31" s="184">
        <f>C7+24</f>
        <v>43610</v>
      </c>
      <c r="D31" s="180">
        <f>IF(Daily!AB777=0,"",Daily!AB777)</f>
        <v>237738</v>
      </c>
      <c r="E31" s="180">
        <f>IF(Daily!AC777=0,"",Daily!AC777)</f>
        <v>237345</v>
      </c>
      <c r="F31" s="214"/>
      <c r="G31" s="210">
        <f t="shared" ref="G31:G32" si="1">IF(D31="",0,IF(WEEKDAY(C31,2)=7,3,IF(H31="H",3,IF(WEEKDAY(C31,2)=6,2,1))))</f>
        <v>2</v>
      </c>
      <c r="K31" s="210"/>
      <c r="L31" s="210"/>
      <c r="M31" s="210"/>
      <c r="N31" s="210"/>
      <c r="O31" s="210"/>
    </row>
    <row r="32" spans="1:15" ht="18">
      <c r="A32" s="155"/>
      <c r="B32" s="155"/>
      <c r="C32" s="184">
        <f>C7+25</f>
        <v>43611</v>
      </c>
      <c r="D32" s="180">
        <f>IF(Daily!AB808=0,"",Daily!AB808)</f>
        <v>157485</v>
      </c>
      <c r="E32" s="180">
        <f>IF(Daily!AC808=0,"",Daily!AC808)</f>
        <v>157276</v>
      </c>
      <c r="F32" s="180" t="str">
        <f>IF(Daily!AD808=0,"",Daily!AD808)</f>
        <v/>
      </c>
      <c r="G32" s="210">
        <f t="shared" si="1"/>
        <v>3</v>
      </c>
      <c r="K32" s="210"/>
      <c r="L32" s="210"/>
      <c r="M32" s="210"/>
      <c r="N32" s="210"/>
    </row>
    <row r="33" spans="1:14" ht="18">
      <c r="A33" s="155"/>
      <c r="B33" s="155"/>
      <c r="C33" s="184">
        <f>C7+26</f>
        <v>43612</v>
      </c>
      <c r="D33" s="180">
        <f>IF(Daily!AB839=0,"",Daily!AB839)</f>
        <v>300754</v>
      </c>
      <c r="E33" s="180">
        <f>IF(Daily!AC839=0,"",Daily!AC839)</f>
        <v>300206</v>
      </c>
      <c r="F33" s="214"/>
      <c r="G33" s="210">
        <f t="shared" ref="G33:G37" si="2">IF(D33="",0,IF(WEEKDAY(C33,2)=7,3,IF(H33="H",3,IF(WEEKDAY(C33,2)=6,2,1))))</f>
        <v>1</v>
      </c>
      <c r="K33" s="210"/>
      <c r="L33" s="210"/>
      <c r="M33" s="210"/>
      <c r="N33" s="210"/>
    </row>
    <row r="34" spans="1:14" ht="18">
      <c r="A34" s="155"/>
      <c r="B34" s="155"/>
      <c r="C34" s="184">
        <f>C7+27</f>
        <v>43613</v>
      </c>
      <c r="D34" s="180">
        <f>IF(Daily!AB870=0,"",Daily!AB870)</f>
        <v>310992</v>
      </c>
      <c r="E34" s="181">
        <f>IF(Daily!AC870=0,"",Daily!AC870)</f>
        <v>310537</v>
      </c>
      <c r="F34" s="214"/>
      <c r="G34" s="210">
        <f t="shared" si="2"/>
        <v>1</v>
      </c>
      <c r="K34" s="210"/>
      <c r="L34" s="210"/>
      <c r="M34" s="210"/>
      <c r="N34" s="210"/>
    </row>
    <row r="35" spans="1:14" ht="18">
      <c r="A35" s="155"/>
      <c r="B35" s="155"/>
      <c r="C35" s="184">
        <f>C7+28</f>
        <v>43614</v>
      </c>
      <c r="D35" s="180">
        <f>IF(Daily!AB901=0,"",Daily!AB901)</f>
        <v>314310</v>
      </c>
      <c r="E35" s="181">
        <f>IF(Daily!AC901=0,"",Daily!AC901)</f>
        <v>313823</v>
      </c>
      <c r="F35" s="214"/>
      <c r="G35" s="210">
        <f t="shared" si="2"/>
        <v>1</v>
      </c>
      <c r="K35" s="210"/>
      <c r="L35" s="210"/>
      <c r="M35" s="210"/>
      <c r="N35" s="210"/>
    </row>
    <row r="36" spans="1:14" ht="18">
      <c r="A36" s="155"/>
      <c r="B36" s="155"/>
      <c r="C36" s="184">
        <f>C8+28</f>
        <v>43615</v>
      </c>
      <c r="D36" s="180">
        <f>IF(Daily!AB932=0,"",Daily!AB932)</f>
        <v>310935</v>
      </c>
      <c r="E36" s="181">
        <f>IF(Daily!AC932=0,"",Daily!AC932)</f>
        <v>310458</v>
      </c>
      <c r="F36" s="214"/>
      <c r="G36" s="210">
        <f t="shared" si="2"/>
        <v>1</v>
      </c>
      <c r="K36" s="210"/>
      <c r="L36" s="210"/>
      <c r="M36" s="210"/>
      <c r="N36" s="210"/>
    </row>
    <row r="37" spans="1:14" ht="18.95" thickBot="1">
      <c r="A37" s="155"/>
      <c r="B37" s="155"/>
      <c r="C37" s="184">
        <f>C9+28</f>
        <v>43616</v>
      </c>
      <c r="D37" s="180">
        <f>IF(Daily!AB963=0,"",Daily!AB963)</f>
        <v>327724</v>
      </c>
      <c r="E37" s="235">
        <f>IF(Daily!AC963=0,"",Daily!AC963)</f>
        <v>327122</v>
      </c>
      <c r="F37" s="214"/>
      <c r="G37" s="210">
        <f t="shared" si="2"/>
        <v>1</v>
      </c>
      <c r="L37" s="210"/>
      <c r="M37" s="210"/>
      <c r="N37" s="210"/>
    </row>
    <row r="38" spans="1:14" ht="17.100000000000001" thickTop="1" thickBot="1">
      <c r="A38" s="155"/>
      <c r="B38" s="155"/>
      <c r="C38" s="161" t="s">
        <v>16</v>
      </c>
      <c r="D38" s="209">
        <f>SUM(D7:D37)</f>
        <v>8306128</v>
      </c>
      <c r="E38" s="208">
        <f>SUM(E7:E37)</f>
        <v>8290813</v>
      </c>
      <c r="F38" s="219"/>
      <c r="G38" s="160"/>
      <c r="H38" s="160"/>
      <c r="I38" s="160"/>
    </row>
    <row r="39" spans="1:14" ht="15.95" thickTop="1">
      <c r="A39" s="157"/>
      <c r="B39" s="158"/>
      <c r="C39" s="159" t="s">
        <v>65</v>
      </c>
      <c r="D39" s="158"/>
      <c r="E39" s="158"/>
      <c r="F39" s="220"/>
    </row>
    <row r="40" spans="1:14">
      <c r="A40" s="157"/>
      <c r="B40" s="158"/>
      <c r="C40" s="158"/>
      <c r="D40" s="158"/>
      <c r="E40" s="158"/>
      <c r="F40" s="220"/>
    </row>
    <row r="41" spans="1:14" ht="15">
      <c r="A41" s="157"/>
      <c r="C41" s="163" t="s">
        <v>66</v>
      </c>
      <c r="D41" s="160">
        <f>MAX(D7:D37)</f>
        <v>327724</v>
      </c>
      <c r="E41" s="160">
        <f>MAX(E7:E37)</f>
        <v>327122</v>
      </c>
      <c r="F41" s="221"/>
    </row>
    <row r="42" spans="1:14" ht="17.100000000000001">
      <c r="A42" s="157"/>
      <c r="C42" s="163" t="s">
        <v>67</v>
      </c>
      <c r="D42" s="239">
        <f>IF(D38=0,"-",INDEX($C$7:$C$37,MATCH(MAX(D$7:D$37),D$7:D$37,0)))</f>
        <v>43616</v>
      </c>
      <c r="E42" s="239">
        <f>IF(E38=0,"-",INDEX($C$7:$C$37,MATCH(MAX(E$7:E$37),E$7:E$37,0)))</f>
        <v>43616</v>
      </c>
      <c r="F42" s="222"/>
    </row>
    <row r="43" spans="1:14" ht="15">
      <c r="A43" s="157"/>
      <c r="C43" s="163" t="s">
        <v>68</v>
      </c>
      <c r="D43" s="160">
        <f>IF(D38=0,0,AVERAGEIF($G$7:$G$37,"&gt;0",D$7:D$37))</f>
        <v>267939.61290322582</v>
      </c>
      <c r="E43" s="160">
        <f>IF(E38=0,0,AVERAGEIF($G$7:$G$37,"&gt;0",E$7:E$37))</f>
        <v>267445.58064516127</v>
      </c>
      <c r="F43" s="221"/>
    </row>
    <row r="44" spans="1:14" ht="15">
      <c r="A44" s="157"/>
      <c r="C44" s="163" t="s">
        <v>69</v>
      </c>
      <c r="D44" s="211">
        <f>SUMIF($G$7:$G$37,1,D$7:D$37)</f>
        <v>6482015</v>
      </c>
      <c r="E44" s="211">
        <f>SUMIF($G$7:$G$37,1,E$7:E$37)</f>
        <v>6469468</v>
      </c>
      <c r="F44" s="221"/>
    </row>
    <row r="45" spans="1:14" ht="15">
      <c r="A45" s="157"/>
      <c r="C45" s="163" t="s">
        <v>70</v>
      </c>
      <c r="D45" s="160">
        <f>IF(D38=0,0,AVERAGEIF($G$7:$G$37,1,D$7:D$37))</f>
        <v>308667.38095238095</v>
      </c>
      <c r="E45" s="160">
        <f>IF(E38=0,0,AVERAGEIF($G$7:$G$37,1,E$7:E$37))</f>
        <v>308069.90476190473</v>
      </c>
      <c r="F45" s="221"/>
    </row>
    <row r="46" spans="1:14" ht="15">
      <c r="C46" s="164" t="s">
        <v>71</v>
      </c>
      <c r="D46" s="211">
        <f>SUMIF($G$7:$G$37,2,D$7:D$37)</f>
        <v>910819</v>
      </c>
      <c r="E46" s="211">
        <f>SUMIF($G$7:$G$37,2,E$7:E$37)</f>
        <v>909219</v>
      </c>
      <c r="F46" s="223"/>
    </row>
    <row r="47" spans="1:14" ht="15">
      <c r="C47" s="164" t="s">
        <v>72</v>
      </c>
      <c r="D47" s="160">
        <f>IF(D38=0,0,AVERAGEIF($G$7:$G$37,2,D$7:D$37))</f>
        <v>227704.75</v>
      </c>
      <c r="E47" s="160">
        <f>IF(E38=0,0,AVERAGEIF($G$7:$G$37,2,E$7:E$37))</f>
        <v>227304.75</v>
      </c>
      <c r="F47" s="223"/>
    </row>
    <row r="48" spans="1:14" ht="15">
      <c r="C48" s="164" t="s">
        <v>73</v>
      </c>
      <c r="D48" s="211">
        <f>SUMIF($G$7:$G$37,3,D$7:D$37)</f>
        <v>913294</v>
      </c>
      <c r="E48" s="211">
        <f>SUMIF($G$7:$G$37,3,E$7:E$37)</f>
        <v>912126</v>
      </c>
      <c r="F48" s="224"/>
    </row>
    <row r="49" spans="3:6" ht="15">
      <c r="C49" s="164" t="s">
        <v>74</v>
      </c>
      <c r="D49" s="160">
        <f>IF(D38=0,0,AVERAGEIF($G$7:$G$37,3,D$7:D$37))</f>
        <v>152215.66666666666</v>
      </c>
      <c r="E49" s="160">
        <f>IF(E38=0,0,AVERAGEIF($G$7:$G$37,3,E$7:E$37))</f>
        <v>152021</v>
      </c>
      <c r="F49" s="224"/>
    </row>
    <row r="50" spans="3:6" ht="15">
      <c r="C50" s="164" t="s">
        <v>75</v>
      </c>
      <c r="D50" s="224">
        <f>+D46+D48</f>
        <v>1824113</v>
      </c>
      <c r="E50" s="224">
        <f>+E46+E48</f>
        <v>1821345</v>
      </c>
      <c r="F50" s="224"/>
    </row>
    <row r="51" spans="3:6" ht="15">
      <c r="C51" s="164" t="s">
        <v>76</v>
      </c>
      <c r="D51" s="212">
        <f>IF(D38=0,0,AVERAGEIF($G7:$G37,"&gt;1",D7:D37))</f>
        <v>182411.3</v>
      </c>
      <c r="E51" s="212">
        <f>IF(E38=0,0,AVERAGEIF($G7:$G37,"&gt;1",E7:E37))</f>
        <v>182134.5</v>
      </c>
      <c r="F51" s="224"/>
    </row>
    <row r="52" spans="3:6">
      <c r="C52" s="165" t="s">
        <v>16</v>
      </c>
      <c r="D52" s="211">
        <f>+D44+D46+D48</f>
        <v>8306128</v>
      </c>
      <c r="E52" s="211">
        <f>+E44+E46+E48</f>
        <v>8290813</v>
      </c>
      <c r="F52" s="221"/>
    </row>
    <row r="53" spans="3:6">
      <c r="D53" s="162" t="str">
        <f>IF(Monthly!AB31=D52,"CORRECT","no")</f>
        <v>CORRECT</v>
      </c>
      <c r="E53" s="162" t="str">
        <f>IF(Monthly!AC31=E52,"CORRECT","no")</f>
        <v>CORRECT</v>
      </c>
      <c r="F53" s="225"/>
    </row>
    <row r="54" spans="3:6">
      <c r="C54" s="165" t="s">
        <v>77</v>
      </c>
      <c r="D54" s="160">
        <f>SUM(Monthly!AB11:AB13)</f>
        <v>1586186</v>
      </c>
    </row>
    <row r="55" spans="3:6">
      <c r="C55" s="165" t="s">
        <v>78</v>
      </c>
      <c r="D55" s="160">
        <f>SUM(Monthly!AB21:AB23)</f>
        <v>1840166</v>
      </c>
    </row>
    <row r="60" spans="3:6">
      <c r="C60" s="234" t="s">
        <v>79</v>
      </c>
      <c r="D60" s="234"/>
      <c r="E60" s="234"/>
    </row>
    <row r="61" spans="3:6">
      <c r="C61" s="162" t="s">
        <v>80</v>
      </c>
      <c r="D61" s="212" cm="1">
        <f t="array" ref="D61">AVERAGE(IF(WEEKDAY($C$7:$C$37,2)=1,D$7:D$37))</f>
        <v>257876</v>
      </c>
      <c r="E61" s="212" cm="1">
        <f t="array" ref="E61">AVERAGE(IF(WEEKDAY($C$7:$C$37,2)=1,E$7:E$37))</f>
        <v>257167.25</v>
      </c>
      <c r="F61" s="212"/>
    </row>
    <row r="62" spans="3:6">
      <c r="C62" s="162" t="s">
        <v>81</v>
      </c>
      <c r="D62" s="212">
        <f t="array" ref="D62">AVERAGE(IF(WEEKDAY($C$7:$C$37,2)=2,D$7:D$37))</f>
        <v>304050</v>
      </c>
      <c r="E62" s="212">
        <f t="array" ref="E62">AVERAGE(IF(WEEKDAY($C$7:$C$37,2)=2,E$7:E$37))</f>
        <v>303577.25</v>
      </c>
    </row>
    <row r="63" spans="3:6">
      <c r="C63" s="162" t="s">
        <v>82</v>
      </c>
      <c r="D63" s="212">
        <f t="array" ref="D63">AVERAGE(IF(WEEKDAY($C$7:$C$37,2)=3,D$7:D$37))</f>
        <v>286556.2</v>
      </c>
      <c r="E63" s="212">
        <f t="array" ref="E63">AVERAGE(IF(WEEKDAY($C$7:$C$37,2)=3,E$7:E$37))</f>
        <v>286115</v>
      </c>
    </row>
    <row r="64" spans="3:6">
      <c r="C64" s="162" t="s">
        <v>83</v>
      </c>
      <c r="D64" s="212">
        <f t="array" ref="D64">AVERAGE(IF(WEEKDAY($C$7:$C$37,2)=4,D$7:D$37))</f>
        <v>306217.40000000002</v>
      </c>
      <c r="E64" s="212">
        <f t="array" ref="E64">AVERAGE(IF(WEEKDAY($C$7:$C$37,2)=4,E$7:E$37))</f>
        <v>305533</v>
      </c>
    </row>
    <row r="65" spans="3:5">
      <c r="C65" s="162" t="s">
        <v>84</v>
      </c>
      <c r="D65" s="212">
        <f t="array" ref="D65">AVERAGE(IF(WEEKDAY($C$7:$C$37,2)=5,D$7:D$37))</f>
        <v>317558.59999999998</v>
      </c>
      <c r="E65" s="212">
        <f t="array" ref="E65">AVERAGE(IF(WEEKDAY($C$7:$C$37,2)=5,E$7:E$37))</f>
        <v>317040.40000000002</v>
      </c>
    </row>
    <row r="66" spans="3:5">
      <c r="C66" s="162" t="s">
        <v>85</v>
      </c>
      <c r="D66" s="212" cm="1">
        <f t="array" ref="D66">AVERAGE(IF(WEEKDAY($C$7:$C$37,2)=6,D$7:D$37))</f>
        <v>227704.75</v>
      </c>
      <c r="E66" s="212" cm="1">
        <f t="array" ref="E66">AVERAGE(IF(WEEKDAY($C$7:$C$37,2)=6,E$7:E$37))</f>
        <v>227304.75</v>
      </c>
    </row>
    <row r="67" spans="3:5">
      <c r="C67" s="162" t="s">
        <v>86</v>
      </c>
      <c r="D67" s="212" cm="1">
        <f t="array" ref="D67">AVERAGE(IF(WEEKDAY($C$7:$C$37,2)=7,D$7:D$37))</f>
        <v>148986</v>
      </c>
      <c r="E67" s="212" cm="1">
        <f t="array" ref="E67">AVERAGE(IF(WEEKDAY($C$7:$C$37,2)=7,E$7:E$37))</f>
        <v>148793.5</v>
      </c>
    </row>
    <row r="70" spans="3:5">
      <c r="C70" s="162"/>
      <c r="D70" s="212"/>
    </row>
    <row r="71" spans="3:5">
      <c r="C71" s="162"/>
      <c r="D71" s="212"/>
    </row>
    <row r="72" spans="3:5">
      <c r="C72" s="162"/>
      <c r="D72" s="212"/>
    </row>
    <row r="73" spans="3:5">
      <c r="C73" s="162"/>
      <c r="D73" s="212"/>
    </row>
    <row r="74" spans="3:5">
      <c r="C74" s="162"/>
      <c r="D74" s="212"/>
    </row>
    <row r="75" spans="3:5">
      <c r="C75" s="162"/>
      <c r="D75" s="212"/>
    </row>
    <row r="76" spans="3:5">
      <c r="C76" s="162"/>
      <c r="D76" s="21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1 C32:F32 C33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topLeftCell="A39" zoomScale="90" zoomScaleNormal="90" zoomScalePageLayoutView="90" workbookViewId="0">
      <selection activeCell="AE62" sqref="AE62"/>
    </sheetView>
  </sheetViews>
  <sheetFormatPr defaultColWidth="8.85546875" defaultRowHeight="12.95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13" t="s">
        <v>87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87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95">
      <c r="A3" s="291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 spans="1:29" ht="14.1" thickBot="1"/>
    <row r="5" spans="1:29" ht="15" thickTop="1" thickBot="1">
      <c r="A5" s="296" t="s">
        <v>2</v>
      </c>
      <c r="B5" s="315" t="s">
        <v>3</v>
      </c>
      <c r="C5" s="293"/>
      <c r="D5" s="292" t="s">
        <v>4</v>
      </c>
      <c r="E5" s="293"/>
      <c r="F5" s="292" t="s">
        <v>5</v>
      </c>
      <c r="G5" s="293"/>
      <c r="H5" s="292" t="s">
        <v>6</v>
      </c>
      <c r="I5" s="293"/>
      <c r="J5" s="292" t="s">
        <v>7</v>
      </c>
      <c r="K5" s="293"/>
      <c r="L5" s="292" t="s">
        <v>8</v>
      </c>
      <c r="M5" s="293"/>
      <c r="N5" s="292" t="s">
        <v>9</v>
      </c>
      <c r="O5" s="293"/>
      <c r="P5" s="316" t="s">
        <v>10</v>
      </c>
      <c r="Q5" s="293"/>
      <c r="R5" s="292" t="s">
        <v>11</v>
      </c>
      <c r="S5" s="293"/>
      <c r="T5" s="292" t="s">
        <v>12</v>
      </c>
      <c r="U5" s="293"/>
      <c r="V5" s="317" t="s">
        <v>13</v>
      </c>
      <c r="W5" s="318"/>
      <c r="X5" s="292" t="s">
        <v>14</v>
      </c>
      <c r="Y5" s="293"/>
      <c r="Z5" s="292" t="s">
        <v>15</v>
      </c>
      <c r="AA5" s="293"/>
      <c r="AB5" s="292" t="s">
        <v>16</v>
      </c>
      <c r="AC5" s="293"/>
    </row>
    <row r="6" spans="1:29" ht="15" thickTop="1" thickBot="1">
      <c r="A6" s="297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4.1" thickTop="1">
      <c r="A7" s="90" t="s">
        <v>19</v>
      </c>
      <c r="B7" s="32">
        <f>Monthly!B7-(Saturdays!B7+'Sundays &amp; Holidays'!B7)</f>
        <v>0</v>
      </c>
      <c r="C7" s="39">
        <f>Monthly!C7-(Saturdays!C7+'Sundays &amp; Holidays'!C7)</f>
        <v>0</v>
      </c>
      <c r="D7" s="32">
        <f>Monthly!D7-(Saturdays!D7+'Sundays &amp; Holidays'!D7)</f>
        <v>0</v>
      </c>
      <c r="E7" s="39">
        <f>Monthly!E7-(Saturdays!E7+'Sundays &amp; Holidays'!E7)</f>
        <v>0</v>
      </c>
      <c r="F7" s="32">
        <f>Monthly!F7-(Saturdays!F7+'Sundays &amp; Holidays'!F7)</f>
        <v>0</v>
      </c>
      <c r="G7" s="39">
        <f>Monthly!G7-(Saturdays!G7+'Sundays &amp; Holidays'!G7)</f>
        <v>0</v>
      </c>
      <c r="H7" s="32">
        <f>Monthly!H7-(Saturdays!H7+'Sundays &amp; Holidays'!H7)</f>
        <v>0</v>
      </c>
      <c r="I7" s="39">
        <f>Monthly!I7-(Saturdays!I7+'Sundays &amp; Holidays'!I7)</f>
        <v>0</v>
      </c>
      <c r="J7" s="32">
        <f>Monthly!J7-(Saturdays!J7+'Sundays &amp; Holidays'!J7)</f>
        <v>0</v>
      </c>
      <c r="K7" s="39">
        <f>Monthly!K7-(Saturdays!K7+'Sundays &amp; Holidays'!K7)</f>
        <v>0</v>
      </c>
      <c r="L7" s="32">
        <f>Monthly!L7-(Saturdays!L7+'Sundays &amp; Holidays'!L7)</f>
        <v>0</v>
      </c>
      <c r="M7" s="39">
        <f>Monthly!M7-(Saturdays!M7+'Sundays &amp; Holidays'!M7)</f>
        <v>0</v>
      </c>
      <c r="N7" s="32">
        <f>Monthly!N7-(Saturdays!N7+'Sundays &amp; Holidays'!N7)</f>
        <v>0</v>
      </c>
      <c r="O7" s="39">
        <f>Monthly!O7-(Saturdays!O7+'Sundays &amp; Holidays'!O7)</f>
        <v>0</v>
      </c>
      <c r="P7" s="32">
        <f>Monthly!P7-(Saturdays!P7+'Sundays &amp; Holidays'!P7)</f>
        <v>0</v>
      </c>
      <c r="Q7" s="39">
        <f>Monthly!Q7-(Saturdays!Q7+'Sundays &amp; Holidays'!Q7)</f>
        <v>0</v>
      </c>
      <c r="R7" s="32">
        <f>Monthly!R7-(Saturdays!R7+'Sundays &amp; Holidays'!R7)</f>
        <v>0</v>
      </c>
      <c r="S7" s="39">
        <f>Monthly!S7-(Saturdays!S7+'Sundays &amp; Holidays'!S7)</f>
        <v>0</v>
      </c>
      <c r="T7" s="32">
        <f>Monthly!T7-(Saturdays!T7+'Sundays &amp; Holidays'!T7)</f>
        <v>0</v>
      </c>
      <c r="U7" s="39">
        <f>Monthly!U7-(Saturdays!U7+'Sundays &amp; Holidays'!U7)</f>
        <v>0</v>
      </c>
      <c r="V7" s="32">
        <f>Monthly!V7-(Saturdays!V7+'Sundays &amp; Holidays'!V7)</f>
        <v>0</v>
      </c>
      <c r="W7" s="39">
        <f>Monthly!W7-(Saturdays!W7+'Sundays &amp; Holidays'!W7)</f>
        <v>0</v>
      </c>
      <c r="X7" s="32">
        <f>Monthly!X7-(Saturdays!X7+'Sundays &amp; Holidays'!X7)</f>
        <v>0</v>
      </c>
      <c r="Y7" s="39">
        <f>Monthly!Y7-(Saturdays!Y7+'Sundays &amp; Holidays'!Y7)</f>
        <v>0</v>
      </c>
      <c r="Z7" s="32">
        <f>Monthly!Z7-(Saturdays!Z7+'Sundays &amp; Holidays'!Z7)</f>
        <v>0</v>
      </c>
      <c r="AA7" s="39">
        <f>Monthly!AA7-(Saturdays!AA7+'Sundays &amp; Holidays'!AA7)</f>
        <v>0</v>
      </c>
      <c r="AB7" s="107">
        <f>+B7+D7+F7+H7+J7+L7+N7+P7+R7+T7+V7+X7+Z7</f>
        <v>0</v>
      </c>
      <c r="AC7" s="108">
        <f>+C7+E7+G7+I7+K7+M7+O7+Q7+S7+U7+W7+Y7+AA7</f>
        <v>0</v>
      </c>
    </row>
    <row r="8" spans="1:29">
      <c r="A8" s="91" t="s">
        <v>21</v>
      </c>
      <c r="B8" s="3">
        <f>Monthly!B8-(Saturdays!B8+'Sundays &amp; Holidays'!B8)</f>
        <v>13033</v>
      </c>
      <c r="C8" s="29">
        <f>Monthly!C8-(Saturdays!C8+'Sundays &amp; Holidays'!C8)</f>
        <v>0</v>
      </c>
      <c r="D8" s="3">
        <f>Monthly!D8-(Saturdays!D8+'Sundays &amp; Holidays'!D8)</f>
        <v>3551</v>
      </c>
      <c r="E8" s="29">
        <f>Monthly!E8-(Saturdays!E8+'Sundays &amp; Holidays'!E8)</f>
        <v>3</v>
      </c>
      <c r="F8" s="3">
        <f>Monthly!F8-(Saturdays!F8+'Sundays &amp; Holidays'!F8)</f>
        <v>1064</v>
      </c>
      <c r="G8" s="29">
        <f>Monthly!G8-(Saturdays!G8+'Sundays &amp; Holidays'!G8)</f>
        <v>19</v>
      </c>
      <c r="H8" s="3">
        <f>Monthly!H8-(Saturdays!H8+'Sundays &amp; Holidays'!H8)</f>
        <v>5989</v>
      </c>
      <c r="I8" s="29">
        <f>Monthly!I8-(Saturdays!I8+'Sundays &amp; Holidays'!I8)</f>
        <v>227</v>
      </c>
      <c r="J8" s="3">
        <f>Monthly!J8-(Saturdays!J8+'Sundays &amp; Holidays'!J8)</f>
        <v>220</v>
      </c>
      <c r="K8" s="29">
        <f>Monthly!K8-(Saturdays!K8+'Sundays &amp; Holidays'!K8)</f>
        <v>81</v>
      </c>
      <c r="L8" s="3">
        <f>Monthly!L8-(Saturdays!L8+'Sundays &amp; Holidays'!L8)</f>
        <v>118</v>
      </c>
      <c r="M8" s="29">
        <f>Monthly!M8-(Saturdays!M8+'Sundays &amp; Holidays'!M8)</f>
        <v>350</v>
      </c>
      <c r="N8" s="3">
        <f>Monthly!N8-(Saturdays!N8+'Sundays &amp; Holidays'!N8)</f>
        <v>982</v>
      </c>
      <c r="O8" s="29">
        <f>Monthly!O8-(Saturdays!O8+'Sundays &amp; Holidays'!O8)</f>
        <v>349</v>
      </c>
      <c r="P8" s="3">
        <f>Monthly!P8-(Saturdays!P8+'Sundays &amp; Holidays'!P8)</f>
        <v>338</v>
      </c>
      <c r="Q8" s="29">
        <f>Monthly!Q8-(Saturdays!Q8+'Sundays &amp; Holidays'!Q8)</f>
        <v>115</v>
      </c>
      <c r="R8" s="3">
        <f>Monthly!R8-(Saturdays!R8+'Sundays &amp; Holidays'!R8)</f>
        <v>202</v>
      </c>
      <c r="S8" s="29">
        <f>Monthly!S8-(Saturdays!S8+'Sundays &amp; Holidays'!S8)</f>
        <v>122</v>
      </c>
      <c r="T8" s="3">
        <f>Monthly!T8-(Saturdays!T8+'Sundays &amp; Holidays'!T8)</f>
        <v>12</v>
      </c>
      <c r="U8" s="29">
        <f>Monthly!U8-(Saturdays!U8+'Sundays &amp; Holidays'!U8)</f>
        <v>0</v>
      </c>
      <c r="V8" s="3">
        <f>Monthly!V8-(Saturdays!V8+'Sundays &amp; Holidays'!V8)</f>
        <v>53</v>
      </c>
      <c r="W8" s="29">
        <f>Monthly!W8-(Saturdays!W8+'Sundays &amp; Holidays'!W8)</f>
        <v>0</v>
      </c>
      <c r="X8" s="3">
        <f>Monthly!X8-(Saturdays!X8+'Sundays &amp; Holidays'!X8)</f>
        <v>5</v>
      </c>
      <c r="Y8" s="29">
        <f>Monthly!Y8-(Saturdays!Y8+'Sundays &amp; Holidays'!Y8)</f>
        <v>0</v>
      </c>
      <c r="Z8" s="3">
        <f>Monthly!Z8-(Saturdays!Z8+'Sundays &amp; Holidays'!Z8)</f>
        <v>0</v>
      </c>
      <c r="AA8" s="29">
        <f>Monthly!AA8-(Saturdays!AA8+'Sundays &amp; Holidays'!AA8)</f>
        <v>0</v>
      </c>
      <c r="AB8" s="109">
        <f>+B8+D8+F8+H8+J8+L8+N8+P8+R8+T8+V8+X8+Z8</f>
        <v>25567</v>
      </c>
      <c r="AC8" s="16">
        <f>+C8+E8+G8+I8+K8+M8+O8+Q8+S8+U8+W8+Y8+AA8</f>
        <v>1266</v>
      </c>
    </row>
    <row r="9" spans="1:29">
      <c r="A9" s="92" t="s">
        <v>23</v>
      </c>
      <c r="B9" s="3">
        <f>Monthly!B9-(Saturdays!B9+'Sundays &amp; Holidays'!B9)</f>
        <v>67823</v>
      </c>
      <c r="C9" s="29">
        <f>Monthly!C9-(Saturdays!C9+'Sundays &amp; Holidays'!C9)</f>
        <v>273</v>
      </c>
      <c r="D9" s="3">
        <f>Monthly!D9-(Saturdays!D9+'Sundays &amp; Holidays'!D9)</f>
        <v>24510</v>
      </c>
      <c r="E9" s="29">
        <f>Monthly!E9-(Saturdays!E9+'Sundays &amp; Holidays'!E9)</f>
        <v>1109</v>
      </c>
      <c r="F9" s="3">
        <f>Monthly!F9-(Saturdays!F9+'Sundays &amp; Holidays'!F9)</f>
        <v>7416</v>
      </c>
      <c r="G9" s="29">
        <f>Monthly!G9-(Saturdays!G9+'Sundays &amp; Holidays'!G9)</f>
        <v>543</v>
      </c>
      <c r="H9" s="3">
        <f>Monthly!H9-(Saturdays!H9+'Sundays &amp; Holidays'!H9)</f>
        <v>28241</v>
      </c>
      <c r="I9" s="29">
        <f>Monthly!I9-(Saturdays!I9+'Sundays &amp; Holidays'!I9)</f>
        <v>5371</v>
      </c>
      <c r="J9" s="3">
        <f>Monthly!J9-(Saturdays!J9+'Sundays &amp; Holidays'!J9)</f>
        <v>1879</v>
      </c>
      <c r="K9" s="29">
        <f>Monthly!K9-(Saturdays!K9+'Sundays &amp; Holidays'!K9)</f>
        <v>1828</v>
      </c>
      <c r="L9" s="3">
        <f>Monthly!L9-(Saturdays!L9+'Sundays &amp; Holidays'!L9)</f>
        <v>1711</v>
      </c>
      <c r="M9" s="29">
        <f>Monthly!M9-(Saturdays!M9+'Sundays &amp; Holidays'!M9)</f>
        <v>8671</v>
      </c>
      <c r="N9" s="3">
        <f>Monthly!N9-(Saturdays!N9+'Sundays &amp; Holidays'!N9)</f>
        <v>11063</v>
      </c>
      <c r="O9" s="29">
        <f>Monthly!O9-(Saturdays!O9+'Sundays &amp; Holidays'!O9)</f>
        <v>13680</v>
      </c>
      <c r="P9" s="3">
        <f>Monthly!P9-(Saturdays!P9+'Sundays &amp; Holidays'!P9)</f>
        <v>7024</v>
      </c>
      <c r="Q9" s="29">
        <f>Monthly!Q9-(Saturdays!Q9+'Sundays &amp; Holidays'!Q9)</f>
        <v>8537</v>
      </c>
      <c r="R9" s="3">
        <f>Monthly!R9-(Saturdays!R9+'Sundays &amp; Holidays'!R9)</f>
        <v>10194</v>
      </c>
      <c r="S9" s="29">
        <f>Monthly!S9-(Saturdays!S9+'Sundays &amp; Holidays'!S9)</f>
        <v>10049</v>
      </c>
      <c r="T9" s="3">
        <f>Monthly!T9-(Saturdays!T9+'Sundays &amp; Holidays'!T9)</f>
        <v>2191</v>
      </c>
      <c r="U9" s="29">
        <f>Monthly!U9-(Saturdays!U9+'Sundays &amp; Holidays'!U9)</f>
        <v>7193</v>
      </c>
      <c r="V9" s="3">
        <f>Monthly!V9-(Saturdays!V9+'Sundays &amp; Holidays'!V9)</f>
        <v>6146</v>
      </c>
      <c r="W9" s="29">
        <f>Monthly!W9-(Saturdays!W9+'Sundays &amp; Holidays'!W9)</f>
        <v>15658</v>
      </c>
      <c r="X9" s="3">
        <f>Monthly!X9-(Saturdays!X9+'Sundays &amp; Holidays'!X9)</f>
        <v>9509</v>
      </c>
      <c r="Y9" s="29">
        <f>Monthly!Y9-(Saturdays!Y9+'Sundays &amp; Holidays'!Y9)</f>
        <v>10426</v>
      </c>
      <c r="Z9" s="3">
        <f>Monthly!Z9-(Saturdays!Z9+'Sundays &amp; Holidays'!Z9)</f>
        <v>28320</v>
      </c>
      <c r="AA9" s="29">
        <f>Monthly!AA9-(Saturdays!AA9+'Sundays &amp; Holidays'!AA9)</f>
        <v>15410</v>
      </c>
      <c r="AB9" s="109">
        <f t="shared" ref="AB9:AC30" si="0">+B9+D9+F9+H9+J9+L9+N9+P9+R9+T9+V9+X9+Z9</f>
        <v>206027</v>
      </c>
      <c r="AC9" s="16">
        <f t="shared" si="0"/>
        <v>98748</v>
      </c>
    </row>
    <row r="10" spans="1:29">
      <c r="A10" s="91" t="s">
        <v>25</v>
      </c>
      <c r="B10" s="3">
        <f>Monthly!B10-(Saturdays!B10+'Sundays &amp; Holidays'!B10)</f>
        <v>115832</v>
      </c>
      <c r="C10" s="29">
        <f>Monthly!C10-(Saturdays!C10+'Sundays &amp; Holidays'!C10)</f>
        <v>13173</v>
      </c>
      <c r="D10" s="3">
        <f>Monthly!D10-(Saturdays!D10+'Sundays &amp; Holidays'!D10)</f>
        <v>43886</v>
      </c>
      <c r="E10" s="29">
        <f>Monthly!E10-(Saturdays!E10+'Sundays &amp; Holidays'!E10)</f>
        <v>14732</v>
      </c>
      <c r="F10" s="3">
        <f>Monthly!F10-(Saturdays!F10+'Sundays &amp; Holidays'!F10)</f>
        <v>14934</v>
      </c>
      <c r="G10" s="29">
        <f>Monthly!G10-(Saturdays!G10+'Sundays &amp; Holidays'!G10)</f>
        <v>7465</v>
      </c>
      <c r="H10" s="3">
        <f>Monthly!H10-(Saturdays!H10+'Sundays &amp; Holidays'!H10)</f>
        <v>29374</v>
      </c>
      <c r="I10" s="29">
        <f>Monthly!I10-(Saturdays!I10+'Sundays &amp; Holidays'!I10)</f>
        <v>22332</v>
      </c>
      <c r="J10" s="3">
        <f>Monthly!J10-(Saturdays!J10+'Sundays &amp; Holidays'!J10)</f>
        <v>4571</v>
      </c>
      <c r="K10" s="29">
        <f>Monthly!K10-(Saturdays!K10+'Sundays &amp; Holidays'!K10)</f>
        <v>8707</v>
      </c>
      <c r="L10" s="3">
        <f>Monthly!L10-(Saturdays!L10+'Sundays &amp; Holidays'!L10)</f>
        <v>7030</v>
      </c>
      <c r="M10" s="29">
        <f>Monthly!M10-(Saturdays!M10+'Sundays &amp; Holidays'!M10)</f>
        <v>24327</v>
      </c>
      <c r="N10" s="3">
        <f>Monthly!N10-(Saturdays!N10+'Sundays &amp; Holidays'!N10)</f>
        <v>26609</v>
      </c>
      <c r="O10" s="29">
        <f>Monthly!O10-(Saturdays!O10+'Sundays &amp; Holidays'!O10)</f>
        <v>38847</v>
      </c>
      <c r="P10" s="3">
        <f>Monthly!P10-(Saturdays!P10+'Sundays &amp; Holidays'!P10)</f>
        <v>20119</v>
      </c>
      <c r="Q10" s="29">
        <f>Monthly!Q10-(Saturdays!Q10+'Sundays &amp; Holidays'!Q10)</f>
        <v>19466</v>
      </c>
      <c r="R10" s="3">
        <f>Monthly!R10-(Saturdays!R10+'Sundays &amp; Holidays'!R10)</f>
        <v>26018</v>
      </c>
      <c r="S10" s="29">
        <f>Monthly!S10-(Saturdays!S10+'Sundays &amp; Holidays'!S10)</f>
        <v>25802</v>
      </c>
      <c r="T10" s="3">
        <f>Monthly!T10-(Saturdays!T10+'Sundays &amp; Holidays'!T10)</f>
        <v>4879</v>
      </c>
      <c r="U10" s="29">
        <f>Monthly!U10-(Saturdays!U10+'Sundays &amp; Holidays'!U10)</f>
        <v>20749</v>
      </c>
      <c r="V10" s="3">
        <f>Monthly!V10-(Saturdays!V10+'Sundays &amp; Holidays'!V10)</f>
        <v>14983</v>
      </c>
      <c r="W10" s="29">
        <f>Monthly!W10-(Saturdays!W10+'Sundays &amp; Holidays'!W10)</f>
        <v>39701</v>
      </c>
      <c r="X10" s="3">
        <f>Monthly!X10-(Saturdays!X10+'Sundays &amp; Holidays'!X10)</f>
        <v>23755</v>
      </c>
      <c r="Y10" s="29">
        <f>Monthly!Y10-(Saturdays!Y10+'Sundays &amp; Holidays'!Y10)</f>
        <v>25988</v>
      </c>
      <c r="Z10" s="3">
        <f>Monthly!Z10-(Saturdays!Z10+'Sundays &amp; Holidays'!Z10)</f>
        <v>69797</v>
      </c>
      <c r="AA10" s="29">
        <f>Monthly!AA10-(Saturdays!AA10+'Sundays &amp; Holidays'!AA10)</f>
        <v>38653</v>
      </c>
      <c r="AB10" s="109">
        <f t="shared" si="0"/>
        <v>401787</v>
      </c>
      <c r="AC10" s="16">
        <f t="shared" si="0"/>
        <v>299942</v>
      </c>
    </row>
    <row r="11" spans="1:29">
      <c r="A11" s="92" t="s">
        <v>20</v>
      </c>
      <c r="B11" s="3">
        <f>Monthly!B11-(Saturdays!B11+'Sundays &amp; Holidays'!B11)</f>
        <v>112271</v>
      </c>
      <c r="C11" s="29">
        <f>Monthly!C11-(Saturdays!C11+'Sundays &amp; Holidays'!C11)</f>
        <v>20630</v>
      </c>
      <c r="D11" s="3">
        <f>Monthly!D11-(Saturdays!D11+'Sundays &amp; Holidays'!D11)</f>
        <v>36796</v>
      </c>
      <c r="E11" s="29">
        <f>Monthly!E11-(Saturdays!E11+'Sundays &amp; Holidays'!E11)</f>
        <v>26741</v>
      </c>
      <c r="F11" s="3">
        <f>Monthly!F11-(Saturdays!F11+'Sundays &amp; Holidays'!F11)</f>
        <v>16247</v>
      </c>
      <c r="G11" s="29">
        <f>Monthly!G11-(Saturdays!G11+'Sundays &amp; Holidays'!G11)</f>
        <v>12751</v>
      </c>
      <c r="H11" s="3">
        <f>Monthly!H11-(Saturdays!H11+'Sundays &amp; Holidays'!H11)</f>
        <v>27440</v>
      </c>
      <c r="I11" s="29">
        <f>Monthly!I11-(Saturdays!I11+'Sundays &amp; Holidays'!I11)</f>
        <v>33018</v>
      </c>
      <c r="J11" s="3">
        <f>Monthly!J11-(Saturdays!J11+'Sundays &amp; Holidays'!J11)</f>
        <v>7590</v>
      </c>
      <c r="K11" s="29">
        <f>Monthly!K11-(Saturdays!K11+'Sundays &amp; Holidays'!K11)</f>
        <v>17934</v>
      </c>
      <c r="L11" s="3">
        <f>Monthly!L11-(Saturdays!L11+'Sundays &amp; Holidays'!L11)</f>
        <v>9732</v>
      </c>
      <c r="M11" s="29">
        <f>Monthly!M11-(Saturdays!M11+'Sundays &amp; Holidays'!M11)</f>
        <v>41284</v>
      </c>
      <c r="N11" s="3">
        <f>Monthly!N11-(Saturdays!N11+'Sundays &amp; Holidays'!N11)</f>
        <v>34512</v>
      </c>
      <c r="O11" s="29">
        <f>Monthly!O11-(Saturdays!O11+'Sundays &amp; Holidays'!O11)</f>
        <v>57900</v>
      </c>
      <c r="P11" s="3">
        <f>Monthly!P11-(Saturdays!P11+'Sundays &amp; Holidays'!P11)</f>
        <v>28350</v>
      </c>
      <c r="Q11" s="29">
        <f>Monthly!Q11-(Saturdays!Q11+'Sundays &amp; Holidays'!Q11)</f>
        <v>29861</v>
      </c>
      <c r="R11" s="3">
        <f>Monthly!R11-(Saturdays!R11+'Sundays &amp; Holidays'!R11)</f>
        <v>34516</v>
      </c>
      <c r="S11" s="29">
        <f>Monthly!S11-(Saturdays!S11+'Sundays &amp; Holidays'!S11)</f>
        <v>31908</v>
      </c>
      <c r="T11" s="3">
        <f>Monthly!T11-(Saturdays!T11+'Sundays &amp; Holidays'!T11)</f>
        <v>6549</v>
      </c>
      <c r="U11" s="29">
        <f>Monthly!U11-(Saturdays!U11+'Sundays &amp; Holidays'!U11)</f>
        <v>35218</v>
      </c>
      <c r="V11" s="3">
        <f>Monthly!V11-(Saturdays!V11+'Sundays &amp; Holidays'!V11)</f>
        <v>18694</v>
      </c>
      <c r="W11" s="29">
        <f>Monthly!W11-(Saturdays!W11+'Sundays &amp; Holidays'!W11)</f>
        <v>53202</v>
      </c>
      <c r="X11" s="3">
        <f>Monthly!X11-(Saturdays!X11+'Sundays &amp; Holidays'!X11)</f>
        <v>27678</v>
      </c>
      <c r="Y11" s="29">
        <f>Monthly!Y11-(Saturdays!Y11+'Sundays &amp; Holidays'!Y11)</f>
        <v>34379</v>
      </c>
      <c r="Z11" s="3">
        <f>Monthly!Z11-(Saturdays!Z11+'Sundays &amp; Holidays'!Z11)</f>
        <v>98190</v>
      </c>
      <c r="AA11" s="29">
        <f>Monthly!AA11-(Saturdays!AA11+'Sundays &amp; Holidays'!AA11)</f>
        <v>48908</v>
      </c>
      <c r="AB11" s="109">
        <f t="shared" si="0"/>
        <v>458565</v>
      </c>
      <c r="AC11" s="16">
        <f t="shared" si="0"/>
        <v>443734</v>
      </c>
    </row>
    <row r="12" spans="1:29">
      <c r="A12" s="91" t="s">
        <v>22</v>
      </c>
      <c r="B12" s="3">
        <f>Monthly!B12-(Saturdays!B12+'Sundays &amp; Holidays'!B12)</f>
        <v>106956</v>
      </c>
      <c r="C12" s="29">
        <f>Monthly!C12-(Saturdays!C12+'Sundays &amp; Holidays'!C12)</f>
        <v>22016</v>
      </c>
      <c r="D12" s="3">
        <f>Monthly!D12-(Saturdays!D12+'Sundays &amp; Holidays'!D12)</f>
        <v>33117</v>
      </c>
      <c r="E12" s="29">
        <f>Monthly!E12-(Saturdays!E12+'Sundays &amp; Holidays'!E12)</f>
        <v>25216</v>
      </c>
      <c r="F12" s="3">
        <f>Monthly!F12-(Saturdays!F12+'Sundays &amp; Holidays'!F12)</f>
        <v>14771</v>
      </c>
      <c r="G12" s="29">
        <f>Monthly!G12-(Saturdays!G12+'Sundays &amp; Holidays'!G12)</f>
        <v>12027</v>
      </c>
      <c r="H12" s="3">
        <f>Monthly!H12-(Saturdays!H12+'Sundays &amp; Holidays'!H12)</f>
        <v>30918</v>
      </c>
      <c r="I12" s="29">
        <f>Monthly!I12-(Saturdays!I12+'Sundays &amp; Holidays'!I12)</f>
        <v>37530</v>
      </c>
      <c r="J12" s="3">
        <f>Monthly!J12-(Saturdays!J12+'Sundays &amp; Holidays'!J12)</f>
        <v>7488</v>
      </c>
      <c r="K12" s="29">
        <f>Monthly!K12-(Saturdays!K12+'Sundays &amp; Holidays'!K12)</f>
        <v>18550</v>
      </c>
      <c r="L12" s="3">
        <f>Monthly!L12-(Saturdays!L12+'Sundays &amp; Holidays'!L12)</f>
        <v>8742</v>
      </c>
      <c r="M12" s="29">
        <f>Monthly!M12-(Saturdays!M12+'Sundays &amp; Holidays'!M12)</f>
        <v>51664</v>
      </c>
      <c r="N12" s="3">
        <f>Monthly!N12-(Saturdays!N12+'Sundays &amp; Holidays'!N12)</f>
        <v>30562</v>
      </c>
      <c r="O12" s="29">
        <f>Monthly!O12-(Saturdays!O12+'Sundays &amp; Holidays'!O12)</f>
        <v>64454</v>
      </c>
      <c r="P12" s="3">
        <f>Monthly!P12-(Saturdays!P12+'Sundays &amp; Holidays'!P12)</f>
        <v>24489</v>
      </c>
      <c r="Q12" s="29">
        <f>Monthly!Q12-(Saturdays!Q12+'Sundays &amp; Holidays'!Q12)</f>
        <v>32432</v>
      </c>
      <c r="R12" s="3">
        <f>Monthly!R12-(Saturdays!R12+'Sundays &amp; Holidays'!R12)</f>
        <v>34342</v>
      </c>
      <c r="S12" s="29">
        <f>Monthly!S12-(Saturdays!S12+'Sundays &amp; Holidays'!S12)</f>
        <v>27953</v>
      </c>
      <c r="T12" s="3">
        <f>Monthly!T12-(Saturdays!T12+'Sundays &amp; Holidays'!T12)</f>
        <v>6105</v>
      </c>
      <c r="U12" s="29">
        <f>Monthly!U12-(Saturdays!U12+'Sundays &amp; Holidays'!U12)</f>
        <v>30602</v>
      </c>
      <c r="V12" s="3">
        <f>Monthly!V12-(Saturdays!V12+'Sundays &amp; Holidays'!V12)</f>
        <v>16155</v>
      </c>
      <c r="W12" s="29">
        <f>Monthly!W12-(Saturdays!W12+'Sundays &amp; Holidays'!W12)</f>
        <v>52980</v>
      </c>
      <c r="X12" s="3">
        <f>Monthly!X12-(Saturdays!X12+'Sundays &amp; Holidays'!X12)</f>
        <v>25561</v>
      </c>
      <c r="Y12" s="29">
        <f>Monthly!Y12-(Saturdays!Y12+'Sundays &amp; Holidays'!Y12)</f>
        <v>34878</v>
      </c>
      <c r="Z12" s="3">
        <f>Monthly!Z12-(Saturdays!Z12+'Sundays &amp; Holidays'!Z12)</f>
        <v>94060</v>
      </c>
      <c r="AA12" s="29">
        <f>Monthly!AA12-(Saturdays!AA12+'Sundays &amp; Holidays'!AA12)</f>
        <v>46354</v>
      </c>
      <c r="AB12" s="109">
        <f t="shared" si="0"/>
        <v>433266</v>
      </c>
      <c r="AC12" s="16">
        <f t="shared" si="0"/>
        <v>456656</v>
      </c>
    </row>
    <row r="13" spans="1:29">
      <c r="A13" s="92" t="s">
        <v>24</v>
      </c>
      <c r="B13" s="3">
        <f>Monthly!B13-(Saturdays!B13+'Sundays &amp; Holidays'!B13)</f>
        <v>91608</v>
      </c>
      <c r="C13" s="29">
        <f>Monthly!C13-(Saturdays!C13+'Sundays &amp; Holidays'!C13)</f>
        <v>23619</v>
      </c>
      <c r="D13" s="3">
        <f>Monthly!D13-(Saturdays!D13+'Sundays &amp; Holidays'!D13)</f>
        <v>31233</v>
      </c>
      <c r="E13" s="29">
        <f>Monthly!E13-(Saturdays!E13+'Sundays &amp; Holidays'!E13)</f>
        <v>21190</v>
      </c>
      <c r="F13" s="3">
        <f>Monthly!F13-(Saturdays!F13+'Sundays &amp; Holidays'!F13)</f>
        <v>13786</v>
      </c>
      <c r="G13" s="29">
        <f>Monthly!G13-(Saturdays!G13+'Sundays &amp; Holidays'!G13)</f>
        <v>10480</v>
      </c>
      <c r="H13" s="3">
        <f>Monthly!H13-(Saturdays!H13+'Sundays &amp; Holidays'!H13)</f>
        <v>32423</v>
      </c>
      <c r="I13" s="29">
        <f>Monthly!I13-(Saturdays!I13+'Sundays &amp; Holidays'!I13)</f>
        <v>37504</v>
      </c>
      <c r="J13" s="3">
        <f>Monthly!J13-(Saturdays!J13+'Sundays &amp; Holidays'!J13)</f>
        <v>6858</v>
      </c>
      <c r="K13" s="29">
        <f>Monthly!K13-(Saturdays!K13+'Sundays &amp; Holidays'!K13)</f>
        <v>17939</v>
      </c>
      <c r="L13" s="3">
        <f>Monthly!L13-(Saturdays!L13+'Sundays &amp; Holidays'!L13)</f>
        <v>8484</v>
      </c>
      <c r="M13" s="29">
        <f>Monthly!M13-(Saturdays!M13+'Sundays &amp; Holidays'!M13)</f>
        <v>45099</v>
      </c>
      <c r="N13" s="3">
        <f>Monthly!N13-(Saturdays!N13+'Sundays &amp; Holidays'!N13)</f>
        <v>28662</v>
      </c>
      <c r="O13" s="29">
        <f>Monthly!O13-(Saturdays!O13+'Sundays &amp; Holidays'!O13)</f>
        <v>59834</v>
      </c>
      <c r="P13" s="3">
        <f>Monthly!P13-(Saturdays!P13+'Sundays &amp; Holidays'!P13)</f>
        <v>19412</v>
      </c>
      <c r="Q13" s="29">
        <f>Monthly!Q13-(Saturdays!Q13+'Sundays &amp; Holidays'!Q13)</f>
        <v>28105</v>
      </c>
      <c r="R13" s="3">
        <f>Monthly!R13-(Saturdays!R13+'Sundays &amp; Holidays'!R13)</f>
        <v>30728</v>
      </c>
      <c r="S13" s="29">
        <f>Monthly!S13-(Saturdays!S13+'Sundays &amp; Holidays'!S13)</f>
        <v>26570</v>
      </c>
      <c r="T13" s="3">
        <f>Monthly!T13-(Saturdays!T13+'Sundays &amp; Holidays'!T13)</f>
        <v>6343</v>
      </c>
      <c r="U13" s="29">
        <f>Monthly!U13-(Saturdays!U13+'Sundays &amp; Holidays'!U13)</f>
        <v>20461</v>
      </c>
      <c r="V13" s="3">
        <f>Monthly!V13-(Saturdays!V13+'Sundays &amp; Holidays'!V13)</f>
        <v>14871</v>
      </c>
      <c r="W13" s="29">
        <f>Monthly!W13-(Saturdays!W13+'Sundays &amp; Holidays'!W13)</f>
        <v>52259</v>
      </c>
      <c r="X13" s="3">
        <f>Monthly!X13-(Saturdays!X13+'Sundays &amp; Holidays'!X13)</f>
        <v>23371</v>
      </c>
      <c r="Y13" s="29">
        <f>Monthly!Y13-(Saturdays!Y13+'Sundays &amp; Holidays'!Y13)</f>
        <v>26992</v>
      </c>
      <c r="Z13" s="3">
        <f>Monthly!Z13-(Saturdays!Z13+'Sundays &amp; Holidays'!Z13)</f>
        <v>81636</v>
      </c>
      <c r="AA13" s="29">
        <f>Monthly!AA13-(Saturdays!AA13+'Sundays &amp; Holidays'!AA13)</f>
        <v>46024</v>
      </c>
      <c r="AB13" s="109">
        <f t="shared" si="0"/>
        <v>389415</v>
      </c>
      <c r="AC13" s="16">
        <f t="shared" si="0"/>
        <v>416076</v>
      </c>
    </row>
    <row r="14" spans="1:29">
      <c r="A14" s="91" t="s">
        <v>28</v>
      </c>
      <c r="B14" s="3">
        <f>Monthly!B14-(Saturdays!B14+'Sundays &amp; Holidays'!B14)</f>
        <v>76043</v>
      </c>
      <c r="C14" s="29">
        <f>Monthly!C14-(Saturdays!C14+'Sundays &amp; Holidays'!C14)</f>
        <v>24495</v>
      </c>
      <c r="D14" s="3">
        <f>Monthly!D14-(Saturdays!D14+'Sundays &amp; Holidays'!D14)</f>
        <v>28001</v>
      </c>
      <c r="E14" s="29">
        <f>Monthly!E14-(Saturdays!E14+'Sundays &amp; Holidays'!E14)</f>
        <v>18734</v>
      </c>
      <c r="F14" s="3">
        <f>Monthly!F14-(Saturdays!F14+'Sundays &amp; Holidays'!F14)</f>
        <v>12775</v>
      </c>
      <c r="G14" s="29">
        <f>Monthly!G14-(Saturdays!G14+'Sundays &amp; Holidays'!G14)</f>
        <v>10393</v>
      </c>
      <c r="H14" s="3">
        <f>Monthly!H14-(Saturdays!H14+'Sundays &amp; Holidays'!H14)</f>
        <v>36838</v>
      </c>
      <c r="I14" s="29">
        <f>Monthly!I14-(Saturdays!I14+'Sundays &amp; Holidays'!I14)</f>
        <v>38989</v>
      </c>
      <c r="J14" s="3">
        <f>Monthly!J14-(Saturdays!J14+'Sundays &amp; Holidays'!J14)</f>
        <v>6621</v>
      </c>
      <c r="K14" s="29">
        <f>Monthly!K14-(Saturdays!K14+'Sundays &amp; Holidays'!K14)</f>
        <v>14612</v>
      </c>
      <c r="L14" s="3">
        <f>Monthly!L14-(Saturdays!L14+'Sundays &amp; Holidays'!L14)</f>
        <v>8735</v>
      </c>
      <c r="M14" s="29">
        <f>Monthly!M14-(Saturdays!M14+'Sundays &amp; Holidays'!M14)</f>
        <v>34171</v>
      </c>
      <c r="N14" s="3">
        <f>Monthly!N14-(Saturdays!N14+'Sundays &amp; Holidays'!N14)</f>
        <v>27317</v>
      </c>
      <c r="O14" s="29">
        <f>Monthly!O14-(Saturdays!O14+'Sundays &amp; Holidays'!O14)</f>
        <v>51640</v>
      </c>
      <c r="P14" s="3">
        <f>Monthly!P14-(Saturdays!P14+'Sundays &amp; Holidays'!P14)</f>
        <v>17618</v>
      </c>
      <c r="Q14" s="29">
        <f>Monthly!Q14-(Saturdays!Q14+'Sundays &amp; Holidays'!Q14)</f>
        <v>23749</v>
      </c>
      <c r="R14" s="3">
        <f>Monthly!R14-(Saturdays!R14+'Sundays &amp; Holidays'!R14)</f>
        <v>27720</v>
      </c>
      <c r="S14" s="29">
        <f>Monthly!S14-(Saturdays!S14+'Sundays &amp; Holidays'!S14)</f>
        <v>25486</v>
      </c>
      <c r="T14" s="3">
        <f>Monthly!T14-(Saturdays!T14+'Sundays &amp; Holidays'!T14)</f>
        <v>7890</v>
      </c>
      <c r="U14" s="29">
        <f>Monthly!U14-(Saturdays!U14+'Sundays &amp; Holidays'!U14)</f>
        <v>15535</v>
      </c>
      <c r="V14" s="3">
        <f>Monthly!V14-(Saturdays!V14+'Sundays &amp; Holidays'!V14)</f>
        <v>15491</v>
      </c>
      <c r="W14" s="29">
        <f>Monthly!W14-(Saturdays!W14+'Sundays &amp; Holidays'!W14)</f>
        <v>45301</v>
      </c>
      <c r="X14" s="3">
        <f>Monthly!X14-(Saturdays!X14+'Sundays &amp; Holidays'!X14)</f>
        <v>20714</v>
      </c>
      <c r="Y14" s="29">
        <f>Monthly!Y14-(Saturdays!Y14+'Sundays &amp; Holidays'!Y14)</f>
        <v>20879</v>
      </c>
      <c r="Z14" s="3">
        <f>Monthly!Z14-(Saturdays!Z14+'Sundays &amp; Holidays'!Z14)</f>
        <v>66589</v>
      </c>
      <c r="AA14" s="29">
        <f>Monthly!AA14-(Saturdays!AA14+'Sundays &amp; Holidays'!AA14)</f>
        <v>50058</v>
      </c>
      <c r="AB14" s="109">
        <f t="shared" si="0"/>
        <v>352352</v>
      </c>
      <c r="AC14" s="16">
        <f t="shared" si="0"/>
        <v>374042</v>
      </c>
    </row>
    <row r="15" spans="1:29">
      <c r="A15" s="92" t="s">
        <v>29</v>
      </c>
      <c r="B15" s="3">
        <f>Monthly!B15-(Saturdays!B15+'Sundays &amp; Holidays'!B15)</f>
        <v>71406</v>
      </c>
      <c r="C15" s="29">
        <f>Monthly!C15-(Saturdays!C15+'Sundays &amp; Holidays'!C15)</f>
        <v>27208</v>
      </c>
      <c r="D15" s="3">
        <f>Monthly!D15-(Saturdays!D15+'Sundays &amp; Holidays'!D15)</f>
        <v>27885</v>
      </c>
      <c r="E15" s="29">
        <f>Monthly!E15-(Saturdays!E15+'Sundays &amp; Holidays'!E15)</f>
        <v>17326</v>
      </c>
      <c r="F15" s="3">
        <f>Monthly!F15-(Saturdays!F15+'Sundays &amp; Holidays'!F15)</f>
        <v>12559</v>
      </c>
      <c r="G15" s="29">
        <f>Monthly!G15-(Saturdays!G15+'Sundays &amp; Holidays'!G15)</f>
        <v>8514</v>
      </c>
      <c r="H15" s="3">
        <f>Monthly!H15-(Saturdays!H15+'Sundays &amp; Holidays'!H15)</f>
        <v>41219</v>
      </c>
      <c r="I15" s="29">
        <f>Monthly!I15-(Saturdays!I15+'Sundays &amp; Holidays'!I15)</f>
        <v>40252</v>
      </c>
      <c r="J15" s="3">
        <f>Monthly!J15-(Saturdays!J15+'Sundays &amp; Holidays'!J15)</f>
        <v>6881</v>
      </c>
      <c r="K15" s="29">
        <f>Monthly!K15-(Saturdays!K15+'Sundays &amp; Holidays'!K15)</f>
        <v>10919</v>
      </c>
      <c r="L15" s="3">
        <f>Monthly!L15-(Saturdays!L15+'Sundays &amp; Holidays'!L15)</f>
        <v>9683</v>
      </c>
      <c r="M15" s="29">
        <f>Monthly!M15-(Saturdays!M15+'Sundays &amp; Holidays'!M15)</f>
        <v>29647</v>
      </c>
      <c r="N15" s="3">
        <f>Monthly!N15-(Saturdays!N15+'Sundays &amp; Holidays'!N15)</f>
        <v>28602</v>
      </c>
      <c r="O15" s="29">
        <f>Monthly!O15-(Saturdays!O15+'Sundays &amp; Holidays'!O15)</f>
        <v>46676</v>
      </c>
      <c r="P15" s="3">
        <f>Monthly!P15-(Saturdays!P15+'Sundays &amp; Holidays'!P15)</f>
        <v>17194</v>
      </c>
      <c r="Q15" s="29">
        <f>Monthly!Q15-(Saturdays!Q15+'Sundays &amp; Holidays'!Q15)</f>
        <v>20211</v>
      </c>
      <c r="R15" s="3">
        <f>Monthly!R15-(Saturdays!R15+'Sundays &amp; Holidays'!R15)</f>
        <v>25755</v>
      </c>
      <c r="S15" s="29">
        <f>Monthly!S15-(Saturdays!S15+'Sundays &amp; Holidays'!S15)</f>
        <v>25502</v>
      </c>
      <c r="T15" s="3">
        <f>Monthly!T15-(Saturdays!T15+'Sundays &amp; Holidays'!T15)</f>
        <v>8668</v>
      </c>
      <c r="U15" s="29">
        <f>Monthly!U15-(Saturdays!U15+'Sundays &amp; Holidays'!U15)</f>
        <v>12812</v>
      </c>
      <c r="V15" s="3">
        <f>Monthly!V15-(Saturdays!V15+'Sundays &amp; Holidays'!V15)</f>
        <v>17721</v>
      </c>
      <c r="W15" s="29">
        <f>Monthly!W15-(Saturdays!W15+'Sundays &amp; Holidays'!W15)</f>
        <v>42439</v>
      </c>
      <c r="X15" s="3">
        <f>Monthly!X15-(Saturdays!X15+'Sundays &amp; Holidays'!X15)</f>
        <v>20248</v>
      </c>
      <c r="Y15" s="29">
        <f>Monthly!Y15-(Saturdays!Y15+'Sundays &amp; Holidays'!Y15)</f>
        <v>17285</v>
      </c>
      <c r="Z15" s="3">
        <f>Monthly!Z15-(Saturdays!Z15+'Sundays &amp; Holidays'!Z15)</f>
        <v>63293</v>
      </c>
      <c r="AA15" s="29">
        <f>Monthly!AA15-(Saturdays!AA15+'Sundays &amp; Holidays'!AA15)</f>
        <v>54059</v>
      </c>
      <c r="AB15" s="109">
        <f t="shared" si="0"/>
        <v>351114</v>
      </c>
      <c r="AC15" s="16">
        <f t="shared" si="0"/>
        <v>352850</v>
      </c>
    </row>
    <row r="16" spans="1:29">
      <c r="A16" s="91" t="s">
        <v>31</v>
      </c>
      <c r="B16" s="3">
        <f>Monthly!B16-(Saturdays!B16+'Sundays &amp; Holidays'!B16)</f>
        <v>70096</v>
      </c>
      <c r="C16" s="29">
        <f>Monthly!C16-(Saturdays!C16+'Sundays &amp; Holidays'!C16)</f>
        <v>28250</v>
      </c>
      <c r="D16" s="3">
        <f>Monthly!D16-(Saturdays!D16+'Sundays &amp; Holidays'!D16)</f>
        <v>27076</v>
      </c>
      <c r="E16" s="29">
        <f>Monthly!E16-(Saturdays!E16+'Sundays &amp; Holidays'!E16)</f>
        <v>16518</v>
      </c>
      <c r="F16" s="3">
        <f>Monthly!F16-(Saturdays!F16+'Sundays &amp; Holidays'!F16)</f>
        <v>12532</v>
      </c>
      <c r="G16" s="29">
        <f>Monthly!G16-(Saturdays!G16+'Sundays &amp; Holidays'!G16)</f>
        <v>8607</v>
      </c>
      <c r="H16" s="3">
        <f>Monthly!H16-(Saturdays!H16+'Sundays &amp; Holidays'!H16)</f>
        <v>41318</v>
      </c>
      <c r="I16" s="29">
        <f>Monthly!I16-(Saturdays!I16+'Sundays &amp; Holidays'!I16)</f>
        <v>42688</v>
      </c>
      <c r="J16" s="3">
        <f>Monthly!J16-(Saturdays!J16+'Sundays &amp; Holidays'!J16)</f>
        <v>6627</v>
      </c>
      <c r="K16" s="29">
        <f>Monthly!K16-(Saturdays!K16+'Sundays &amp; Holidays'!K16)</f>
        <v>8517</v>
      </c>
      <c r="L16" s="3">
        <f>Monthly!L16-(Saturdays!L16+'Sundays &amp; Holidays'!L16)</f>
        <v>10926</v>
      </c>
      <c r="M16" s="29">
        <f>Monthly!M16-(Saturdays!M16+'Sundays &amp; Holidays'!M16)</f>
        <v>30052</v>
      </c>
      <c r="N16" s="3">
        <f>Monthly!N16-(Saturdays!N16+'Sundays &amp; Holidays'!N16)</f>
        <v>29951</v>
      </c>
      <c r="O16" s="29">
        <f>Monthly!O16-(Saturdays!O16+'Sundays &amp; Holidays'!O16)</f>
        <v>43493</v>
      </c>
      <c r="P16" s="3">
        <f>Monthly!P16-(Saturdays!P16+'Sundays &amp; Holidays'!P16)</f>
        <v>17827</v>
      </c>
      <c r="Q16" s="29">
        <f>Monthly!Q16-(Saturdays!Q16+'Sundays &amp; Holidays'!Q16)</f>
        <v>20903</v>
      </c>
      <c r="R16" s="3">
        <f>Monthly!R16-(Saturdays!R16+'Sundays &amp; Holidays'!R16)</f>
        <v>25360</v>
      </c>
      <c r="S16" s="29">
        <f>Monthly!S16-(Saturdays!S16+'Sundays &amp; Holidays'!S16)</f>
        <v>25108</v>
      </c>
      <c r="T16" s="3">
        <f>Monthly!T16-(Saturdays!T16+'Sundays &amp; Holidays'!T16)</f>
        <v>9026</v>
      </c>
      <c r="U16" s="29">
        <f>Monthly!U16-(Saturdays!U16+'Sundays &amp; Holidays'!U16)</f>
        <v>12601</v>
      </c>
      <c r="V16" s="3">
        <f>Monthly!V16-(Saturdays!V16+'Sundays &amp; Holidays'!V16)</f>
        <v>20115</v>
      </c>
      <c r="W16" s="29">
        <f>Monthly!W16-(Saturdays!W16+'Sundays &amp; Holidays'!W16)</f>
        <v>40873</v>
      </c>
      <c r="X16" s="3">
        <f>Monthly!X16-(Saturdays!X16+'Sundays &amp; Holidays'!X16)</f>
        <v>21269</v>
      </c>
      <c r="Y16" s="29">
        <f>Monthly!Y16-(Saturdays!Y16+'Sundays &amp; Holidays'!Y16)</f>
        <v>16373</v>
      </c>
      <c r="Z16" s="3">
        <f>Monthly!Z16-(Saturdays!Z16+'Sundays &amp; Holidays'!Z16)</f>
        <v>64038</v>
      </c>
      <c r="AA16" s="29">
        <f>Monthly!AA16-(Saturdays!AA16+'Sundays &amp; Holidays'!AA16)</f>
        <v>54199</v>
      </c>
      <c r="AB16" s="109">
        <f t="shared" si="0"/>
        <v>356161</v>
      </c>
      <c r="AC16" s="16">
        <f t="shared" si="0"/>
        <v>348182</v>
      </c>
    </row>
    <row r="17" spans="1:29">
      <c r="A17" s="92" t="s">
        <v>33</v>
      </c>
      <c r="B17" s="3">
        <f>Monthly!B17-(Saturdays!B17+'Sundays &amp; Holidays'!B17)</f>
        <v>60727</v>
      </c>
      <c r="C17" s="29">
        <f>Monthly!C17-(Saturdays!C17+'Sundays &amp; Holidays'!C17)</f>
        <v>30347</v>
      </c>
      <c r="D17" s="3">
        <f>Monthly!D17-(Saturdays!D17+'Sundays &amp; Holidays'!D17)</f>
        <v>24234</v>
      </c>
      <c r="E17" s="29">
        <f>Monthly!E17-(Saturdays!E17+'Sundays &amp; Holidays'!E17)</f>
        <v>18408</v>
      </c>
      <c r="F17" s="3">
        <f>Monthly!F17-(Saturdays!F17+'Sundays &amp; Holidays'!F17)</f>
        <v>10659</v>
      </c>
      <c r="G17" s="29">
        <f>Monthly!G17-(Saturdays!G17+'Sundays &amp; Holidays'!G17)</f>
        <v>8934</v>
      </c>
      <c r="H17" s="3">
        <f>Monthly!H17-(Saturdays!H17+'Sundays &amp; Holidays'!H17)</f>
        <v>41771</v>
      </c>
      <c r="I17" s="29">
        <f>Monthly!I17-(Saturdays!I17+'Sundays &amp; Holidays'!I17)</f>
        <v>42913</v>
      </c>
      <c r="J17" s="3">
        <f>Monthly!J17-(Saturdays!J17+'Sundays &amp; Holidays'!J17)</f>
        <v>6386</v>
      </c>
      <c r="K17" s="29">
        <f>Monthly!K17-(Saturdays!K17+'Sundays &amp; Holidays'!K17)</f>
        <v>8243</v>
      </c>
      <c r="L17" s="3">
        <f>Monthly!L17-(Saturdays!L17+'Sundays &amp; Holidays'!L17)</f>
        <v>10866</v>
      </c>
      <c r="M17" s="29">
        <f>Monthly!M17-(Saturdays!M17+'Sundays &amp; Holidays'!M17)</f>
        <v>28004</v>
      </c>
      <c r="N17" s="3">
        <f>Monthly!N17-(Saturdays!N17+'Sundays &amp; Holidays'!N17)</f>
        <v>29223</v>
      </c>
      <c r="O17" s="29">
        <f>Monthly!O17-(Saturdays!O17+'Sundays &amp; Holidays'!O17)</f>
        <v>44210</v>
      </c>
      <c r="P17" s="3">
        <f>Monthly!P17-(Saturdays!P17+'Sundays &amp; Holidays'!P17)</f>
        <v>16946</v>
      </c>
      <c r="Q17" s="29">
        <f>Monthly!Q17-(Saturdays!Q17+'Sundays &amp; Holidays'!Q17)</f>
        <v>21074</v>
      </c>
      <c r="R17" s="3">
        <f>Monthly!R17-(Saturdays!R17+'Sundays &amp; Holidays'!R17)</f>
        <v>22941</v>
      </c>
      <c r="S17" s="29">
        <f>Monthly!S17-(Saturdays!S17+'Sundays &amp; Holidays'!S17)</f>
        <v>26395</v>
      </c>
      <c r="T17" s="3">
        <f>Monthly!T17-(Saturdays!T17+'Sundays &amp; Holidays'!T17)</f>
        <v>8413</v>
      </c>
      <c r="U17" s="29">
        <f>Monthly!U17-(Saturdays!U17+'Sundays &amp; Holidays'!U17)</f>
        <v>12114</v>
      </c>
      <c r="V17" s="3">
        <f>Monthly!V17-(Saturdays!V17+'Sundays &amp; Holidays'!V17)</f>
        <v>21230</v>
      </c>
      <c r="W17" s="29">
        <f>Monthly!W17-(Saturdays!W17+'Sundays &amp; Holidays'!W17)</f>
        <v>36964</v>
      </c>
      <c r="X17" s="3">
        <f>Monthly!X17-(Saturdays!X17+'Sundays &amp; Holidays'!X17)</f>
        <v>20207</v>
      </c>
      <c r="Y17" s="29">
        <f>Monthly!Y17-(Saturdays!Y17+'Sundays &amp; Holidays'!Y17)</f>
        <v>15783</v>
      </c>
      <c r="Z17" s="3">
        <f>Monthly!Z17-(Saturdays!Z17+'Sundays &amp; Holidays'!Z17)</f>
        <v>60695</v>
      </c>
      <c r="AA17" s="29">
        <f>Monthly!AA17-(Saturdays!AA17+'Sundays &amp; Holidays'!AA17)</f>
        <v>54817</v>
      </c>
      <c r="AB17" s="109">
        <f t="shared" si="0"/>
        <v>334298</v>
      </c>
      <c r="AC17" s="16">
        <f t="shared" si="0"/>
        <v>348206</v>
      </c>
    </row>
    <row r="18" spans="1:29">
      <c r="A18" s="91" t="s">
        <v>35</v>
      </c>
      <c r="B18" s="3">
        <f>Monthly!B18-(Saturdays!B18+'Sundays &amp; Holidays'!B18)</f>
        <v>50430</v>
      </c>
      <c r="C18" s="29">
        <f>Monthly!C18-(Saturdays!C18+'Sundays &amp; Holidays'!C18)</f>
        <v>32433</v>
      </c>
      <c r="D18" s="3">
        <f>Monthly!D18-(Saturdays!D18+'Sundays &amp; Holidays'!D18)</f>
        <v>21578</v>
      </c>
      <c r="E18" s="29">
        <f>Monthly!E18-(Saturdays!E18+'Sundays &amp; Holidays'!E18)</f>
        <v>18882</v>
      </c>
      <c r="F18" s="3">
        <f>Monthly!F18-(Saturdays!F18+'Sundays &amp; Holidays'!F18)</f>
        <v>10898</v>
      </c>
      <c r="G18" s="29">
        <f>Monthly!G18-(Saturdays!G18+'Sundays &amp; Holidays'!G18)</f>
        <v>8449</v>
      </c>
      <c r="H18" s="3">
        <f>Monthly!H18-(Saturdays!H18+'Sundays &amp; Holidays'!H18)</f>
        <v>41555</v>
      </c>
      <c r="I18" s="29">
        <f>Monthly!I18-(Saturdays!I18+'Sundays &amp; Holidays'!I18)</f>
        <v>46640</v>
      </c>
      <c r="J18" s="3">
        <f>Monthly!J18-(Saturdays!J18+'Sundays &amp; Holidays'!J18)</f>
        <v>7368</v>
      </c>
      <c r="K18" s="29">
        <f>Monthly!K18-(Saturdays!K18+'Sundays &amp; Holidays'!K18)</f>
        <v>7150</v>
      </c>
      <c r="L18" s="3">
        <f>Monthly!L18-(Saturdays!L18+'Sundays &amp; Holidays'!L18)</f>
        <v>13818</v>
      </c>
      <c r="M18" s="29">
        <f>Monthly!M18-(Saturdays!M18+'Sundays &amp; Holidays'!M18)</f>
        <v>22578</v>
      </c>
      <c r="N18" s="3">
        <f>Monthly!N18-(Saturdays!N18+'Sundays &amp; Holidays'!N18)</f>
        <v>31361</v>
      </c>
      <c r="O18" s="29">
        <f>Monthly!O18-(Saturdays!O18+'Sundays &amp; Holidays'!O18)</f>
        <v>37601</v>
      </c>
      <c r="P18" s="3">
        <f>Monthly!P18-(Saturdays!P18+'Sundays &amp; Holidays'!P18)</f>
        <v>18407</v>
      </c>
      <c r="Q18" s="29">
        <f>Monthly!Q18-(Saturdays!Q18+'Sundays &amp; Holidays'!Q18)</f>
        <v>20462</v>
      </c>
      <c r="R18" s="3">
        <f>Monthly!R18-(Saturdays!R18+'Sundays &amp; Holidays'!R18)</f>
        <v>23501</v>
      </c>
      <c r="S18" s="29">
        <f>Monthly!S18-(Saturdays!S18+'Sundays &amp; Holidays'!S18)</f>
        <v>27250</v>
      </c>
      <c r="T18" s="3">
        <f>Monthly!T18-(Saturdays!T18+'Sundays &amp; Holidays'!T18)</f>
        <v>11130</v>
      </c>
      <c r="U18" s="29">
        <f>Monthly!U18-(Saturdays!U18+'Sundays &amp; Holidays'!U18)</f>
        <v>10742</v>
      </c>
      <c r="V18" s="3">
        <f>Monthly!V18-(Saturdays!V18+'Sundays &amp; Holidays'!V18)</f>
        <v>27887</v>
      </c>
      <c r="W18" s="29">
        <f>Monthly!W18-(Saturdays!W18+'Sundays &amp; Holidays'!W18)</f>
        <v>34873</v>
      </c>
      <c r="X18" s="3">
        <f>Monthly!X18-(Saturdays!X18+'Sundays &amp; Holidays'!X18)</f>
        <v>24367</v>
      </c>
      <c r="Y18" s="29">
        <f>Monthly!Y18-(Saturdays!Y18+'Sundays &amp; Holidays'!Y18)</f>
        <v>13549</v>
      </c>
      <c r="Z18" s="3">
        <f>Monthly!Z18-(Saturdays!Z18+'Sundays &amp; Holidays'!Z18)</f>
        <v>63495</v>
      </c>
      <c r="AA18" s="29">
        <f>Monthly!AA18-(Saturdays!AA18+'Sundays &amp; Holidays'!AA18)</f>
        <v>56284</v>
      </c>
      <c r="AB18" s="109">
        <f t="shared" si="0"/>
        <v>345795</v>
      </c>
      <c r="AC18" s="16">
        <f t="shared" si="0"/>
        <v>336893</v>
      </c>
    </row>
    <row r="19" spans="1:29">
      <c r="A19" s="92" t="s">
        <v>36</v>
      </c>
      <c r="B19" s="3">
        <f>Monthly!B19-(Saturdays!B19+'Sundays &amp; Holidays'!B19)</f>
        <v>42437</v>
      </c>
      <c r="C19" s="29">
        <f>Monthly!C19-(Saturdays!C19+'Sundays &amp; Holidays'!C19)</f>
        <v>42447</v>
      </c>
      <c r="D19" s="3">
        <f>Monthly!D19-(Saturdays!D19+'Sundays &amp; Holidays'!D19)</f>
        <v>21750</v>
      </c>
      <c r="E19" s="29">
        <f>Monthly!E19-(Saturdays!E19+'Sundays &amp; Holidays'!E19)</f>
        <v>21916</v>
      </c>
      <c r="F19" s="3">
        <f>Monthly!F19-(Saturdays!F19+'Sundays &amp; Holidays'!F19)</f>
        <v>11532</v>
      </c>
      <c r="G19" s="29">
        <f>Monthly!G19-(Saturdays!G19+'Sundays &amp; Holidays'!G19)</f>
        <v>8973</v>
      </c>
      <c r="H19" s="3">
        <f>Monthly!H19-(Saturdays!H19+'Sundays &amp; Holidays'!H19)</f>
        <v>40893</v>
      </c>
      <c r="I19" s="29">
        <f>Monthly!I19-(Saturdays!I19+'Sundays &amp; Holidays'!I19)</f>
        <v>56049</v>
      </c>
      <c r="J19" s="3">
        <f>Monthly!J19-(Saturdays!J19+'Sundays &amp; Holidays'!J19)</f>
        <v>8469</v>
      </c>
      <c r="K19" s="29">
        <f>Monthly!K19-(Saturdays!K19+'Sundays &amp; Holidays'!K19)</f>
        <v>6872</v>
      </c>
      <c r="L19" s="3">
        <f>Monthly!L19-(Saturdays!L19+'Sundays &amp; Holidays'!L19)</f>
        <v>18481</v>
      </c>
      <c r="M19" s="29">
        <f>Monthly!M19-(Saturdays!M19+'Sundays &amp; Holidays'!M19)</f>
        <v>20532</v>
      </c>
      <c r="N19" s="3">
        <f>Monthly!N19-(Saturdays!N19+'Sundays &amp; Holidays'!N19)</f>
        <v>36604</v>
      </c>
      <c r="O19" s="29">
        <f>Monthly!O19-(Saturdays!O19+'Sundays &amp; Holidays'!O19)</f>
        <v>37316</v>
      </c>
      <c r="P19" s="3">
        <f>Monthly!P19-(Saturdays!P19+'Sundays &amp; Holidays'!P19)</f>
        <v>20013</v>
      </c>
      <c r="Q19" s="29">
        <f>Monthly!Q19-(Saturdays!Q19+'Sundays &amp; Holidays'!Q19)</f>
        <v>20763</v>
      </c>
      <c r="R19" s="3">
        <f>Monthly!R19-(Saturdays!R19+'Sundays &amp; Holidays'!R19)</f>
        <v>24809</v>
      </c>
      <c r="S19" s="29">
        <f>Monthly!S19-(Saturdays!S19+'Sundays &amp; Holidays'!S19)</f>
        <v>28799</v>
      </c>
      <c r="T19" s="3">
        <f>Monthly!T19-(Saturdays!T19+'Sundays &amp; Holidays'!T19)</f>
        <v>14620</v>
      </c>
      <c r="U19" s="29">
        <f>Monthly!U19-(Saturdays!U19+'Sundays &amp; Holidays'!U19)</f>
        <v>8175</v>
      </c>
      <c r="V19" s="3">
        <f>Monthly!V19-(Saturdays!V19+'Sundays &amp; Holidays'!V19)</f>
        <v>38156</v>
      </c>
      <c r="W19" s="29">
        <f>Monthly!W19-(Saturdays!W19+'Sundays &amp; Holidays'!W19)</f>
        <v>27123</v>
      </c>
      <c r="X19" s="3">
        <f>Monthly!X19-(Saturdays!X19+'Sundays &amp; Holidays'!X19)</f>
        <v>30947</v>
      </c>
      <c r="Y19" s="29">
        <f>Monthly!Y19-(Saturdays!Y19+'Sundays &amp; Holidays'!Y19)</f>
        <v>12017</v>
      </c>
      <c r="Z19" s="3">
        <f>Monthly!Z19-(Saturdays!Z19+'Sundays &amp; Holidays'!Z19)</f>
        <v>65012</v>
      </c>
      <c r="AA19" s="29">
        <f>Monthly!AA19-(Saturdays!AA19+'Sundays &amp; Holidays'!AA19)</f>
        <v>61018</v>
      </c>
      <c r="AB19" s="109">
        <f t="shared" si="0"/>
        <v>373723</v>
      </c>
      <c r="AC19" s="16">
        <f t="shared" si="0"/>
        <v>352000</v>
      </c>
    </row>
    <row r="20" spans="1:29">
      <c r="A20" s="91" t="s">
        <v>37</v>
      </c>
      <c r="B20" s="3">
        <f>Monthly!B20-(Saturdays!B20+'Sundays &amp; Holidays'!B20)</f>
        <v>44027</v>
      </c>
      <c r="C20" s="29">
        <f>Monthly!C20-(Saturdays!C20+'Sundays &amp; Holidays'!C20)</f>
        <v>54164</v>
      </c>
      <c r="D20" s="3">
        <f>Monthly!D20-(Saturdays!D20+'Sundays &amp; Holidays'!D20)</f>
        <v>26430</v>
      </c>
      <c r="E20" s="29">
        <f>Monthly!E20-(Saturdays!E20+'Sundays &amp; Holidays'!E20)</f>
        <v>24666</v>
      </c>
      <c r="F20" s="3">
        <f>Monthly!F20-(Saturdays!F20+'Sundays &amp; Holidays'!F20)</f>
        <v>17221</v>
      </c>
      <c r="G20" s="29">
        <f>Monthly!G20-(Saturdays!G20+'Sundays &amp; Holidays'!G20)</f>
        <v>7536</v>
      </c>
      <c r="H20" s="3">
        <f>Monthly!H20-(Saturdays!H20+'Sundays &amp; Holidays'!H20)</f>
        <v>41260</v>
      </c>
      <c r="I20" s="29">
        <f>Monthly!I20-(Saturdays!I20+'Sundays &amp; Holidays'!I20)</f>
        <v>59539</v>
      </c>
      <c r="J20" s="3">
        <f>Monthly!J20-(Saturdays!J20+'Sundays &amp; Holidays'!J20)</f>
        <v>10636</v>
      </c>
      <c r="K20" s="29">
        <f>Monthly!K20-(Saturdays!K20+'Sundays &amp; Holidays'!K20)</f>
        <v>5908</v>
      </c>
      <c r="L20" s="3">
        <f>Monthly!L20-(Saturdays!L20+'Sundays &amp; Holidays'!L20)</f>
        <v>23414</v>
      </c>
      <c r="M20" s="29">
        <f>Monthly!M20-(Saturdays!M20+'Sundays &amp; Holidays'!M20)</f>
        <v>18945</v>
      </c>
      <c r="N20" s="3">
        <f>Monthly!N20-(Saturdays!N20+'Sundays &amp; Holidays'!N20)</f>
        <v>40502</v>
      </c>
      <c r="O20" s="29">
        <f>Monthly!O20-(Saturdays!O20+'Sundays &amp; Holidays'!O20)</f>
        <v>36430</v>
      </c>
      <c r="P20" s="3">
        <f>Monthly!P20-(Saturdays!P20+'Sundays &amp; Holidays'!P20)</f>
        <v>21356</v>
      </c>
      <c r="Q20" s="29">
        <f>Monthly!Q20-(Saturdays!Q20+'Sundays &amp; Holidays'!Q20)</f>
        <v>20935</v>
      </c>
      <c r="R20" s="3">
        <f>Monthly!R20-(Saturdays!R20+'Sundays &amp; Holidays'!R20)</f>
        <v>28258</v>
      </c>
      <c r="S20" s="29">
        <f>Monthly!S20-(Saturdays!S20+'Sundays &amp; Holidays'!S20)</f>
        <v>31798</v>
      </c>
      <c r="T20" s="3">
        <f>Monthly!T20-(Saturdays!T20+'Sundays &amp; Holidays'!T20)</f>
        <v>18655</v>
      </c>
      <c r="U20" s="29">
        <f>Monthly!U20-(Saturdays!U20+'Sundays &amp; Holidays'!U20)</f>
        <v>6687</v>
      </c>
      <c r="V20" s="3">
        <f>Monthly!V20-(Saturdays!V20+'Sundays &amp; Holidays'!V20)</f>
        <v>49102</v>
      </c>
      <c r="W20" s="29">
        <f>Monthly!W20-(Saturdays!W20+'Sundays &amp; Holidays'!W20)</f>
        <v>27149</v>
      </c>
      <c r="X20" s="3">
        <f>Monthly!X20-(Saturdays!X20+'Sundays &amp; Holidays'!X20)</f>
        <v>42517</v>
      </c>
      <c r="Y20" s="29">
        <f>Monthly!Y20-(Saturdays!Y20+'Sundays &amp; Holidays'!Y20)</f>
        <v>12629</v>
      </c>
      <c r="Z20" s="3">
        <f>Monthly!Z20-(Saturdays!Z20+'Sundays &amp; Holidays'!Z20)</f>
        <v>78716</v>
      </c>
      <c r="AA20" s="29">
        <f>Monthly!AA20-(Saturdays!AA20+'Sundays &amp; Holidays'!AA20)</f>
        <v>71440</v>
      </c>
      <c r="AB20" s="109">
        <f t="shared" si="0"/>
        <v>442094</v>
      </c>
      <c r="AC20" s="16">
        <f t="shared" si="0"/>
        <v>377826</v>
      </c>
    </row>
    <row r="21" spans="1:29">
      <c r="A21" s="92" t="s">
        <v>30</v>
      </c>
      <c r="B21" s="3">
        <f>Monthly!B21-(Saturdays!B21+'Sundays &amp; Holidays'!B21)</f>
        <v>52762</v>
      </c>
      <c r="C21" s="29">
        <f>Monthly!C21-(Saturdays!C21+'Sundays &amp; Holidays'!C21)</f>
        <v>80633</v>
      </c>
      <c r="D21" s="3">
        <f>Monthly!D21-(Saturdays!D21+'Sundays &amp; Holidays'!D21)</f>
        <v>35152</v>
      </c>
      <c r="E21" s="29">
        <f>Monthly!E21-(Saturdays!E21+'Sundays &amp; Holidays'!E21)</f>
        <v>37009</v>
      </c>
      <c r="F21" s="3">
        <f>Monthly!F21-(Saturdays!F21+'Sundays &amp; Holidays'!F21)</f>
        <v>20826</v>
      </c>
      <c r="G21" s="29">
        <f>Monthly!G21-(Saturdays!G21+'Sundays &amp; Holidays'!G21)</f>
        <v>11189</v>
      </c>
      <c r="H21" s="3">
        <f>Monthly!H21-(Saturdays!H21+'Sundays &amp; Holidays'!H21)</f>
        <v>45403</v>
      </c>
      <c r="I21" s="29">
        <f>Monthly!I21-(Saturdays!I21+'Sundays &amp; Holidays'!I21)</f>
        <v>81641</v>
      </c>
      <c r="J21" s="3">
        <f>Monthly!J21-(Saturdays!J21+'Sundays &amp; Holidays'!J21)</f>
        <v>15125</v>
      </c>
      <c r="K21" s="29">
        <f>Monthly!K21-(Saturdays!K21+'Sundays &amp; Holidays'!K21)</f>
        <v>6198</v>
      </c>
      <c r="L21" s="3">
        <f>Monthly!L21-(Saturdays!L21+'Sundays &amp; Holidays'!L21)</f>
        <v>32868</v>
      </c>
      <c r="M21" s="29">
        <f>Monthly!M21-(Saturdays!M21+'Sundays &amp; Holidays'!M21)</f>
        <v>21063</v>
      </c>
      <c r="N21" s="3">
        <f>Monthly!N21-(Saturdays!N21+'Sundays &amp; Holidays'!N21)</f>
        <v>47000</v>
      </c>
      <c r="O21" s="29">
        <f>Monthly!O21-(Saturdays!O21+'Sundays &amp; Holidays'!O21)</f>
        <v>42238</v>
      </c>
      <c r="P21" s="3">
        <f>Monthly!P21-(Saturdays!P21+'Sundays &amp; Holidays'!P21)</f>
        <v>27503</v>
      </c>
      <c r="Q21" s="29">
        <f>Monthly!Q21-(Saturdays!Q21+'Sundays &amp; Holidays'!Q21)</f>
        <v>26165</v>
      </c>
      <c r="R21" s="3">
        <f>Monthly!R21-(Saturdays!R21+'Sundays &amp; Holidays'!R21)</f>
        <v>28899</v>
      </c>
      <c r="S21" s="29">
        <f>Monthly!S21-(Saturdays!S21+'Sundays &amp; Holidays'!S21)</f>
        <v>36380</v>
      </c>
      <c r="T21" s="3">
        <f>Monthly!T21-(Saturdays!T21+'Sundays &amp; Holidays'!T21)</f>
        <v>22929</v>
      </c>
      <c r="U21" s="29">
        <f>Monthly!U21-(Saturdays!U21+'Sundays &amp; Holidays'!U21)</f>
        <v>7577</v>
      </c>
      <c r="V21" s="3">
        <f>Monthly!V21-(Saturdays!V21+'Sundays &amp; Holidays'!V21)</f>
        <v>50621</v>
      </c>
      <c r="W21" s="29">
        <f>Monthly!W21-(Saturdays!W21+'Sundays &amp; Holidays'!W21)</f>
        <v>28639</v>
      </c>
      <c r="X21" s="3">
        <f>Monthly!X21-(Saturdays!X21+'Sundays &amp; Holidays'!X21)</f>
        <v>55322</v>
      </c>
      <c r="Y21" s="29">
        <f>Monthly!Y21-(Saturdays!Y21+'Sundays &amp; Holidays'!Y21)</f>
        <v>14136</v>
      </c>
      <c r="Z21" s="3">
        <f>Monthly!Z21-(Saturdays!Z21+'Sundays &amp; Holidays'!Z21)</f>
        <v>85752</v>
      </c>
      <c r="AA21" s="29">
        <f>Monthly!AA21-(Saturdays!AA21+'Sundays &amp; Holidays'!AA21)</f>
        <v>81355</v>
      </c>
      <c r="AB21" s="109">
        <f t="shared" si="0"/>
        <v>520162</v>
      </c>
      <c r="AC21" s="16">
        <f t="shared" si="0"/>
        <v>474223</v>
      </c>
    </row>
    <row r="22" spans="1:29">
      <c r="A22" s="91" t="s">
        <v>32</v>
      </c>
      <c r="B22" s="3">
        <f>Monthly!B22-(Saturdays!B22+'Sundays &amp; Holidays'!B22)</f>
        <v>54588</v>
      </c>
      <c r="C22" s="29">
        <f>Monthly!C22-(Saturdays!C22+'Sundays &amp; Holidays'!C22)</f>
        <v>86597</v>
      </c>
      <c r="D22" s="3">
        <f>Monthly!D22-(Saturdays!D22+'Sundays &amp; Holidays'!D22)</f>
        <v>32926</v>
      </c>
      <c r="E22" s="29">
        <f>Monthly!E22-(Saturdays!E22+'Sundays &amp; Holidays'!E22)</f>
        <v>36067</v>
      </c>
      <c r="F22" s="3">
        <f>Monthly!F22-(Saturdays!F22+'Sundays &amp; Holidays'!F22)</f>
        <v>16626</v>
      </c>
      <c r="G22" s="29">
        <f>Monthly!G22-(Saturdays!G22+'Sundays &amp; Holidays'!G22)</f>
        <v>10211</v>
      </c>
      <c r="H22" s="3">
        <f>Monthly!H22-(Saturdays!H22+'Sundays &amp; Holidays'!H22)</f>
        <v>45975</v>
      </c>
      <c r="I22" s="29">
        <f>Monthly!I22-(Saturdays!I22+'Sundays &amp; Holidays'!I22)</f>
        <v>81385</v>
      </c>
      <c r="J22" s="3">
        <f>Monthly!J22-(Saturdays!J22+'Sundays &amp; Holidays'!J22)</f>
        <v>13234</v>
      </c>
      <c r="K22" s="29">
        <f>Monthly!K22-(Saturdays!K22+'Sundays &amp; Holidays'!K22)</f>
        <v>5260</v>
      </c>
      <c r="L22" s="3">
        <f>Monthly!L22-(Saturdays!L22+'Sundays &amp; Holidays'!L22)</f>
        <v>34099</v>
      </c>
      <c r="M22" s="29">
        <f>Monthly!M22-(Saturdays!M22+'Sundays &amp; Holidays'!M22)</f>
        <v>18622</v>
      </c>
      <c r="N22" s="3">
        <f>Monthly!N22-(Saturdays!N22+'Sundays &amp; Holidays'!N22)</f>
        <v>48112</v>
      </c>
      <c r="O22" s="29">
        <f>Monthly!O22-(Saturdays!O22+'Sundays &amp; Holidays'!O22)</f>
        <v>43139</v>
      </c>
      <c r="P22" s="3">
        <f>Monthly!P22-(Saturdays!P22+'Sundays &amp; Holidays'!P22)</f>
        <v>26762</v>
      </c>
      <c r="Q22" s="29">
        <f>Monthly!Q22-(Saturdays!Q22+'Sundays &amp; Holidays'!Q22)</f>
        <v>29495</v>
      </c>
      <c r="R22" s="3">
        <f>Monthly!R22-(Saturdays!R22+'Sundays &amp; Holidays'!R22)</f>
        <v>29725</v>
      </c>
      <c r="S22" s="29">
        <f>Monthly!S22-(Saturdays!S22+'Sundays &amp; Holidays'!S22)</f>
        <v>38608</v>
      </c>
      <c r="T22" s="3">
        <f>Monthly!T22-(Saturdays!T22+'Sundays &amp; Holidays'!T22)</f>
        <v>20267</v>
      </c>
      <c r="U22" s="29">
        <f>Monthly!U22-(Saturdays!U22+'Sundays &amp; Holidays'!U22)</f>
        <v>8126</v>
      </c>
      <c r="V22" s="3">
        <f>Monthly!V22-(Saturdays!V22+'Sundays &amp; Holidays'!V22)</f>
        <v>53951</v>
      </c>
      <c r="W22" s="29">
        <f>Monthly!W22-(Saturdays!W22+'Sundays &amp; Holidays'!W22)</f>
        <v>30740</v>
      </c>
      <c r="X22" s="3">
        <f>Monthly!X22-(Saturdays!X22+'Sundays &amp; Holidays'!X22)</f>
        <v>53076</v>
      </c>
      <c r="Y22" s="29">
        <f>Monthly!Y22-(Saturdays!Y22+'Sundays &amp; Holidays'!Y22)</f>
        <v>17029</v>
      </c>
      <c r="Z22" s="3">
        <f>Monthly!Z22-(Saturdays!Z22+'Sundays &amp; Holidays'!Z22)</f>
        <v>78424</v>
      </c>
      <c r="AA22" s="29">
        <f>Monthly!AA22-(Saturdays!AA22+'Sundays &amp; Holidays'!AA22)</f>
        <v>93629</v>
      </c>
      <c r="AB22" s="109">
        <f t="shared" si="0"/>
        <v>507765</v>
      </c>
      <c r="AC22" s="16">
        <f t="shared" si="0"/>
        <v>498908</v>
      </c>
    </row>
    <row r="23" spans="1:29">
      <c r="A23" s="92" t="s">
        <v>34</v>
      </c>
      <c r="B23" s="3">
        <f>Monthly!B23-(Saturdays!B23+'Sundays &amp; Holidays'!B23)</f>
        <v>52996</v>
      </c>
      <c r="C23" s="29">
        <f>Monthly!C23-(Saturdays!C23+'Sundays &amp; Holidays'!C23)</f>
        <v>84794</v>
      </c>
      <c r="D23" s="3">
        <f>Monthly!D23-(Saturdays!D23+'Sundays &amp; Holidays'!D23)</f>
        <v>23689</v>
      </c>
      <c r="E23" s="29">
        <f>Monthly!E23-(Saturdays!E23+'Sundays &amp; Holidays'!E23)</f>
        <v>34852</v>
      </c>
      <c r="F23" s="3">
        <f>Monthly!F23-(Saturdays!F23+'Sundays &amp; Holidays'!F23)</f>
        <v>11132</v>
      </c>
      <c r="G23" s="29">
        <f>Monthly!G23-(Saturdays!G23+'Sundays &amp; Holidays'!G23)</f>
        <v>10571</v>
      </c>
      <c r="H23" s="3">
        <f>Monthly!H23-(Saturdays!H23+'Sundays &amp; Holidays'!H23)</f>
        <v>41478</v>
      </c>
      <c r="I23" s="29">
        <f>Monthly!I23-(Saturdays!I23+'Sundays &amp; Holidays'!I23)</f>
        <v>77892</v>
      </c>
      <c r="J23" s="3">
        <f>Monthly!J23-(Saturdays!J23+'Sundays &amp; Holidays'!J23)</f>
        <v>8376</v>
      </c>
      <c r="K23" s="29">
        <f>Monthly!K23-(Saturdays!K23+'Sundays &amp; Holidays'!K23)</f>
        <v>4571</v>
      </c>
      <c r="L23" s="3">
        <f>Monthly!L23-(Saturdays!L23+'Sundays &amp; Holidays'!L23)</f>
        <v>24502</v>
      </c>
      <c r="M23" s="29">
        <f>Monthly!M23-(Saturdays!M23+'Sundays &amp; Holidays'!M23)</f>
        <v>18486</v>
      </c>
      <c r="N23" s="3">
        <f>Monthly!N23-(Saturdays!N23+'Sundays &amp; Holidays'!N23)</f>
        <v>40752</v>
      </c>
      <c r="O23" s="29">
        <f>Monthly!O23-(Saturdays!O23+'Sundays &amp; Holidays'!O23)</f>
        <v>42792</v>
      </c>
      <c r="P23" s="3">
        <f>Monthly!P23-(Saturdays!P23+'Sundays &amp; Holidays'!P23)</f>
        <v>22029</v>
      </c>
      <c r="Q23" s="29">
        <f>Monthly!Q23-(Saturdays!Q23+'Sundays &amp; Holidays'!Q23)</f>
        <v>33809</v>
      </c>
      <c r="R23" s="3">
        <f>Monthly!R23-(Saturdays!R23+'Sundays &amp; Holidays'!R23)</f>
        <v>23455</v>
      </c>
      <c r="S23" s="29">
        <f>Monthly!S23-(Saturdays!S23+'Sundays &amp; Holidays'!S23)</f>
        <v>37119</v>
      </c>
      <c r="T23" s="3">
        <f>Monthly!T23-(Saturdays!T23+'Sundays &amp; Holidays'!T23)</f>
        <v>16524</v>
      </c>
      <c r="U23" s="29">
        <f>Monthly!U23-(Saturdays!U23+'Sundays &amp; Holidays'!U23)</f>
        <v>8973</v>
      </c>
      <c r="V23" s="3">
        <f>Monthly!V23-(Saturdays!V23+'Sundays &amp; Holidays'!V23)</f>
        <v>54311</v>
      </c>
      <c r="W23" s="29">
        <f>Monthly!W23-(Saturdays!W23+'Sundays &amp; Holidays'!W23)</f>
        <v>31822</v>
      </c>
      <c r="X23" s="3">
        <f>Monthly!X23-(Saturdays!X23+'Sundays &amp; Holidays'!X23)</f>
        <v>42582</v>
      </c>
      <c r="Y23" s="29">
        <f>Monthly!Y23-(Saturdays!Y23+'Sundays &amp; Holidays'!Y23)</f>
        <v>18010</v>
      </c>
      <c r="Z23" s="3">
        <f>Monthly!Z23-(Saturdays!Z23+'Sundays &amp; Holidays'!Z23)</f>
        <v>67836</v>
      </c>
      <c r="AA23" s="29">
        <f>Monthly!AA23-(Saturdays!AA23+'Sundays &amp; Holidays'!AA23)</f>
        <v>92534</v>
      </c>
      <c r="AB23" s="109">
        <f t="shared" si="0"/>
        <v>429662</v>
      </c>
      <c r="AC23" s="16">
        <f t="shared" si="0"/>
        <v>496225</v>
      </c>
    </row>
    <row r="24" spans="1:29">
      <c r="A24" s="91" t="s">
        <v>38</v>
      </c>
      <c r="B24" s="3">
        <f>Monthly!B24-(Saturdays!B24+'Sundays &amp; Holidays'!B24)</f>
        <v>45312</v>
      </c>
      <c r="C24" s="29">
        <f>Monthly!C24-(Saturdays!C24+'Sundays &amp; Holidays'!C24)</f>
        <v>63501</v>
      </c>
      <c r="D24" s="3">
        <f>Monthly!D24-(Saturdays!D24+'Sundays &amp; Holidays'!D24)</f>
        <v>16393</v>
      </c>
      <c r="E24" s="29">
        <f>Monthly!E24-(Saturdays!E24+'Sundays &amp; Holidays'!E24)</f>
        <v>34214</v>
      </c>
      <c r="F24" s="3">
        <f>Monthly!F24-(Saturdays!F24+'Sundays &amp; Holidays'!F24)</f>
        <v>7100</v>
      </c>
      <c r="G24" s="29">
        <f>Monthly!G24-(Saturdays!G24+'Sundays &amp; Holidays'!G24)</f>
        <v>10254</v>
      </c>
      <c r="H24" s="3">
        <f>Monthly!H24-(Saturdays!H24+'Sundays &amp; Holidays'!H24)</f>
        <v>31287</v>
      </c>
      <c r="I24" s="29">
        <f>Monthly!I24-(Saturdays!I24+'Sundays &amp; Holidays'!I24)</f>
        <v>70831</v>
      </c>
      <c r="J24" s="3">
        <f>Monthly!J24-(Saturdays!J24+'Sundays &amp; Holidays'!J24)</f>
        <v>5755</v>
      </c>
      <c r="K24" s="29">
        <f>Monthly!K24-(Saturdays!K24+'Sundays &amp; Holidays'!K24)</f>
        <v>4754</v>
      </c>
      <c r="L24" s="3">
        <f>Monthly!L24-(Saturdays!L24+'Sundays &amp; Holidays'!L24)</f>
        <v>17737</v>
      </c>
      <c r="M24" s="29">
        <f>Monthly!M24-(Saturdays!M24+'Sundays &amp; Holidays'!M24)</f>
        <v>16369</v>
      </c>
      <c r="N24" s="3">
        <f>Monthly!N24-(Saturdays!N24+'Sundays &amp; Holidays'!N24)</f>
        <v>32758</v>
      </c>
      <c r="O24" s="29">
        <f>Monthly!O24-(Saturdays!O24+'Sundays &amp; Holidays'!O24)</f>
        <v>39328</v>
      </c>
      <c r="P24" s="3">
        <f>Monthly!P24-(Saturdays!P24+'Sundays &amp; Holidays'!P24)</f>
        <v>17718</v>
      </c>
      <c r="Q24" s="29">
        <f>Monthly!Q24-(Saturdays!Q24+'Sundays &amp; Holidays'!Q24)</f>
        <v>30579</v>
      </c>
      <c r="R24" s="3">
        <f>Monthly!R24-(Saturdays!R24+'Sundays &amp; Holidays'!R24)</f>
        <v>20017</v>
      </c>
      <c r="S24" s="29">
        <f>Monthly!S24-(Saturdays!S24+'Sundays &amp; Holidays'!S24)</f>
        <v>30125</v>
      </c>
      <c r="T24" s="3">
        <f>Monthly!T24-(Saturdays!T24+'Sundays &amp; Holidays'!T24)</f>
        <v>13685</v>
      </c>
      <c r="U24" s="29">
        <f>Monthly!U24-(Saturdays!U24+'Sundays &amp; Holidays'!U24)</f>
        <v>8604</v>
      </c>
      <c r="V24" s="3">
        <f>Monthly!V24-(Saturdays!V24+'Sundays &amp; Holidays'!V24)</f>
        <v>54002</v>
      </c>
      <c r="W24" s="29">
        <f>Monthly!W24-(Saturdays!W24+'Sundays &amp; Holidays'!W24)</f>
        <v>26084</v>
      </c>
      <c r="X24" s="3">
        <f>Monthly!X24-(Saturdays!X24+'Sundays &amp; Holidays'!X24)</f>
        <v>32501</v>
      </c>
      <c r="Y24" s="29">
        <f>Monthly!Y24-(Saturdays!Y24+'Sundays &amp; Holidays'!Y24)</f>
        <v>15810</v>
      </c>
      <c r="Z24" s="3">
        <f>Monthly!Z24-(Saturdays!Z24+'Sundays &amp; Holidays'!Z24)</f>
        <v>54092</v>
      </c>
      <c r="AA24" s="29">
        <f>Monthly!AA24-(Saturdays!AA24+'Sundays &amp; Holidays'!AA24)</f>
        <v>69000</v>
      </c>
      <c r="AB24" s="109">
        <f t="shared" si="0"/>
        <v>348357</v>
      </c>
      <c r="AC24" s="16">
        <f t="shared" si="0"/>
        <v>419453</v>
      </c>
    </row>
    <row r="25" spans="1:29">
      <c r="A25" s="92" t="s">
        <v>39</v>
      </c>
      <c r="B25" s="3">
        <f>Monthly!B25-(Saturdays!B25+'Sundays &amp; Holidays'!B25)</f>
        <v>7258</v>
      </c>
      <c r="C25" s="29">
        <f>Monthly!C25-(Saturdays!C25+'Sundays &amp; Holidays'!C25)</f>
        <v>45386</v>
      </c>
      <c r="D25" s="3">
        <f>Monthly!D25-(Saturdays!D25+'Sundays &amp; Holidays'!D25)</f>
        <v>3642</v>
      </c>
      <c r="E25" s="29">
        <f>Monthly!E25-(Saturdays!E25+'Sundays &amp; Holidays'!E25)</f>
        <v>22432</v>
      </c>
      <c r="F25" s="3">
        <f>Monthly!F25-(Saturdays!F25+'Sundays &amp; Holidays'!F25)</f>
        <v>1842</v>
      </c>
      <c r="G25" s="29">
        <f>Monthly!G25-(Saturdays!G25+'Sundays &amp; Holidays'!G25)</f>
        <v>7870</v>
      </c>
      <c r="H25" s="3">
        <f>Monthly!H25-(Saturdays!H25+'Sundays &amp; Holidays'!H25)</f>
        <v>9798</v>
      </c>
      <c r="I25" s="29">
        <f>Monthly!I25-(Saturdays!I25+'Sundays &amp; Holidays'!I25)</f>
        <v>46896</v>
      </c>
      <c r="J25" s="3">
        <f>Monthly!J25-(Saturdays!J25+'Sundays &amp; Holidays'!J25)</f>
        <v>2635</v>
      </c>
      <c r="K25" s="29">
        <f>Monthly!K25-(Saturdays!K25+'Sundays &amp; Holidays'!K25)</f>
        <v>3103</v>
      </c>
      <c r="L25" s="3">
        <f>Monthly!L25-(Saturdays!L25+'Sundays &amp; Holidays'!L25)</f>
        <v>8407</v>
      </c>
      <c r="M25" s="29">
        <f>Monthly!M25-(Saturdays!M25+'Sundays &amp; Holidays'!M25)</f>
        <v>9754</v>
      </c>
      <c r="N25" s="3">
        <f>Monthly!N25-(Saturdays!N25+'Sundays &amp; Holidays'!N25)</f>
        <v>19438</v>
      </c>
      <c r="O25" s="29">
        <f>Monthly!O25-(Saturdays!O25+'Sundays &amp; Holidays'!O25)</f>
        <v>25720</v>
      </c>
      <c r="P25" s="3">
        <f>Monthly!P25-(Saturdays!P25+'Sundays &amp; Holidays'!P25)</f>
        <v>11936</v>
      </c>
      <c r="Q25" s="29">
        <f>Monthly!Q25-(Saturdays!Q25+'Sundays &amp; Holidays'!Q25)</f>
        <v>20285</v>
      </c>
      <c r="R25" s="3">
        <f>Monthly!R25-(Saturdays!R25+'Sundays &amp; Holidays'!R25)</f>
        <v>14630</v>
      </c>
      <c r="S25" s="29">
        <f>Monthly!S25-(Saturdays!S25+'Sundays &amp; Holidays'!S25)</f>
        <v>19349</v>
      </c>
      <c r="T25" s="3">
        <f>Monthly!T25-(Saturdays!T25+'Sundays &amp; Holidays'!T25)</f>
        <v>9890</v>
      </c>
      <c r="U25" s="29">
        <f>Monthly!U25-(Saturdays!U25+'Sundays &amp; Holidays'!U25)</f>
        <v>5265</v>
      </c>
      <c r="V25" s="3">
        <f>Monthly!V25-(Saturdays!V25+'Sundays &amp; Holidays'!V25)</f>
        <v>46624</v>
      </c>
      <c r="W25" s="29">
        <f>Monthly!W25-(Saturdays!W25+'Sundays &amp; Holidays'!W25)</f>
        <v>17952</v>
      </c>
      <c r="X25" s="3">
        <f>Monthly!X25-(Saturdays!X25+'Sundays &amp; Holidays'!X25)</f>
        <v>20258</v>
      </c>
      <c r="Y25" s="29">
        <f>Monthly!Y25-(Saturdays!Y25+'Sundays &amp; Holidays'!Y25)</f>
        <v>13777</v>
      </c>
      <c r="Z25" s="3">
        <f>Monthly!Z25-(Saturdays!Z25+'Sundays &amp; Holidays'!Z25)</f>
        <v>34712</v>
      </c>
      <c r="AA25" s="29">
        <f>Monthly!AA25-(Saturdays!AA25+'Sundays &amp; Holidays'!AA25)</f>
        <v>55447</v>
      </c>
      <c r="AB25" s="109">
        <f t="shared" si="0"/>
        <v>191070</v>
      </c>
      <c r="AC25" s="16">
        <f t="shared" si="0"/>
        <v>293236</v>
      </c>
    </row>
    <row r="26" spans="1:29">
      <c r="A26" s="91" t="s">
        <v>40</v>
      </c>
      <c r="B26" s="3">
        <f>Monthly!B26-(Saturdays!B26+'Sundays &amp; Holidays'!B26)</f>
        <v>1</v>
      </c>
      <c r="C26" s="29">
        <f>Monthly!C26-(Saturdays!C26+'Sundays &amp; Holidays'!C26)</f>
        <v>27012</v>
      </c>
      <c r="D26" s="3">
        <f>Monthly!D26-(Saturdays!D26+'Sundays &amp; Holidays'!D26)</f>
        <v>80</v>
      </c>
      <c r="E26" s="29">
        <f>Monthly!E26-(Saturdays!E26+'Sundays &amp; Holidays'!E26)</f>
        <v>12586</v>
      </c>
      <c r="F26" s="3">
        <f>Monthly!F26-(Saturdays!F26+'Sundays &amp; Holidays'!F26)</f>
        <v>129</v>
      </c>
      <c r="G26" s="29">
        <f>Monthly!G26-(Saturdays!G26+'Sundays &amp; Holidays'!G26)</f>
        <v>3640</v>
      </c>
      <c r="H26" s="3">
        <f>Monthly!H26-(Saturdays!H26+'Sundays &amp; Holidays'!H26)</f>
        <v>459</v>
      </c>
      <c r="I26" s="29">
        <f>Monthly!I26-(Saturdays!I26+'Sundays &amp; Holidays'!I26)</f>
        <v>20463</v>
      </c>
      <c r="J26" s="3">
        <f>Monthly!J26-(Saturdays!J26+'Sundays &amp; Holidays'!J26)</f>
        <v>473</v>
      </c>
      <c r="K26" s="29">
        <f>Monthly!K26-(Saturdays!K26+'Sundays &amp; Holidays'!K26)</f>
        <v>1291</v>
      </c>
      <c r="L26" s="3">
        <f>Monthly!L26-(Saturdays!L26+'Sundays &amp; Holidays'!L26)</f>
        <v>1132</v>
      </c>
      <c r="M26" s="29">
        <f>Monthly!M26-(Saturdays!M26+'Sundays &amp; Holidays'!M26)</f>
        <v>2010</v>
      </c>
      <c r="N26" s="3">
        <f>Monthly!N26-(Saturdays!N26+'Sundays &amp; Holidays'!N26)</f>
        <v>2597</v>
      </c>
      <c r="O26" s="29">
        <f>Monthly!O26-(Saturdays!O26+'Sundays &amp; Holidays'!O26)</f>
        <v>4998</v>
      </c>
      <c r="P26" s="3">
        <f>Monthly!P26-(Saturdays!P26+'Sundays &amp; Holidays'!P26)</f>
        <v>2423</v>
      </c>
      <c r="Q26" s="29">
        <f>Monthly!Q26-(Saturdays!Q26+'Sundays &amp; Holidays'!Q26)</f>
        <v>3079</v>
      </c>
      <c r="R26" s="3">
        <f>Monthly!R26-(Saturdays!R26+'Sundays &amp; Holidays'!R26)</f>
        <v>1997</v>
      </c>
      <c r="S26" s="29">
        <f>Monthly!S26-(Saturdays!S26+'Sundays &amp; Holidays'!S26)</f>
        <v>1820</v>
      </c>
      <c r="T26" s="3">
        <f>Monthly!T26-(Saturdays!T26+'Sundays &amp; Holidays'!T26)</f>
        <v>1033</v>
      </c>
      <c r="U26" s="29">
        <f>Monthly!U26-(Saturdays!U26+'Sundays &amp; Holidays'!U26)</f>
        <v>218</v>
      </c>
      <c r="V26" s="3">
        <f>Monthly!V26-(Saturdays!V26+'Sundays &amp; Holidays'!V26)</f>
        <v>2466</v>
      </c>
      <c r="W26" s="29">
        <f>Monthly!W26-(Saturdays!W26+'Sundays &amp; Holidays'!W26)</f>
        <v>558</v>
      </c>
      <c r="X26" s="3">
        <f>Monthly!X26-(Saturdays!X26+'Sundays &amp; Holidays'!X26)</f>
        <v>1635</v>
      </c>
      <c r="Y26" s="29">
        <f>Monthly!Y26-(Saturdays!Y26+'Sundays &amp; Holidays'!Y26)</f>
        <v>291</v>
      </c>
      <c r="Z26" s="3">
        <f>Monthly!Z26-(Saturdays!Z26+'Sundays &amp; Holidays'!Z26)</f>
        <v>407</v>
      </c>
      <c r="AA26" s="29">
        <f>Monthly!AA26-(Saturdays!AA26+'Sundays &amp; Holidays'!AA26)</f>
        <v>2933</v>
      </c>
      <c r="AB26" s="109">
        <f t="shared" si="0"/>
        <v>14832</v>
      </c>
      <c r="AC26" s="16">
        <f t="shared" si="0"/>
        <v>80899</v>
      </c>
    </row>
    <row r="27" spans="1:29">
      <c r="A27" s="92" t="s">
        <v>41</v>
      </c>
      <c r="B27" s="3">
        <f>Monthly!B27-(Saturdays!B27+'Sundays &amp; Holidays'!B27)</f>
        <v>0</v>
      </c>
      <c r="C27" s="29">
        <f>Monthly!C27-(Saturdays!C27+'Sundays &amp; Holidays'!C27)</f>
        <v>78</v>
      </c>
      <c r="D27" s="3">
        <f>Monthly!D27-(Saturdays!D27+'Sundays &amp; Holidays'!D27)</f>
        <v>0</v>
      </c>
      <c r="E27" s="29">
        <f>Monthly!E27-(Saturdays!E27+'Sundays &amp; Holidays'!E27)</f>
        <v>9</v>
      </c>
      <c r="F27" s="3">
        <f>Monthly!F27-(Saturdays!F27+'Sundays &amp; Holidays'!F27)</f>
        <v>1</v>
      </c>
      <c r="G27" s="29">
        <f>Monthly!G27-(Saturdays!G27+'Sundays &amp; Holidays'!G27)</f>
        <v>6</v>
      </c>
      <c r="H27" s="3">
        <f>Monthly!H27-(Saturdays!H27+'Sundays &amp; Holidays'!H27)</f>
        <v>0</v>
      </c>
      <c r="I27" s="29">
        <f>Monthly!I27-(Saturdays!I27+'Sundays &amp; Holidays'!I27)</f>
        <v>0</v>
      </c>
      <c r="J27" s="3">
        <f>Monthly!J27-(Saturdays!J27+'Sundays &amp; Holidays'!J27)</f>
        <v>0</v>
      </c>
      <c r="K27" s="29">
        <f>Monthly!K27-(Saturdays!K27+'Sundays &amp; Holidays'!K27)</f>
        <v>0</v>
      </c>
      <c r="L27" s="3">
        <f>Monthly!L27-(Saturdays!L27+'Sundays &amp; Holidays'!L27)</f>
        <v>0</v>
      </c>
      <c r="M27" s="29">
        <f>Monthly!M27-(Saturdays!M27+'Sundays &amp; Holidays'!M27)</f>
        <v>1</v>
      </c>
      <c r="N27" s="3">
        <f>Monthly!N27-(Saturdays!N27+'Sundays &amp; Holidays'!N27)</f>
        <v>0</v>
      </c>
      <c r="O27" s="29">
        <f>Monthly!O27-(Saturdays!O27+'Sundays &amp; Holidays'!O27)</f>
        <v>0</v>
      </c>
      <c r="P27" s="3">
        <f>Monthly!P27-(Saturdays!P27+'Sundays &amp; Holidays'!P27)</f>
        <v>0</v>
      </c>
      <c r="Q27" s="29">
        <f>Monthly!Q27-(Saturdays!Q27+'Sundays &amp; Holidays'!Q27)</f>
        <v>0</v>
      </c>
      <c r="R27" s="3">
        <f>Monthly!R27-(Saturdays!R27+'Sundays &amp; Holidays'!R27)</f>
        <v>0</v>
      </c>
      <c r="S27" s="29">
        <f>Monthly!S27-(Saturdays!S27+'Sundays &amp; Holidays'!S27)</f>
        <v>0</v>
      </c>
      <c r="T27" s="3">
        <f>Monthly!T27-(Saturdays!T27+'Sundays &amp; Holidays'!T27)</f>
        <v>0</v>
      </c>
      <c r="U27" s="29">
        <f>Monthly!U27-(Saturdays!U27+'Sundays &amp; Holidays'!U27)</f>
        <v>0</v>
      </c>
      <c r="V27" s="3">
        <f>Monthly!V27-(Saturdays!V27+'Sundays &amp; Holidays'!V27)</f>
        <v>0</v>
      </c>
      <c r="W27" s="29">
        <f>Monthly!W27-(Saturdays!W27+'Sundays &amp; Holidays'!W27)</f>
        <v>0</v>
      </c>
      <c r="X27" s="3">
        <f>Monthly!X27-(Saturdays!X27+'Sundays &amp; Holidays'!X27)</f>
        <v>0</v>
      </c>
      <c r="Y27" s="29">
        <f>Monthly!Y27-(Saturdays!Y27+'Sundays &amp; Holidays'!Y27)</f>
        <v>0</v>
      </c>
      <c r="Z27" s="3">
        <f>Monthly!Z27-(Saturdays!Z27+'Sundays &amp; Holidays'!Z27)</f>
        <v>0</v>
      </c>
      <c r="AA27" s="29">
        <f>Monthly!AA27-(Saturdays!AA27+'Sundays &amp; Holidays'!AA27)</f>
        <v>0</v>
      </c>
      <c r="AB27" s="109">
        <f t="shared" si="0"/>
        <v>1</v>
      </c>
      <c r="AC27" s="16">
        <f t="shared" si="0"/>
        <v>94</v>
      </c>
    </row>
    <row r="28" spans="1:29">
      <c r="A28" s="91" t="s">
        <v>42</v>
      </c>
      <c r="B28" s="3">
        <f>Monthly!B28-(Saturdays!B28+'Sundays &amp; Holidays'!B28)</f>
        <v>0</v>
      </c>
      <c r="C28" s="29">
        <f>Monthly!C28-(Saturdays!C28+'Sundays &amp; Holidays'!C28)</f>
        <v>0</v>
      </c>
      <c r="D28" s="3">
        <f>Monthly!D28-(Saturdays!D28+'Sundays &amp; Holidays'!D28)</f>
        <v>0</v>
      </c>
      <c r="E28" s="29">
        <f>Monthly!E28-(Saturdays!E28+'Sundays &amp; Holidays'!E28)</f>
        <v>0</v>
      </c>
      <c r="F28" s="3">
        <f>Monthly!F28-(Saturdays!F28+'Sundays &amp; Holidays'!F28)</f>
        <v>0</v>
      </c>
      <c r="G28" s="29">
        <f>Monthly!G28-(Saturdays!G28+'Sundays &amp; Holidays'!G28)</f>
        <v>0</v>
      </c>
      <c r="H28" s="3">
        <f>Monthly!H28-(Saturdays!H28+'Sundays &amp; Holidays'!H28)</f>
        <v>0</v>
      </c>
      <c r="I28" s="29">
        <f>Monthly!I28-(Saturdays!I28+'Sundays &amp; Holidays'!I28)</f>
        <v>0</v>
      </c>
      <c r="J28" s="3">
        <f>Monthly!J28-(Saturdays!J28+'Sundays &amp; Holidays'!J28)</f>
        <v>0</v>
      </c>
      <c r="K28" s="29">
        <f>Monthly!K28-(Saturdays!K28+'Sundays &amp; Holidays'!K28)</f>
        <v>0</v>
      </c>
      <c r="L28" s="3">
        <f>Monthly!L28-(Saturdays!L28+'Sundays &amp; Holidays'!L28)</f>
        <v>0</v>
      </c>
      <c r="M28" s="29">
        <f>Monthly!M28-(Saturdays!M28+'Sundays &amp; Holidays'!M28)</f>
        <v>9</v>
      </c>
      <c r="N28" s="3">
        <f>Monthly!N28-(Saturdays!N28+'Sundays &amp; Holidays'!N28)</f>
        <v>1</v>
      </c>
      <c r="O28" s="29">
        <f>Monthly!O28-(Saturdays!O28+'Sundays &amp; Holidays'!O28)</f>
        <v>0</v>
      </c>
      <c r="P28" s="3">
        <f>Monthly!P28-(Saturdays!P28+'Sundays &amp; Holidays'!P28)</f>
        <v>0</v>
      </c>
      <c r="Q28" s="29">
        <f>Monthly!Q28-(Saturdays!Q28+'Sundays &amp; Holidays'!Q28)</f>
        <v>0</v>
      </c>
      <c r="R28" s="3">
        <f>Monthly!R28-(Saturdays!R28+'Sundays &amp; Holidays'!R28)</f>
        <v>0</v>
      </c>
      <c r="S28" s="29">
        <f>Monthly!S28-(Saturdays!S28+'Sundays &amp; Holidays'!S28)</f>
        <v>0</v>
      </c>
      <c r="T28" s="3">
        <f>Monthly!T28-(Saturdays!T28+'Sundays &amp; Holidays'!T28)</f>
        <v>0</v>
      </c>
      <c r="U28" s="29">
        <f>Monthly!U28-(Saturdays!U28+'Sundays &amp; Holidays'!U28)</f>
        <v>0</v>
      </c>
      <c r="V28" s="3">
        <f>Monthly!V28-(Saturdays!V28+'Sundays &amp; Holidays'!V28)</f>
        <v>0</v>
      </c>
      <c r="W28" s="29">
        <f>Monthly!W28-(Saturdays!W28+'Sundays &amp; Holidays'!W28)</f>
        <v>0</v>
      </c>
      <c r="X28" s="3">
        <f>Monthly!X28-(Saturdays!X28+'Sundays &amp; Holidays'!X28)</f>
        <v>0</v>
      </c>
      <c r="Y28" s="29">
        <f>Monthly!Y28-(Saturdays!Y28+'Sundays &amp; Holidays'!Y28)</f>
        <v>0</v>
      </c>
      <c r="Z28" s="3">
        <f>Monthly!Z28-(Saturdays!Z28+'Sundays &amp; Holidays'!Z28)</f>
        <v>0</v>
      </c>
      <c r="AA28" s="29">
        <f>Monthly!AA28-(Saturdays!AA28+'Sundays &amp; Holidays'!AA28)</f>
        <v>0</v>
      </c>
      <c r="AB28" s="109">
        <f t="shared" si="0"/>
        <v>1</v>
      </c>
      <c r="AC28" s="16">
        <f t="shared" si="0"/>
        <v>9</v>
      </c>
    </row>
    <row r="29" spans="1:29">
      <c r="A29" s="92" t="s">
        <v>43</v>
      </c>
      <c r="B29" s="3">
        <f>Monthly!B29-(Saturdays!B29+'Sundays &amp; Holidays'!B29)</f>
        <v>0</v>
      </c>
      <c r="C29" s="29">
        <f>Monthly!C29-(Saturdays!C29+'Sundays &amp; Holidays'!C29)</f>
        <v>0</v>
      </c>
      <c r="D29" s="3">
        <f>Monthly!D29-(Saturdays!D29+'Sundays &amp; Holidays'!D29)</f>
        <v>0</v>
      </c>
      <c r="E29" s="29">
        <f>Monthly!E29-(Saturdays!E29+'Sundays &amp; Holidays'!E29)</f>
        <v>0</v>
      </c>
      <c r="F29" s="3">
        <f>Monthly!F29-(Saturdays!F29+'Sundays &amp; Holidays'!F29)</f>
        <v>0</v>
      </c>
      <c r="G29" s="29">
        <f>Monthly!G29-(Saturdays!G29+'Sundays &amp; Holidays'!G29)</f>
        <v>0</v>
      </c>
      <c r="H29" s="3">
        <f>Monthly!H29-(Saturdays!H29+'Sundays &amp; Holidays'!H29)</f>
        <v>0</v>
      </c>
      <c r="I29" s="29">
        <f>Monthly!I29-(Saturdays!I29+'Sundays &amp; Holidays'!I29)</f>
        <v>0</v>
      </c>
      <c r="J29" s="3">
        <f>Monthly!J29-(Saturdays!J29+'Sundays &amp; Holidays'!J29)</f>
        <v>0</v>
      </c>
      <c r="K29" s="29">
        <f>Monthly!K29-(Saturdays!K29+'Sundays &amp; Holidays'!K29)</f>
        <v>0</v>
      </c>
      <c r="L29" s="3">
        <f>Monthly!L29-(Saturdays!L29+'Sundays &amp; Holidays'!L29)</f>
        <v>0</v>
      </c>
      <c r="M29" s="29">
        <f>Monthly!M29-(Saturdays!M29+'Sundays &amp; Holidays'!M29)</f>
        <v>0</v>
      </c>
      <c r="N29" s="3">
        <f>Monthly!N29-(Saturdays!N29+'Sundays &amp; Holidays'!N29)</f>
        <v>0</v>
      </c>
      <c r="O29" s="29">
        <f>Monthly!O29-(Saturdays!O29+'Sundays &amp; Holidays'!O29)</f>
        <v>0</v>
      </c>
      <c r="P29" s="3">
        <f>Monthly!P29-(Saturdays!P29+'Sundays &amp; Holidays'!P29)</f>
        <v>0</v>
      </c>
      <c r="Q29" s="29">
        <f>Monthly!Q29-(Saturdays!Q29+'Sundays &amp; Holidays'!Q29)</f>
        <v>0</v>
      </c>
      <c r="R29" s="3">
        <f>Monthly!R29-(Saturdays!R29+'Sundays &amp; Holidays'!R29)</f>
        <v>0</v>
      </c>
      <c r="S29" s="29">
        <f>Monthly!S29-(Saturdays!S29+'Sundays &amp; Holidays'!S29)</f>
        <v>0</v>
      </c>
      <c r="T29" s="3">
        <f>Monthly!T29-(Saturdays!T29+'Sundays &amp; Holidays'!T29)</f>
        <v>1</v>
      </c>
      <c r="U29" s="29">
        <f>Monthly!U29-(Saturdays!U29+'Sundays &amp; Holidays'!U29)</f>
        <v>0</v>
      </c>
      <c r="V29" s="3">
        <f>Monthly!V29-(Saturdays!V29+'Sundays &amp; Holidays'!V29)</f>
        <v>0</v>
      </c>
      <c r="W29" s="29">
        <f>Monthly!W29-(Saturdays!W29+'Sundays &amp; Holidays'!W29)</f>
        <v>0</v>
      </c>
      <c r="X29" s="3">
        <f>Monthly!X29-(Saturdays!X29+'Sundays &amp; Holidays'!X29)</f>
        <v>0</v>
      </c>
      <c r="Y29" s="29">
        <f>Monthly!Y29-(Saturdays!Y29+'Sundays &amp; Holidays'!Y29)</f>
        <v>0</v>
      </c>
      <c r="Z29" s="3">
        <f>Monthly!Z29-(Saturdays!Z29+'Sundays &amp; Holidays'!Z29)</f>
        <v>0</v>
      </c>
      <c r="AA29" s="29">
        <f>Monthly!AA29-(Saturdays!AA29+'Sundays &amp; Holidays'!AA29)</f>
        <v>0</v>
      </c>
      <c r="AB29" s="109">
        <f t="shared" si="0"/>
        <v>1</v>
      </c>
      <c r="AC29" s="16">
        <f t="shared" si="0"/>
        <v>0</v>
      </c>
    </row>
    <row r="30" spans="1:29" ht="14.1" thickBot="1">
      <c r="A30" s="91" t="s">
        <v>44</v>
      </c>
      <c r="B30" s="14">
        <f>Monthly!B30-(Saturdays!B30+'Sundays &amp; Holidays'!B30)</f>
        <v>0</v>
      </c>
      <c r="C30" s="40">
        <f>Monthly!C30-(Saturdays!C30+'Sundays &amp; Holidays'!C30)</f>
        <v>0</v>
      </c>
      <c r="D30" s="14">
        <f>Monthly!D30-(Saturdays!D30+'Sundays &amp; Holidays'!D30)</f>
        <v>0</v>
      </c>
      <c r="E30" s="40">
        <f>Monthly!E30-(Saturdays!E30+'Sundays &amp; Holidays'!E30)</f>
        <v>0</v>
      </c>
      <c r="F30" s="14">
        <f>Monthly!F30-(Saturdays!F30+'Sundays &amp; Holidays'!F30)</f>
        <v>0</v>
      </c>
      <c r="G30" s="40">
        <f>Monthly!G30-(Saturdays!G30+'Sundays &amp; Holidays'!G30)</f>
        <v>0</v>
      </c>
      <c r="H30" s="14">
        <f>Monthly!H30-(Saturdays!H30+'Sundays &amp; Holidays'!H30)</f>
        <v>0</v>
      </c>
      <c r="I30" s="40">
        <f>Monthly!I30-(Saturdays!I30+'Sundays &amp; Holidays'!I30)</f>
        <v>0</v>
      </c>
      <c r="J30" s="14">
        <f>Monthly!J30-(Saturdays!J30+'Sundays &amp; Holidays'!J30)</f>
        <v>0</v>
      </c>
      <c r="K30" s="40">
        <f>Monthly!K30-(Saturdays!K30+'Sundays &amp; Holidays'!K30)</f>
        <v>0</v>
      </c>
      <c r="L30" s="14">
        <f>Monthly!L30-(Saturdays!L30+'Sundays &amp; Holidays'!L30)</f>
        <v>0</v>
      </c>
      <c r="M30" s="40">
        <f>Monthly!M30-(Saturdays!M30+'Sundays &amp; Holidays'!M30)</f>
        <v>0</v>
      </c>
      <c r="N30" s="14">
        <f>Monthly!N30-(Saturdays!N30+'Sundays &amp; Holidays'!N30)</f>
        <v>0</v>
      </c>
      <c r="O30" s="40">
        <f>Monthly!O30-(Saturdays!O30+'Sundays &amp; Holidays'!O30)</f>
        <v>0</v>
      </c>
      <c r="P30" s="14">
        <f>Monthly!P30-(Saturdays!P30+'Sundays &amp; Holidays'!P30)</f>
        <v>0</v>
      </c>
      <c r="Q30" s="40">
        <f>Monthly!Q30-(Saturdays!Q30+'Sundays &amp; Holidays'!Q30)</f>
        <v>0</v>
      </c>
      <c r="R30" s="14">
        <f>Monthly!R30-(Saturdays!R30+'Sundays &amp; Holidays'!R30)</f>
        <v>0</v>
      </c>
      <c r="S30" s="40">
        <f>Monthly!S30-(Saturdays!S30+'Sundays &amp; Holidays'!S30)</f>
        <v>0</v>
      </c>
      <c r="T30" s="14">
        <f>Monthly!T30-(Saturdays!T30+'Sundays &amp; Holidays'!T30)</f>
        <v>0</v>
      </c>
      <c r="U30" s="40">
        <f>Monthly!U30-(Saturdays!U30+'Sundays &amp; Holidays'!U30)</f>
        <v>0</v>
      </c>
      <c r="V30" s="14">
        <f>Monthly!V30-(Saturdays!V30+'Sundays &amp; Holidays'!V30)</f>
        <v>0</v>
      </c>
      <c r="W30" s="40">
        <f>Monthly!W30-(Saturdays!W30+'Sundays &amp; Holidays'!W30)</f>
        <v>0</v>
      </c>
      <c r="X30" s="14">
        <f>Monthly!X30-(Saturdays!X30+'Sundays &amp; Holidays'!X30)</f>
        <v>0</v>
      </c>
      <c r="Y30" s="40">
        <f>Monthly!Y30-(Saturdays!Y30+'Sundays &amp; Holidays'!Y30)</f>
        <v>0</v>
      </c>
      <c r="Z30" s="14">
        <f>Monthly!Z30-(Saturdays!Z30+'Sundays &amp; Holidays'!Z30)</f>
        <v>0</v>
      </c>
      <c r="AA30" s="40">
        <f>Monthly!AA30-(Saturdays!AA30+'Sundays &amp; Holidays'!AA30)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26</v>
      </c>
      <c r="B31" s="12">
        <f t="shared" ref="B31:AA31" si="1">SUM(B7:B30)</f>
        <v>1135606</v>
      </c>
      <c r="C31" s="1">
        <f t="shared" si="1"/>
        <v>707056</v>
      </c>
      <c r="D31" s="42">
        <f t="shared" si="1"/>
        <v>461929</v>
      </c>
      <c r="E31" s="43">
        <f t="shared" si="1"/>
        <v>402610</v>
      </c>
      <c r="F31" s="12">
        <f t="shared" si="1"/>
        <v>214050</v>
      </c>
      <c r="G31" s="1">
        <f t="shared" si="1"/>
        <v>158432</v>
      </c>
      <c r="H31" s="42">
        <f t="shared" si="1"/>
        <v>613639</v>
      </c>
      <c r="I31" s="43">
        <f t="shared" si="1"/>
        <v>842160</v>
      </c>
      <c r="J31" s="12">
        <f t="shared" si="1"/>
        <v>127192</v>
      </c>
      <c r="K31" s="1">
        <f t="shared" si="1"/>
        <v>152437</v>
      </c>
      <c r="L31" s="42">
        <f t="shared" si="1"/>
        <v>250485</v>
      </c>
      <c r="M31" s="43">
        <f t="shared" si="1"/>
        <v>441638</v>
      </c>
      <c r="N31" s="12">
        <f t="shared" si="1"/>
        <v>546608</v>
      </c>
      <c r="O31" s="1">
        <f t="shared" si="1"/>
        <v>730645</v>
      </c>
      <c r="P31" s="42">
        <f t="shared" si="1"/>
        <v>337464</v>
      </c>
      <c r="Q31" s="43">
        <f t="shared" si="1"/>
        <v>410025</v>
      </c>
      <c r="R31" s="12">
        <f t="shared" si="1"/>
        <v>433067</v>
      </c>
      <c r="S31" s="1">
        <f t="shared" si="1"/>
        <v>476143</v>
      </c>
      <c r="T31" s="42">
        <f t="shared" si="1"/>
        <v>188810</v>
      </c>
      <c r="U31" s="43">
        <f t="shared" si="1"/>
        <v>231652</v>
      </c>
      <c r="V31" s="12">
        <f t="shared" si="1"/>
        <v>522579</v>
      </c>
      <c r="W31" s="1">
        <f t="shared" si="1"/>
        <v>604317</v>
      </c>
      <c r="X31" s="42">
        <f t="shared" si="1"/>
        <v>495522</v>
      </c>
      <c r="Y31" s="43">
        <f t="shared" si="1"/>
        <v>320231</v>
      </c>
      <c r="Z31" s="12">
        <f t="shared" si="1"/>
        <v>1155064</v>
      </c>
      <c r="AA31" s="1">
        <f t="shared" si="1"/>
        <v>992122</v>
      </c>
      <c r="AB31" s="42">
        <f>SUM(AB7:AB30)</f>
        <v>6482015</v>
      </c>
      <c r="AC31" s="1">
        <f>SUM(AC7:AC30)</f>
        <v>6469468</v>
      </c>
    </row>
    <row r="32" spans="1:29" ht="17.100000000000001" thickTop="1">
      <c r="AB32" s="179" t="str">
        <f>IF(AB31='Daily Total'!D44,"Correct","Wrong")</f>
        <v>Correct</v>
      </c>
      <c r="AC32" s="179" t="str">
        <f>IF(AC31='Daily Total'!E44,"Correct","Wrong")</f>
        <v>Correct</v>
      </c>
    </row>
    <row r="35" spans="1:29">
      <c r="A35" s="44" t="s">
        <v>88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311" t="s">
        <v>2</v>
      </c>
      <c r="B37" s="294" t="s">
        <v>3</v>
      </c>
      <c r="C37" s="295"/>
      <c r="D37" s="294" t="s">
        <v>4</v>
      </c>
      <c r="E37" s="295"/>
      <c r="F37" s="294" t="s">
        <v>5</v>
      </c>
      <c r="G37" s="295"/>
      <c r="H37" s="294" t="s">
        <v>6</v>
      </c>
      <c r="I37" s="295"/>
      <c r="J37" s="294" t="s">
        <v>7</v>
      </c>
      <c r="K37" s="295"/>
      <c r="L37" s="294" t="s">
        <v>8</v>
      </c>
      <c r="M37" s="295"/>
      <c r="N37" s="294" t="s">
        <v>9</v>
      </c>
      <c r="O37" s="295"/>
      <c r="P37" s="294" t="s">
        <v>10</v>
      </c>
      <c r="Q37" s="295"/>
      <c r="R37" s="294" t="s">
        <v>11</v>
      </c>
      <c r="S37" s="295"/>
      <c r="T37" s="294" t="s">
        <v>12</v>
      </c>
      <c r="U37" s="295"/>
      <c r="V37" s="294" t="s">
        <v>13</v>
      </c>
      <c r="W37" s="295"/>
      <c r="X37" s="294" t="s">
        <v>14</v>
      </c>
      <c r="Y37" s="295"/>
      <c r="Z37" s="294" t="s">
        <v>15</v>
      </c>
      <c r="AA37" s="295"/>
      <c r="AB37" s="294" t="s">
        <v>47</v>
      </c>
      <c r="AC37" s="295"/>
    </row>
    <row r="38" spans="1:29" ht="15" thickTop="1" thickBot="1">
      <c r="A38" s="312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 t="shared" ref="AB39:AC39" si="3">+AB7/$B$65</f>
        <v>0</v>
      </c>
      <c r="AC39" s="108">
        <f t="shared" si="3"/>
        <v>0</v>
      </c>
    </row>
    <row r="40" spans="1:29">
      <c r="A40" s="87" t="s">
        <v>21</v>
      </c>
      <c r="B40" s="3">
        <f t="shared" ref="B40:AA40" si="4">+B8/$B$65</f>
        <v>620.61904761904759</v>
      </c>
      <c r="C40" s="29">
        <f t="shared" si="4"/>
        <v>0</v>
      </c>
      <c r="D40" s="3">
        <f t="shared" si="4"/>
        <v>169.0952380952381</v>
      </c>
      <c r="E40" s="29">
        <f t="shared" si="4"/>
        <v>0.14285714285714285</v>
      </c>
      <c r="F40" s="3">
        <f t="shared" si="4"/>
        <v>50.666666666666664</v>
      </c>
      <c r="G40" s="29">
        <f t="shared" si="4"/>
        <v>0.90476190476190477</v>
      </c>
      <c r="H40" s="3">
        <f t="shared" si="4"/>
        <v>285.1904761904762</v>
      </c>
      <c r="I40" s="29">
        <f t="shared" si="4"/>
        <v>10.80952380952381</v>
      </c>
      <c r="J40" s="3">
        <f t="shared" si="4"/>
        <v>10.476190476190476</v>
      </c>
      <c r="K40" s="29">
        <f t="shared" si="4"/>
        <v>3.8571428571428572</v>
      </c>
      <c r="L40" s="3">
        <f t="shared" si="4"/>
        <v>5.6190476190476186</v>
      </c>
      <c r="M40" s="29">
        <f t="shared" si="4"/>
        <v>16.666666666666668</v>
      </c>
      <c r="N40" s="3">
        <f t="shared" si="4"/>
        <v>46.761904761904759</v>
      </c>
      <c r="O40" s="29">
        <f t="shared" si="4"/>
        <v>16.61904761904762</v>
      </c>
      <c r="P40" s="3">
        <f t="shared" si="4"/>
        <v>16.095238095238095</v>
      </c>
      <c r="Q40" s="29">
        <f t="shared" si="4"/>
        <v>5.4761904761904763</v>
      </c>
      <c r="R40" s="3">
        <f t="shared" si="4"/>
        <v>9.6190476190476186</v>
      </c>
      <c r="S40" s="29">
        <f t="shared" si="4"/>
        <v>5.8095238095238093</v>
      </c>
      <c r="T40" s="3">
        <f t="shared" si="4"/>
        <v>0.5714285714285714</v>
      </c>
      <c r="U40" s="29">
        <f t="shared" si="4"/>
        <v>0</v>
      </c>
      <c r="V40" s="3">
        <f t="shared" si="4"/>
        <v>2.5238095238095237</v>
      </c>
      <c r="W40" s="29">
        <f t="shared" si="4"/>
        <v>0</v>
      </c>
      <c r="X40" s="3">
        <f t="shared" si="4"/>
        <v>0.23809523809523808</v>
      </c>
      <c r="Y40" s="29">
        <f t="shared" si="4"/>
        <v>0</v>
      </c>
      <c r="Z40" s="3">
        <f t="shared" si="4"/>
        <v>0</v>
      </c>
      <c r="AA40" s="29">
        <f t="shared" si="4"/>
        <v>0</v>
      </c>
      <c r="AB40" s="109">
        <f t="shared" ref="AB40:AC40" si="5">+AB8/$B$65</f>
        <v>1217.4761904761904</v>
      </c>
      <c r="AC40" s="16">
        <f t="shared" si="5"/>
        <v>60.285714285714285</v>
      </c>
    </row>
    <row r="41" spans="1:29">
      <c r="A41" s="88" t="s">
        <v>23</v>
      </c>
      <c r="B41" s="3">
        <f t="shared" ref="B41:AA41" si="6">+B9/$B$65</f>
        <v>3229.6666666666665</v>
      </c>
      <c r="C41" s="29">
        <f t="shared" si="6"/>
        <v>13</v>
      </c>
      <c r="D41" s="3">
        <f t="shared" si="6"/>
        <v>1167.1428571428571</v>
      </c>
      <c r="E41" s="29">
        <f t="shared" si="6"/>
        <v>52.80952380952381</v>
      </c>
      <c r="F41" s="3">
        <f t="shared" si="6"/>
        <v>353.14285714285717</v>
      </c>
      <c r="G41" s="29">
        <f t="shared" si="6"/>
        <v>25.857142857142858</v>
      </c>
      <c r="H41" s="3">
        <f t="shared" si="6"/>
        <v>1344.8095238095239</v>
      </c>
      <c r="I41" s="29">
        <f t="shared" si="6"/>
        <v>255.76190476190476</v>
      </c>
      <c r="J41" s="3">
        <f t="shared" si="6"/>
        <v>89.476190476190482</v>
      </c>
      <c r="K41" s="29">
        <f t="shared" si="6"/>
        <v>87.047619047619051</v>
      </c>
      <c r="L41" s="3">
        <f t="shared" si="6"/>
        <v>81.476190476190482</v>
      </c>
      <c r="M41" s="29">
        <f t="shared" si="6"/>
        <v>412.90476190476193</v>
      </c>
      <c r="N41" s="3">
        <f t="shared" si="6"/>
        <v>526.80952380952385</v>
      </c>
      <c r="O41" s="29">
        <f t="shared" si="6"/>
        <v>651.42857142857144</v>
      </c>
      <c r="P41" s="3">
        <f t="shared" si="6"/>
        <v>334.47619047619048</v>
      </c>
      <c r="Q41" s="29">
        <f t="shared" si="6"/>
        <v>406.52380952380952</v>
      </c>
      <c r="R41" s="3">
        <f t="shared" si="6"/>
        <v>485.42857142857144</v>
      </c>
      <c r="S41" s="29">
        <f t="shared" si="6"/>
        <v>478.52380952380952</v>
      </c>
      <c r="T41" s="3">
        <f t="shared" si="6"/>
        <v>104.33333333333333</v>
      </c>
      <c r="U41" s="29">
        <f t="shared" si="6"/>
        <v>342.52380952380952</v>
      </c>
      <c r="V41" s="3">
        <f t="shared" si="6"/>
        <v>292.66666666666669</v>
      </c>
      <c r="W41" s="29">
        <f t="shared" si="6"/>
        <v>745.61904761904759</v>
      </c>
      <c r="X41" s="3">
        <f t="shared" si="6"/>
        <v>452.8095238095238</v>
      </c>
      <c r="Y41" s="29">
        <f t="shared" si="6"/>
        <v>496.47619047619048</v>
      </c>
      <c r="Z41" s="3">
        <f t="shared" si="6"/>
        <v>1348.5714285714287</v>
      </c>
      <c r="AA41" s="29">
        <f t="shared" si="6"/>
        <v>733.80952380952385</v>
      </c>
      <c r="AB41" s="109">
        <f t="shared" ref="AB41:AC41" si="7">+AB9/$B$65</f>
        <v>9810.8095238095229</v>
      </c>
      <c r="AC41" s="16">
        <f t="shared" si="7"/>
        <v>4702.2857142857147</v>
      </c>
    </row>
    <row r="42" spans="1:29">
      <c r="A42" s="87" t="s">
        <v>25</v>
      </c>
      <c r="B42" s="3">
        <f t="shared" ref="B42:AA42" si="8">+B10/$B$65</f>
        <v>5515.8095238095239</v>
      </c>
      <c r="C42" s="29">
        <f t="shared" si="8"/>
        <v>627.28571428571433</v>
      </c>
      <c r="D42" s="3">
        <f t="shared" si="8"/>
        <v>2089.8095238095239</v>
      </c>
      <c r="E42" s="29">
        <f t="shared" si="8"/>
        <v>701.52380952380952</v>
      </c>
      <c r="F42" s="3">
        <f t="shared" si="8"/>
        <v>711.14285714285711</v>
      </c>
      <c r="G42" s="29">
        <f t="shared" si="8"/>
        <v>355.47619047619048</v>
      </c>
      <c r="H42" s="3">
        <f t="shared" si="8"/>
        <v>1398.7619047619048</v>
      </c>
      <c r="I42" s="29">
        <f t="shared" si="8"/>
        <v>1063.4285714285713</v>
      </c>
      <c r="J42" s="3">
        <f t="shared" si="8"/>
        <v>217.66666666666666</v>
      </c>
      <c r="K42" s="29">
        <f t="shared" si="8"/>
        <v>414.61904761904759</v>
      </c>
      <c r="L42" s="3">
        <f t="shared" si="8"/>
        <v>334.76190476190476</v>
      </c>
      <c r="M42" s="29">
        <f t="shared" si="8"/>
        <v>1158.4285714285713</v>
      </c>
      <c r="N42" s="3">
        <f t="shared" si="8"/>
        <v>1267.0952380952381</v>
      </c>
      <c r="O42" s="29">
        <f t="shared" si="8"/>
        <v>1849.8571428571429</v>
      </c>
      <c r="P42" s="3">
        <f t="shared" si="8"/>
        <v>958.04761904761904</v>
      </c>
      <c r="Q42" s="29">
        <f t="shared" si="8"/>
        <v>926.95238095238096</v>
      </c>
      <c r="R42" s="3">
        <f t="shared" si="8"/>
        <v>1238.952380952381</v>
      </c>
      <c r="S42" s="29">
        <f t="shared" si="8"/>
        <v>1228.6666666666667</v>
      </c>
      <c r="T42" s="3">
        <f t="shared" si="8"/>
        <v>232.33333333333334</v>
      </c>
      <c r="U42" s="29">
        <f t="shared" si="8"/>
        <v>988.04761904761904</v>
      </c>
      <c r="V42" s="3">
        <f t="shared" si="8"/>
        <v>713.47619047619048</v>
      </c>
      <c r="W42" s="29">
        <f t="shared" si="8"/>
        <v>1890.5238095238096</v>
      </c>
      <c r="X42" s="3">
        <f t="shared" si="8"/>
        <v>1131.1904761904761</v>
      </c>
      <c r="Y42" s="29">
        <f t="shared" si="8"/>
        <v>1237.5238095238096</v>
      </c>
      <c r="Z42" s="3">
        <f t="shared" si="8"/>
        <v>3323.6666666666665</v>
      </c>
      <c r="AA42" s="29">
        <f t="shared" si="8"/>
        <v>1840.6190476190477</v>
      </c>
      <c r="AB42" s="109">
        <f t="shared" ref="AB42:AC42" si="9">+AB10/$B$65</f>
        <v>19132.714285714286</v>
      </c>
      <c r="AC42" s="16">
        <f t="shared" si="9"/>
        <v>14282.952380952382</v>
      </c>
    </row>
    <row r="43" spans="1:29">
      <c r="A43" s="88" t="s">
        <v>20</v>
      </c>
      <c r="B43" s="3">
        <f t="shared" ref="B43:AA43" si="10">+B11/$B$65</f>
        <v>5346.2380952380954</v>
      </c>
      <c r="C43" s="29">
        <f t="shared" si="10"/>
        <v>982.38095238095241</v>
      </c>
      <c r="D43" s="3">
        <f t="shared" si="10"/>
        <v>1752.1904761904761</v>
      </c>
      <c r="E43" s="29">
        <f t="shared" si="10"/>
        <v>1273.3809523809523</v>
      </c>
      <c r="F43" s="3">
        <f t="shared" si="10"/>
        <v>773.66666666666663</v>
      </c>
      <c r="G43" s="29">
        <f t="shared" si="10"/>
        <v>607.19047619047615</v>
      </c>
      <c r="H43" s="3">
        <f t="shared" si="10"/>
        <v>1306.6666666666667</v>
      </c>
      <c r="I43" s="29">
        <f t="shared" si="10"/>
        <v>1572.2857142857142</v>
      </c>
      <c r="J43" s="3">
        <f t="shared" si="10"/>
        <v>361.42857142857144</v>
      </c>
      <c r="K43" s="29">
        <f t="shared" si="10"/>
        <v>854</v>
      </c>
      <c r="L43" s="3">
        <f t="shared" si="10"/>
        <v>463.42857142857144</v>
      </c>
      <c r="M43" s="29">
        <f t="shared" si="10"/>
        <v>1965.9047619047619</v>
      </c>
      <c r="N43" s="3">
        <f t="shared" si="10"/>
        <v>1643.4285714285713</v>
      </c>
      <c r="O43" s="29">
        <f t="shared" si="10"/>
        <v>2757.1428571428573</v>
      </c>
      <c r="P43" s="3">
        <f t="shared" si="10"/>
        <v>1350</v>
      </c>
      <c r="Q43" s="29">
        <f t="shared" si="10"/>
        <v>1421.952380952381</v>
      </c>
      <c r="R43" s="3">
        <f t="shared" si="10"/>
        <v>1643.6190476190477</v>
      </c>
      <c r="S43" s="29">
        <f t="shared" si="10"/>
        <v>1519.4285714285713</v>
      </c>
      <c r="T43" s="3">
        <f t="shared" si="10"/>
        <v>311.85714285714283</v>
      </c>
      <c r="U43" s="29">
        <f t="shared" si="10"/>
        <v>1677.047619047619</v>
      </c>
      <c r="V43" s="3">
        <f t="shared" si="10"/>
        <v>890.19047619047615</v>
      </c>
      <c r="W43" s="29">
        <f t="shared" si="10"/>
        <v>2533.4285714285716</v>
      </c>
      <c r="X43" s="3">
        <f t="shared" si="10"/>
        <v>1318</v>
      </c>
      <c r="Y43" s="29">
        <f t="shared" si="10"/>
        <v>1637.0952380952381</v>
      </c>
      <c r="Z43" s="3">
        <f t="shared" si="10"/>
        <v>4675.7142857142853</v>
      </c>
      <c r="AA43" s="29">
        <f t="shared" si="10"/>
        <v>2328.9523809523807</v>
      </c>
      <c r="AB43" s="109">
        <f t="shared" ref="AB43:AC43" si="11">+AB11/$B$65</f>
        <v>21836.428571428572</v>
      </c>
      <c r="AC43" s="16">
        <f t="shared" si="11"/>
        <v>21130.190476190477</v>
      </c>
    </row>
    <row r="44" spans="1:29">
      <c r="A44" s="87" t="s">
        <v>22</v>
      </c>
      <c r="B44" s="3">
        <f t="shared" ref="B44:AA44" si="12">+B12/$B$65</f>
        <v>5093.1428571428569</v>
      </c>
      <c r="C44" s="29">
        <f t="shared" si="12"/>
        <v>1048.3809523809523</v>
      </c>
      <c r="D44" s="3">
        <f t="shared" si="12"/>
        <v>1577</v>
      </c>
      <c r="E44" s="29">
        <f t="shared" si="12"/>
        <v>1200.7619047619048</v>
      </c>
      <c r="F44" s="3">
        <f t="shared" si="12"/>
        <v>703.38095238095241</v>
      </c>
      <c r="G44" s="29">
        <f t="shared" si="12"/>
        <v>572.71428571428567</v>
      </c>
      <c r="H44" s="3">
        <f t="shared" si="12"/>
        <v>1472.2857142857142</v>
      </c>
      <c r="I44" s="29">
        <f t="shared" si="12"/>
        <v>1787.1428571428571</v>
      </c>
      <c r="J44" s="3">
        <f t="shared" si="12"/>
        <v>356.57142857142856</v>
      </c>
      <c r="K44" s="29">
        <f t="shared" si="12"/>
        <v>883.33333333333337</v>
      </c>
      <c r="L44" s="3">
        <f t="shared" si="12"/>
        <v>416.28571428571428</v>
      </c>
      <c r="M44" s="29">
        <f t="shared" si="12"/>
        <v>2460.1904761904761</v>
      </c>
      <c r="N44" s="3">
        <f t="shared" si="12"/>
        <v>1455.3333333333333</v>
      </c>
      <c r="O44" s="29">
        <f t="shared" si="12"/>
        <v>3069.2380952380954</v>
      </c>
      <c r="P44" s="3">
        <f t="shared" si="12"/>
        <v>1166.1428571428571</v>
      </c>
      <c r="Q44" s="29">
        <f t="shared" si="12"/>
        <v>1544.3809523809523</v>
      </c>
      <c r="R44" s="3">
        <f t="shared" si="12"/>
        <v>1635.3333333333333</v>
      </c>
      <c r="S44" s="29">
        <f t="shared" si="12"/>
        <v>1331.0952380952381</v>
      </c>
      <c r="T44" s="3">
        <f t="shared" si="12"/>
        <v>290.71428571428572</v>
      </c>
      <c r="U44" s="29">
        <f t="shared" si="12"/>
        <v>1457.2380952380952</v>
      </c>
      <c r="V44" s="3">
        <f t="shared" si="12"/>
        <v>769.28571428571433</v>
      </c>
      <c r="W44" s="29">
        <f t="shared" si="12"/>
        <v>2522.8571428571427</v>
      </c>
      <c r="X44" s="3">
        <f t="shared" si="12"/>
        <v>1217.1904761904761</v>
      </c>
      <c r="Y44" s="29">
        <f t="shared" si="12"/>
        <v>1660.8571428571429</v>
      </c>
      <c r="Z44" s="3">
        <f t="shared" si="12"/>
        <v>4479.0476190476193</v>
      </c>
      <c r="AA44" s="29">
        <f t="shared" si="12"/>
        <v>2207.3333333333335</v>
      </c>
      <c r="AB44" s="109">
        <f t="shared" ref="AB44:AC44" si="13">+AB12/$B$65</f>
        <v>20631.714285714286</v>
      </c>
      <c r="AC44" s="16">
        <f t="shared" si="13"/>
        <v>21745.523809523809</v>
      </c>
    </row>
    <row r="45" spans="1:29">
      <c r="A45" s="88" t="s">
        <v>24</v>
      </c>
      <c r="B45" s="3">
        <f t="shared" ref="B45:AA45" si="14">+B13/$B$65</f>
        <v>4362.2857142857147</v>
      </c>
      <c r="C45" s="29">
        <f t="shared" si="14"/>
        <v>1124.7142857142858</v>
      </c>
      <c r="D45" s="3">
        <f t="shared" si="14"/>
        <v>1487.2857142857142</v>
      </c>
      <c r="E45" s="29">
        <f t="shared" si="14"/>
        <v>1009.047619047619</v>
      </c>
      <c r="F45" s="3">
        <f t="shared" si="14"/>
        <v>656.47619047619048</v>
      </c>
      <c r="G45" s="29">
        <f t="shared" si="14"/>
        <v>499.04761904761904</v>
      </c>
      <c r="H45" s="3">
        <f t="shared" si="14"/>
        <v>1543.952380952381</v>
      </c>
      <c r="I45" s="29">
        <f t="shared" si="14"/>
        <v>1785.9047619047619</v>
      </c>
      <c r="J45" s="3">
        <f t="shared" si="14"/>
        <v>326.57142857142856</v>
      </c>
      <c r="K45" s="29">
        <f t="shared" si="14"/>
        <v>854.23809523809518</v>
      </c>
      <c r="L45" s="3">
        <f t="shared" si="14"/>
        <v>404</v>
      </c>
      <c r="M45" s="29">
        <f t="shared" si="14"/>
        <v>2147.5714285714284</v>
      </c>
      <c r="N45" s="3">
        <f t="shared" si="14"/>
        <v>1364.8571428571429</v>
      </c>
      <c r="O45" s="29">
        <f t="shared" si="14"/>
        <v>2849.2380952380954</v>
      </c>
      <c r="P45" s="3">
        <f t="shared" si="14"/>
        <v>924.38095238095241</v>
      </c>
      <c r="Q45" s="29">
        <f t="shared" si="14"/>
        <v>1338.3333333333333</v>
      </c>
      <c r="R45" s="3">
        <f t="shared" si="14"/>
        <v>1463.2380952380952</v>
      </c>
      <c r="S45" s="29">
        <f t="shared" si="14"/>
        <v>1265.2380952380952</v>
      </c>
      <c r="T45" s="3">
        <f t="shared" si="14"/>
        <v>302.04761904761904</v>
      </c>
      <c r="U45" s="29">
        <f t="shared" si="14"/>
        <v>974.33333333333337</v>
      </c>
      <c r="V45" s="3">
        <f t="shared" si="14"/>
        <v>708.14285714285711</v>
      </c>
      <c r="W45" s="29">
        <f t="shared" si="14"/>
        <v>2488.5238095238096</v>
      </c>
      <c r="X45" s="3">
        <f t="shared" si="14"/>
        <v>1112.9047619047619</v>
      </c>
      <c r="Y45" s="29">
        <f t="shared" si="14"/>
        <v>1285.3333333333333</v>
      </c>
      <c r="Z45" s="3">
        <f t="shared" si="14"/>
        <v>3887.4285714285716</v>
      </c>
      <c r="AA45" s="29">
        <f t="shared" si="14"/>
        <v>2191.6190476190477</v>
      </c>
      <c r="AB45" s="109">
        <f t="shared" ref="AB45:AC45" si="15">+AB13/$B$65</f>
        <v>18543.571428571428</v>
      </c>
      <c r="AC45" s="16">
        <f t="shared" si="15"/>
        <v>19813.142857142859</v>
      </c>
    </row>
    <row r="46" spans="1:29">
      <c r="A46" s="87" t="s">
        <v>28</v>
      </c>
      <c r="B46" s="3">
        <f t="shared" ref="B46:AA46" si="16">+B14/$B$65</f>
        <v>3621.0952380952381</v>
      </c>
      <c r="C46" s="29">
        <f t="shared" si="16"/>
        <v>1166.4285714285713</v>
      </c>
      <c r="D46" s="3">
        <f t="shared" si="16"/>
        <v>1333.3809523809523</v>
      </c>
      <c r="E46" s="29">
        <f t="shared" si="16"/>
        <v>892.09523809523807</v>
      </c>
      <c r="F46" s="3">
        <f t="shared" si="16"/>
        <v>608.33333333333337</v>
      </c>
      <c r="G46" s="29">
        <f t="shared" si="16"/>
        <v>494.90476190476193</v>
      </c>
      <c r="H46" s="3">
        <f t="shared" si="16"/>
        <v>1754.1904761904761</v>
      </c>
      <c r="I46" s="29">
        <f t="shared" si="16"/>
        <v>1856.6190476190477</v>
      </c>
      <c r="J46" s="3">
        <f t="shared" si="16"/>
        <v>315.28571428571428</v>
      </c>
      <c r="K46" s="29">
        <f t="shared" si="16"/>
        <v>695.80952380952385</v>
      </c>
      <c r="L46" s="3">
        <f t="shared" si="16"/>
        <v>415.95238095238096</v>
      </c>
      <c r="M46" s="29">
        <f t="shared" si="16"/>
        <v>1627.1904761904761</v>
      </c>
      <c r="N46" s="3">
        <f t="shared" si="16"/>
        <v>1300.8095238095239</v>
      </c>
      <c r="O46" s="29">
        <f t="shared" si="16"/>
        <v>2459.0476190476193</v>
      </c>
      <c r="P46" s="3">
        <f t="shared" si="16"/>
        <v>838.95238095238096</v>
      </c>
      <c r="Q46" s="29">
        <f t="shared" si="16"/>
        <v>1130.9047619047619</v>
      </c>
      <c r="R46" s="3">
        <f t="shared" si="16"/>
        <v>1320</v>
      </c>
      <c r="S46" s="29">
        <f t="shared" si="16"/>
        <v>1213.6190476190477</v>
      </c>
      <c r="T46" s="3">
        <f t="shared" si="16"/>
        <v>375.71428571428572</v>
      </c>
      <c r="U46" s="29">
        <f t="shared" si="16"/>
        <v>739.76190476190482</v>
      </c>
      <c r="V46" s="3">
        <f t="shared" si="16"/>
        <v>737.66666666666663</v>
      </c>
      <c r="W46" s="29">
        <f t="shared" si="16"/>
        <v>2157.1904761904761</v>
      </c>
      <c r="X46" s="3">
        <f t="shared" si="16"/>
        <v>986.38095238095241</v>
      </c>
      <c r="Y46" s="29">
        <f t="shared" si="16"/>
        <v>994.23809523809518</v>
      </c>
      <c r="Z46" s="3">
        <f t="shared" si="16"/>
        <v>3170.9047619047619</v>
      </c>
      <c r="AA46" s="29">
        <f t="shared" si="16"/>
        <v>2383.7142857142858</v>
      </c>
      <c r="AB46" s="109">
        <f t="shared" ref="AB46:AC46" si="17">+AB14/$B$65</f>
        <v>16778.666666666668</v>
      </c>
      <c r="AC46" s="16">
        <f t="shared" si="17"/>
        <v>17811.523809523809</v>
      </c>
    </row>
    <row r="47" spans="1:29">
      <c r="A47" s="88" t="s">
        <v>29</v>
      </c>
      <c r="B47" s="3">
        <f t="shared" ref="B47:AA47" si="18">+B15/$B$65</f>
        <v>3400.2857142857142</v>
      </c>
      <c r="C47" s="29">
        <f t="shared" si="18"/>
        <v>1295.6190476190477</v>
      </c>
      <c r="D47" s="3">
        <f t="shared" si="18"/>
        <v>1327.8571428571429</v>
      </c>
      <c r="E47" s="29">
        <f t="shared" si="18"/>
        <v>825.04761904761904</v>
      </c>
      <c r="F47" s="3">
        <f t="shared" si="18"/>
        <v>598.04761904761904</v>
      </c>
      <c r="G47" s="29">
        <f t="shared" si="18"/>
        <v>405.42857142857144</v>
      </c>
      <c r="H47" s="3">
        <f t="shared" si="18"/>
        <v>1962.8095238095239</v>
      </c>
      <c r="I47" s="29">
        <f t="shared" si="18"/>
        <v>1916.7619047619048</v>
      </c>
      <c r="J47" s="3">
        <f t="shared" si="18"/>
        <v>327.66666666666669</v>
      </c>
      <c r="K47" s="29">
        <f t="shared" si="18"/>
        <v>519.95238095238096</v>
      </c>
      <c r="L47" s="3">
        <f t="shared" si="18"/>
        <v>461.09523809523807</v>
      </c>
      <c r="M47" s="29">
        <f t="shared" si="18"/>
        <v>1411.7619047619048</v>
      </c>
      <c r="N47" s="3">
        <f t="shared" si="18"/>
        <v>1362</v>
      </c>
      <c r="O47" s="29">
        <f t="shared" si="18"/>
        <v>2222.6666666666665</v>
      </c>
      <c r="P47" s="3">
        <f t="shared" si="18"/>
        <v>818.76190476190482</v>
      </c>
      <c r="Q47" s="29">
        <f t="shared" si="18"/>
        <v>962.42857142857144</v>
      </c>
      <c r="R47" s="3">
        <f t="shared" si="18"/>
        <v>1226.4285714285713</v>
      </c>
      <c r="S47" s="29">
        <f t="shared" si="18"/>
        <v>1214.3809523809523</v>
      </c>
      <c r="T47" s="3">
        <f t="shared" si="18"/>
        <v>412.76190476190476</v>
      </c>
      <c r="U47" s="29">
        <f t="shared" si="18"/>
        <v>610.09523809523807</v>
      </c>
      <c r="V47" s="3">
        <f t="shared" si="18"/>
        <v>843.85714285714289</v>
      </c>
      <c r="W47" s="29">
        <f t="shared" si="18"/>
        <v>2020.9047619047619</v>
      </c>
      <c r="X47" s="3">
        <f t="shared" si="18"/>
        <v>964.19047619047615</v>
      </c>
      <c r="Y47" s="29">
        <f t="shared" si="18"/>
        <v>823.09523809523807</v>
      </c>
      <c r="Z47" s="3">
        <f t="shared" si="18"/>
        <v>3013.9523809523807</v>
      </c>
      <c r="AA47" s="29">
        <f t="shared" si="18"/>
        <v>2574.2380952380954</v>
      </c>
      <c r="AB47" s="109">
        <f t="shared" ref="AB47:AC47" si="19">+AB15/$B$65</f>
        <v>16719.714285714286</v>
      </c>
      <c r="AC47" s="16">
        <f t="shared" si="19"/>
        <v>16802.380952380954</v>
      </c>
    </row>
    <row r="48" spans="1:29">
      <c r="A48" s="87" t="s">
        <v>31</v>
      </c>
      <c r="B48" s="3">
        <f t="shared" ref="B48:AA48" si="20">+B16/$B$65</f>
        <v>3337.9047619047619</v>
      </c>
      <c r="C48" s="29">
        <f t="shared" si="20"/>
        <v>1345.2380952380952</v>
      </c>
      <c r="D48" s="3">
        <f t="shared" si="20"/>
        <v>1289.3333333333333</v>
      </c>
      <c r="E48" s="29">
        <f t="shared" si="20"/>
        <v>786.57142857142856</v>
      </c>
      <c r="F48" s="3">
        <f t="shared" si="20"/>
        <v>596.76190476190482</v>
      </c>
      <c r="G48" s="29">
        <f t="shared" si="20"/>
        <v>409.85714285714283</v>
      </c>
      <c r="H48" s="3">
        <f t="shared" si="20"/>
        <v>1967.5238095238096</v>
      </c>
      <c r="I48" s="29">
        <f t="shared" si="20"/>
        <v>2032.7619047619048</v>
      </c>
      <c r="J48" s="3">
        <f t="shared" si="20"/>
        <v>315.57142857142856</v>
      </c>
      <c r="K48" s="29">
        <f t="shared" si="20"/>
        <v>405.57142857142856</v>
      </c>
      <c r="L48" s="3">
        <f t="shared" si="20"/>
        <v>520.28571428571433</v>
      </c>
      <c r="M48" s="29">
        <f t="shared" si="20"/>
        <v>1431.047619047619</v>
      </c>
      <c r="N48" s="3">
        <f t="shared" si="20"/>
        <v>1426.2380952380952</v>
      </c>
      <c r="O48" s="29">
        <f t="shared" si="20"/>
        <v>2071.0952380952381</v>
      </c>
      <c r="P48" s="3">
        <f t="shared" si="20"/>
        <v>848.90476190476193</v>
      </c>
      <c r="Q48" s="29">
        <f t="shared" si="20"/>
        <v>995.38095238095241</v>
      </c>
      <c r="R48" s="3">
        <f t="shared" si="20"/>
        <v>1207.6190476190477</v>
      </c>
      <c r="S48" s="29">
        <f t="shared" si="20"/>
        <v>1195.6190476190477</v>
      </c>
      <c r="T48" s="3">
        <f t="shared" si="20"/>
        <v>429.8095238095238</v>
      </c>
      <c r="U48" s="29">
        <f t="shared" si="20"/>
        <v>600.04761904761904</v>
      </c>
      <c r="V48" s="3">
        <f t="shared" si="20"/>
        <v>957.85714285714289</v>
      </c>
      <c r="W48" s="29">
        <f t="shared" si="20"/>
        <v>1946.3333333333333</v>
      </c>
      <c r="X48" s="3">
        <f t="shared" si="20"/>
        <v>1012.8095238095239</v>
      </c>
      <c r="Y48" s="29">
        <f t="shared" si="20"/>
        <v>779.66666666666663</v>
      </c>
      <c r="Z48" s="3">
        <f t="shared" si="20"/>
        <v>3049.4285714285716</v>
      </c>
      <c r="AA48" s="29">
        <f t="shared" si="20"/>
        <v>2580.9047619047619</v>
      </c>
      <c r="AB48" s="109">
        <f t="shared" ref="AB48:AC48" si="21">+AB16/$B$65</f>
        <v>16960.047619047618</v>
      </c>
      <c r="AC48" s="16">
        <f t="shared" si="21"/>
        <v>16580.095238095237</v>
      </c>
    </row>
    <row r="49" spans="1:29">
      <c r="A49" s="88" t="s">
        <v>33</v>
      </c>
      <c r="B49" s="3">
        <f t="shared" ref="B49:AA49" si="22">+B17/$B$65</f>
        <v>2891.7619047619046</v>
      </c>
      <c r="C49" s="29">
        <f t="shared" si="22"/>
        <v>1445.0952380952381</v>
      </c>
      <c r="D49" s="3">
        <f t="shared" si="22"/>
        <v>1154</v>
      </c>
      <c r="E49" s="29">
        <f t="shared" si="22"/>
        <v>876.57142857142856</v>
      </c>
      <c r="F49" s="3">
        <f t="shared" si="22"/>
        <v>507.57142857142856</v>
      </c>
      <c r="G49" s="29">
        <f t="shared" si="22"/>
        <v>425.42857142857144</v>
      </c>
      <c r="H49" s="3">
        <f t="shared" si="22"/>
        <v>1989.0952380952381</v>
      </c>
      <c r="I49" s="29">
        <f t="shared" si="22"/>
        <v>2043.4761904761904</v>
      </c>
      <c r="J49" s="3">
        <f t="shared" si="22"/>
        <v>304.09523809523807</v>
      </c>
      <c r="K49" s="29">
        <f t="shared" si="22"/>
        <v>392.52380952380952</v>
      </c>
      <c r="L49" s="3">
        <f t="shared" si="22"/>
        <v>517.42857142857144</v>
      </c>
      <c r="M49" s="29">
        <f t="shared" si="22"/>
        <v>1333.5238095238096</v>
      </c>
      <c r="N49" s="3">
        <f t="shared" si="22"/>
        <v>1391.5714285714287</v>
      </c>
      <c r="O49" s="29">
        <f t="shared" si="22"/>
        <v>2105.2380952380954</v>
      </c>
      <c r="P49" s="3">
        <f t="shared" si="22"/>
        <v>806.95238095238096</v>
      </c>
      <c r="Q49" s="29">
        <f t="shared" si="22"/>
        <v>1003.5238095238095</v>
      </c>
      <c r="R49" s="3">
        <f t="shared" si="22"/>
        <v>1092.4285714285713</v>
      </c>
      <c r="S49" s="29">
        <f t="shared" si="22"/>
        <v>1256.9047619047619</v>
      </c>
      <c r="T49" s="3">
        <f t="shared" si="22"/>
        <v>400.61904761904759</v>
      </c>
      <c r="U49" s="29">
        <f t="shared" si="22"/>
        <v>576.85714285714289</v>
      </c>
      <c r="V49" s="3">
        <f t="shared" si="22"/>
        <v>1010.952380952381</v>
      </c>
      <c r="W49" s="29">
        <f t="shared" si="22"/>
        <v>1760.1904761904761</v>
      </c>
      <c r="X49" s="3">
        <f t="shared" si="22"/>
        <v>962.23809523809518</v>
      </c>
      <c r="Y49" s="29">
        <f t="shared" si="22"/>
        <v>751.57142857142856</v>
      </c>
      <c r="Z49" s="3">
        <f t="shared" si="22"/>
        <v>2890.2380952380954</v>
      </c>
      <c r="AA49" s="29">
        <f t="shared" si="22"/>
        <v>2610.3333333333335</v>
      </c>
      <c r="AB49" s="109">
        <f t="shared" ref="AB49:AC49" si="23">+AB17/$B$65</f>
        <v>15918.952380952382</v>
      </c>
      <c r="AC49" s="16">
        <f t="shared" si="23"/>
        <v>16581.238095238095</v>
      </c>
    </row>
    <row r="50" spans="1:29">
      <c r="A50" s="87" t="s">
        <v>35</v>
      </c>
      <c r="B50" s="3">
        <f t="shared" ref="B50:AA50" si="24">+B18/$B$65</f>
        <v>2401.4285714285716</v>
      </c>
      <c r="C50" s="29">
        <f t="shared" si="24"/>
        <v>1544.4285714285713</v>
      </c>
      <c r="D50" s="3">
        <f t="shared" si="24"/>
        <v>1027.5238095238096</v>
      </c>
      <c r="E50" s="29">
        <f t="shared" si="24"/>
        <v>899.14285714285711</v>
      </c>
      <c r="F50" s="3">
        <f t="shared" si="24"/>
        <v>518.95238095238096</v>
      </c>
      <c r="G50" s="29">
        <f t="shared" si="24"/>
        <v>402.33333333333331</v>
      </c>
      <c r="H50" s="3">
        <f t="shared" si="24"/>
        <v>1978.8095238095239</v>
      </c>
      <c r="I50" s="29">
        <f t="shared" si="24"/>
        <v>2220.9523809523807</v>
      </c>
      <c r="J50" s="3">
        <f t="shared" si="24"/>
        <v>350.85714285714283</v>
      </c>
      <c r="K50" s="29">
        <f t="shared" si="24"/>
        <v>340.47619047619048</v>
      </c>
      <c r="L50" s="3">
        <f t="shared" si="24"/>
        <v>658</v>
      </c>
      <c r="M50" s="29">
        <f t="shared" si="24"/>
        <v>1075.1428571428571</v>
      </c>
      <c r="N50" s="3">
        <f t="shared" si="24"/>
        <v>1493.3809523809523</v>
      </c>
      <c r="O50" s="29">
        <f t="shared" si="24"/>
        <v>1790.5238095238096</v>
      </c>
      <c r="P50" s="3">
        <f t="shared" si="24"/>
        <v>876.52380952380952</v>
      </c>
      <c r="Q50" s="29">
        <f t="shared" si="24"/>
        <v>974.38095238095241</v>
      </c>
      <c r="R50" s="3">
        <f t="shared" si="24"/>
        <v>1119.0952380952381</v>
      </c>
      <c r="S50" s="29">
        <f t="shared" si="24"/>
        <v>1297.6190476190477</v>
      </c>
      <c r="T50" s="3">
        <f t="shared" si="24"/>
        <v>530</v>
      </c>
      <c r="U50" s="29">
        <f t="shared" si="24"/>
        <v>511.52380952380952</v>
      </c>
      <c r="V50" s="3">
        <f t="shared" si="24"/>
        <v>1327.952380952381</v>
      </c>
      <c r="W50" s="29">
        <f t="shared" si="24"/>
        <v>1660.6190476190477</v>
      </c>
      <c r="X50" s="3">
        <f t="shared" si="24"/>
        <v>1160.3333333333333</v>
      </c>
      <c r="Y50" s="29">
        <f t="shared" si="24"/>
        <v>645.19047619047615</v>
      </c>
      <c r="Z50" s="3">
        <f t="shared" si="24"/>
        <v>3023.5714285714284</v>
      </c>
      <c r="AA50" s="29">
        <f t="shared" si="24"/>
        <v>2680.1904761904761</v>
      </c>
      <c r="AB50" s="109">
        <f t="shared" ref="AB50:AC50" si="25">+AB18/$B$65</f>
        <v>16466.428571428572</v>
      </c>
      <c r="AC50" s="16">
        <f t="shared" si="25"/>
        <v>16042.523809523809</v>
      </c>
    </row>
    <row r="51" spans="1:29">
      <c r="A51" s="88" t="s">
        <v>36</v>
      </c>
      <c r="B51" s="3">
        <f t="shared" ref="B51:AA51" si="26">+B19/$B$65</f>
        <v>2020.8095238095239</v>
      </c>
      <c r="C51" s="29">
        <f t="shared" si="26"/>
        <v>2021.2857142857142</v>
      </c>
      <c r="D51" s="3">
        <f t="shared" si="26"/>
        <v>1035.7142857142858</v>
      </c>
      <c r="E51" s="29">
        <f t="shared" si="26"/>
        <v>1043.6190476190477</v>
      </c>
      <c r="F51" s="3">
        <f t="shared" si="26"/>
        <v>549.14285714285711</v>
      </c>
      <c r="G51" s="29">
        <f t="shared" si="26"/>
        <v>427.28571428571428</v>
      </c>
      <c r="H51" s="3">
        <f t="shared" si="26"/>
        <v>1947.2857142857142</v>
      </c>
      <c r="I51" s="29">
        <f t="shared" si="26"/>
        <v>2669</v>
      </c>
      <c r="J51" s="3">
        <f t="shared" si="26"/>
        <v>403.28571428571428</v>
      </c>
      <c r="K51" s="29">
        <f t="shared" si="26"/>
        <v>327.23809523809524</v>
      </c>
      <c r="L51" s="3">
        <f t="shared" si="26"/>
        <v>880.04761904761904</v>
      </c>
      <c r="M51" s="29">
        <f t="shared" si="26"/>
        <v>977.71428571428567</v>
      </c>
      <c r="N51" s="3">
        <f t="shared" si="26"/>
        <v>1743.047619047619</v>
      </c>
      <c r="O51" s="29">
        <f t="shared" si="26"/>
        <v>1776.952380952381</v>
      </c>
      <c r="P51" s="3">
        <f t="shared" si="26"/>
        <v>953</v>
      </c>
      <c r="Q51" s="29">
        <f t="shared" si="26"/>
        <v>988.71428571428567</v>
      </c>
      <c r="R51" s="3">
        <f t="shared" si="26"/>
        <v>1181.3809523809523</v>
      </c>
      <c r="S51" s="29">
        <f t="shared" si="26"/>
        <v>1371.3809523809523</v>
      </c>
      <c r="T51" s="3">
        <f t="shared" si="26"/>
        <v>696.19047619047615</v>
      </c>
      <c r="U51" s="29">
        <f t="shared" si="26"/>
        <v>389.28571428571428</v>
      </c>
      <c r="V51" s="3">
        <f t="shared" si="26"/>
        <v>1816.952380952381</v>
      </c>
      <c r="W51" s="29">
        <f t="shared" si="26"/>
        <v>1291.5714285714287</v>
      </c>
      <c r="X51" s="3">
        <f t="shared" si="26"/>
        <v>1473.6666666666667</v>
      </c>
      <c r="Y51" s="29">
        <f t="shared" si="26"/>
        <v>572.23809523809518</v>
      </c>
      <c r="Z51" s="3">
        <f t="shared" si="26"/>
        <v>3095.8095238095239</v>
      </c>
      <c r="AA51" s="29">
        <f t="shared" si="26"/>
        <v>2905.6190476190477</v>
      </c>
      <c r="AB51" s="109">
        <f t="shared" ref="AB51:AC51" si="27">+AB19/$B$65</f>
        <v>17796.333333333332</v>
      </c>
      <c r="AC51" s="16">
        <f t="shared" si="27"/>
        <v>16761.904761904763</v>
      </c>
    </row>
    <row r="52" spans="1:29">
      <c r="A52" s="87" t="s">
        <v>37</v>
      </c>
      <c r="B52" s="3">
        <f t="shared" ref="B52:AA52" si="28">+B20/$B$65</f>
        <v>2096.5238095238096</v>
      </c>
      <c r="C52" s="29">
        <f t="shared" si="28"/>
        <v>2579.2380952380954</v>
      </c>
      <c r="D52" s="3">
        <f t="shared" si="28"/>
        <v>1258.5714285714287</v>
      </c>
      <c r="E52" s="29">
        <f t="shared" si="28"/>
        <v>1174.5714285714287</v>
      </c>
      <c r="F52" s="3">
        <f t="shared" si="28"/>
        <v>820.04761904761904</v>
      </c>
      <c r="G52" s="29">
        <f t="shared" si="28"/>
        <v>358.85714285714283</v>
      </c>
      <c r="H52" s="3">
        <f t="shared" si="28"/>
        <v>1964.7619047619048</v>
      </c>
      <c r="I52" s="29">
        <f t="shared" si="28"/>
        <v>2835.1904761904761</v>
      </c>
      <c r="J52" s="3">
        <f t="shared" si="28"/>
        <v>506.47619047619048</v>
      </c>
      <c r="K52" s="29">
        <f t="shared" si="28"/>
        <v>281.33333333333331</v>
      </c>
      <c r="L52" s="3">
        <f t="shared" si="28"/>
        <v>1114.952380952381</v>
      </c>
      <c r="M52" s="29">
        <f t="shared" si="28"/>
        <v>902.14285714285711</v>
      </c>
      <c r="N52" s="3">
        <f t="shared" si="28"/>
        <v>1928.6666666666667</v>
      </c>
      <c r="O52" s="29">
        <f t="shared" si="28"/>
        <v>1734.7619047619048</v>
      </c>
      <c r="P52" s="3">
        <f t="shared" si="28"/>
        <v>1016.952380952381</v>
      </c>
      <c r="Q52" s="29">
        <f t="shared" si="28"/>
        <v>996.90476190476193</v>
      </c>
      <c r="R52" s="3">
        <f t="shared" si="28"/>
        <v>1345.6190476190477</v>
      </c>
      <c r="S52" s="29">
        <f t="shared" si="28"/>
        <v>1514.1904761904761</v>
      </c>
      <c r="T52" s="3">
        <f t="shared" si="28"/>
        <v>888.33333333333337</v>
      </c>
      <c r="U52" s="29">
        <f t="shared" si="28"/>
        <v>318.42857142857144</v>
      </c>
      <c r="V52" s="3">
        <f t="shared" si="28"/>
        <v>2338.1904761904761</v>
      </c>
      <c r="W52" s="29">
        <f t="shared" si="28"/>
        <v>1292.8095238095239</v>
      </c>
      <c r="X52" s="3">
        <f t="shared" si="28"/>
        <v>2024.6190476190477</v>
      </c>
      <c r="Y52" s="29">
        <f t="shared" si="28"/>
        <v>601.38095238095241</v>
      </c>
      <c r="Z52" s="3">
        <f t="shared" si="28"/>
        <v>3748.3809523809523</v>
      </c>
      <c r="AA52" s="29">
        <f t="shared" si="28"/>
        <v>3401.9047619047619</v>
      </c>
      <c r="AB52" s="109">
        <f t="shared" ref="AB52:AC52" si="29">+AB20/$B$65</f>
        <v>21052.095238095237</v>
      </c>
      <c r="AC52" s="16">
        <f t="shared" si="29"/>
        <v>17991.714285714286</v>
      </c>
    </row>
    <row r="53" spans="1:29">
      <c r="A53" s="88" t="s">
        <v>30</v>
      </c>
      <c r="B53" s="3">
        <f t="shared" ref="B53:AA53" si="30">+B21/$B$65</f>
        <v>2512.4761904761904</v>
      </c>
      <c r="C53" s="29">
        <f t="shared" si="30"/>
        <v>3839.6666666666665</v>
      </c>
      <c r="D53" s="3">
        <f t="shared" si="30"/>
        <v>1673.9047619047619</v>
      </c>
      <c r="E53" s="29">
        <f t="shared" si="30"/>
        <v>1762.3333333333333</v>
      </c>
      <c r="F53" s="3">
        <f t="shared" si="30"/>
        <v>991.71428571428567</v>
      </c>
      <c r="G53" s="29">
        <f t="shared" si="30"/>
        <v>532.80952380952385</v>
      </c>
      <c r="H53" s="3">
        <f t="shared" si="30"/>
        <v>2162.0476190476193</v>
      </c>
      <c r="I53" s="29">
        <f t="shared" si="30"/>
        <v>3887.6666666666665</v>
      </c>
      <c r="J53" s="3">
        <f t="shared" si="30"/>
        <v>720.23809523809518</v>
      </c>
      <c r="K53" s="29">
        <f t="shared" si="30"/>
        <v>295.14285714285717</v>
      </c>
      <c r="L53" s="3">
        <f t="shared" si="30"/>
        <v>1565.1428571428571</v>
      </c>
      <c r="M53" s="29">
        <f t="shared" si="30"/>
        <v>1003</v>
      </c>
      <c r="N53" s="3">
        <f t="shared" si="30"/>
        <v>2238.0952380952381</v>
      </c>
      <c r="O53" s="29">
        <f t="shared" si="30"/>
        <v>2011.3333333333333</v>
      </c>
      <c r="P53" s="3">
        <f t="shared" si="30"/>
        <v>1309.6666666666667</v>
      </c>
      <c r="Q53" s="29">
        <f t="shared" si="30"/>
        <v>1245.952380952381</v>
      </c>
      <c r="R53" s="3">
        <f t="shared" si="30"/>
        <v>1376.1428571428571</v>
      </c>
      <c r="S53" s="29">
        <f t="shared" si="30"/>
        <v>1732.3809523809523</v>
      </c>
      <c r="T53" s="3">
        <f t="shared" si="30"/>
        <v>1091.8571428571429</v>
      </c>
      <c r="U53" s="29">
        <f t="shared" si="30"/>
        <v>360.8095238095238</v>
      </c>
      <c r="V53" s="3">
        <f t="shared" si="30"/>
        <v>2410.5238095238096</v>
      </c>
      <c r="W53" s="29">
        <f t="shared" si="30"/>
        <v>1363.7619047619048</v>
      </c>
      <c r="X53" s="3">
        <f t="shared" si="30"/>
        <v>2634.3809523809523</v>
      </c>
      <c r="Y53" s="29">
        <f t="shared" si="30"/>
        <v>673.14285714285711</v>
      </c>
      <c r="Z53" s="3">
        <f t="shared" si="30"/>
        <v>4083.4285714285716</v>
      </c>
      <c r="AA53" s="29">
        <f t="shared" si="30"/>
        <v>3874.0476190476193</v>
      </c>
      <c r="AB53" s="109">
        <f t="shared" ref="AB53:AC53" si="31">+AB21/$B$65</f>
        <v>24769.619047619046</v>
      </c>
      <c r="AC53" s="16">
        <f t="shared" si="31"/>
        <v>22582.047619047618</v>
      </c>
    </row>
    <row r="54" spans="1:29">
      <c r="A54" s="87" t="s">
        <v>32</v>
      </c>
      <c r="B54" s="3">
        <f t="shared" ref="B54:AA54" si="32">+B22/$B$65</f>
        <v>2599.4285714285716</v>
      </c>
      <c r="C54" s="29">
        <f t="shared" si="32"/>
        <v>4123.666666666667</v>
      </c>
      <c r="D54" s="3">
        <f t="shared" si="32"/>
        <v>1567.9047619047619</v>
      </c>
      <c r="E54" s="29">
        <f t="shared" si="32"/>
        <v>1717.4761904761904</v>
      </c>
      <c r="F54" s="3">
        <f t="shared" si="32"/>
        <v>791.71428571428567</v>
      </c>
      <c r="G54" s="29">
        <f t="shared" si="32"/>
        <v>486.23809523809524</v>
      </c>
      <c r="H54" s="3">
        <f t="shared" si="32"/>
        <v>2189.2857142857142</v>
      </c>
      <c r="I54" s="29">
        <f t="shared" si="32"/>
        <v>3875.4761904761904</v>
      </c>
      <c r="J54" s="3">
        <f t="shared" si="32"/>
        <v>630.19047619047615</v>
      </c>
      <c r="K54" s="29">
        <f t="shared" si="32"/>
        <v>250.47619047619048</v>
      </c>
      <c r="L54" s="3">
        <f t="shared" si="32"/>
        <v>1623.7619047619048</v>
      </c>
      <c r="M54" s="29">
        <f t="shared" si="32"/>
        <v>886.76190476190482</v>
      </c>
      <c r="N54" s="3">
        <f t="shared" si="32"/>
        <v>2291.0476190476193</v>
      </c>
      <c r="O54" s="29">
        <f t="shared" si="32"/>
        <v>2054.2380952380954</v>
      </c>
      <c r="P54" s="3">
        <f t="shared" si="32"/>
        <v>1274.3809523809523</v>
      </c>
      <c r="Q54" s="29">
        <f t="shared" si="32"/>
        <v>1404.5238095238096</v>
      </c>
      <c r="R54" s="3">
        <f t="shared" si="32"/>
        <v>1415.4761904761904</v>
      </c>
      <c r="S54" s="29">
        <f t="shared" si="32"/>
        <v>1838.4761904761904</v>
      </c>
      <c r="T54" s="3">
        <f t="shared" si="32"/>
        <v>965.09523809523807</v>
      </c>
      <c r="U54" s="29">
        <f t="shared" si="32"/>
        <v>386.95238095238096</v>
      </c>
      <c r="V54" s="3">
        <f t="shared" si="32"/>
        <v>2569.0952380952381</v>
      </c>
      <c r="W54" s="29">
        <f t="shared" si="32"/>
        <v>1463.8095238095239</v>
      </c>
      <c r="X54" s="3">
        <f t="shared" si="32"/>
        <v>2527.4285714285716</v>
      </c>
      <c r="Y54" s="29">
        <f t="shared" si="32"/>
        <v>810.90476190476193</v>
      </c>
      <c r="Z54" s="3">
        <f t="shared" si="32"/>
        <v>3734.4761904761904</v>
      </c>
      <c r="AA54" s="29">
        <f t="shared" si="32"/>
        <v>4458.5238095238092</v>
      </c>
      <c r="AB54" s="109">
        <f t="shared" ref="AB54:AC54" si="33">+AB22/$B$65</f>
        <v>24179.285714285714</v>
      </c>
      <c r="AC54" s="16">
        <f t="shared" si="33"/>
        <v>23757.523809523809</v>
      </c>
    </row>
    <row r="55" spans="1:29">
      <c r="A55" s="88" t="s">
        <v>34</v>
      </c>
      <c r="B55" s="3">
        <f t="shared" ref="B55:AA55" si="34">+B23/$B$65</f>
        <v>2523.6190476190477</v>
      </c>
      <c r="C55" s="29">
        <f t="shared" si="34"/>
        <v>4037.8095238095239</v>
      </c>
      <c r="D55" s="3">
        <f t="shared" si="34"/>
        <v>1128.047619047619</v>
      </c>
      <c r="E55" s="29">
        <f t="shared" si="34"/>
        <v>1659.6190476190477</v>
      </c>
      <c r="F55" s="3">
        <f t="shared" si="34"/>
        <v>530.09523809523807</v>
      </c>
      <c r="G55" s="29">
        <f t="shared" si="34"/>
        <v>503.38095238095241</v>
      </c>
      <c r="H55" s="3">
        <f t="shared" si="34"/>
        <v>1975.1428571428571</v>
      </c>
      <c r="I55" s="29">
        <f t="shared" si="34"/>
        <v>3709.1428571428573</v>
      </c>
      <c r="J55" s="3">
        <f t="shared" si="34"/>
        <v>398.85714285714283</v>
      </c>
      <c r="K55" s="29">
        <f t="shared" si="34"/>
        <v>217.66666666666666</v>
      </c>
      <c r="L55" s="3">
        <f t="shared" si="34"/>
        <v>1166.7619047619048</v>
      </c>
      <c r="M55" s="29">
        <f t="shared" si="34"/>
        <v>880.28571428571433</v>
      </c>
      <c r="N55" s="3">
        <f t="shared" si="34"/>
        <v>1940.5714285714287</v>
      </c>
      <c r="O55" s="29">
        <f t="shared" si="34"/>
        <v>2037.7142857142858</v>
      </c>
      <c r="P55" s="3">
        <f t="shared" si="34"/>
        <v>1049</v>
      </c>
      <c r="Q55" s="29">
        <f t="shared" si="34"/>
        <v>1609.952380952381</v>
      </c>
      <c r="R55" s="3">
        <f t="shared" si="34"/>
        <v>1116.9047619047619</v>
      </c>
      <c r="S55" s="29">
        <f t="shared" si="34"/>
        <v>1767.5714285714287</v>
      </c>
      <c r="T55" s="3">
        <f t="shared" si="34"/>
        <v>786.85714285714289</v>
      </c>
      <c r="U55" s="29">
        <f t="shared" si="34"/>
        <v>427.28571428571428</v>
      </c>
      <c r="V55" s="3">
        <f t="shared" si="34"/>
        <v>2586.2380952380954</v>
      </c>
      <c r="W55" s="29">
        <f t="shared" si="34"/>
        <v>1515.3333333333333</v>
      </c>
      <c r="X55" s="3">
        <f t="shared" si="34"/>
        <v>2027.7142857142858</v>
      </c>
      <c r="Y55" s="29">
        <f t="shared" si="34"/>
        <v>857.61904761904759</v>
      </c>
      <c r="Z55" s="3">
        <f t="shared" si="34"/>
        <v>3230.2857142857142</v>
      </c>
      <c r="AA55" s="29">
        <f t="shared" si="34"/>
        <v>4406.3809523809523</v>
      </c>
      <c r="AB55" s="109">
        <f t="shared" ref="AB55:AC55" si="35">+AB23/$B$65</f>
        <v>20460.095238095237</v>
      </c>
      <c r="AC55" s="16">
        <f t="shared" si="35"/>
        <v>23629.761904761905</v>
      </c>
    </row>
    <row r="56" spans="1:29">
      <c r="A56" s="87" t="s">
        <v>38</v>
      </c>
      <c r="B56" s="3">
        <f t="shared" ref="B56:AA56" si="36">+B24/$B$65</f>
        <v>2157.7142857142858</v>
      </c>
      <c r="C56" s="29">
        <f t="shared" si="36"/>
        <v>3023.8571428571427</v>
      </c>
      <c r="D56" s="3">
        <f t="shared" si="36"/>
        <v>780.61904761904759</v>
      </c>
      <c r="E56" s="29">
        <f t="shared" si="36"/>
        <v>1629.2380952380952</v>
      </c>
      <c r="F56" s="3">
        <f t="shared" si="36"/>
        <v>338.09523809523807</v>
      </c>
      <c r="G56" s="29">
        <f t="shared" si="36"/>
        <v>488.28571428571428</v>
      </c>
      <c r="H56" s="3">
        <f t="shared" si="36"/>
        <v>1489.8571428571429</v>
      </c>
      <c r="I56" s="29">
        <f t="shared" si="36"/>
        <v>3372.9047619047619</v>
      </c>
      <c r="J56" s="3">
        <f t="shared" si="36"/>
        <v>274.04761904761904</v>
      </c>
      <c r="K56" s="29">
        <f t="shared" si="36"/>
        <v>226.38095238095238</v>
      </c>
      <c r="L56" s="3">
        <f t="shared" si="36"/>
        <v>844.61904761904759</v>
      </c>
      <c r="M56" s="29">
        <f t="shared" si="36"/>
        <v>779.47619047619048</v>
      </c>
      <c r="N56" s="3">
        <f t="shared" si="36"/>
        <v>1559.9047619047619</v>
      </c>
      <c r="O56" s="29">
        <f t="shared" si="36"/>
        <v>1872.7619047619048</v>
      </c>
      <c r="P56" s="3">
        <f t="shared" si="36"/>
        <v>843.71428571428567</v>
      </c>
      <c r="Q56" s="29">
        <f t="shared" si="36"/>
        <v>1456.1428571428571</v>
      </c>
      <c r="R56" s="3">
        <f t="shared" si="36"/>
        <v>953.19047619047615</v>
      </c>
      <c r="S56" s="29">
        <f t="shared" si="36"/>
        <v>1434.5238095238096</v>
      </c>
      <c r="T56" s="3">
        <f t="shared" si="36"/>
        <v>651.66666666666663</v>
      </c>
      <c r="U56" s="29">
        <f t="shared" si="36"/>
        <v>409.71428571428572</v>
      </c>
      <c r="V56" s="3">
        <f t="shared" si="36"/>
        <v>2571.5238095238096</v>
      </c>
      <c r="W56" s="29">
        <f t="shared" si="36"/>
        <v>1242.0952380952381</v>
      </c>
      <c r="X56" s="3">
        <f t="shared" si="36"/>
        <v>1547.6666666666667</v>
      </c>
      <c r="Y56" s="29">
        <f t="shared" si="36"/>
        <v>752.85714285714289</v>
      </c>
      <c r="Z56" s="3">
        <f t="shared" si="36"/>
        <v>2575.8095238095239</v>
      </c>
      <c r="AA56" s="29">
        <f t="shared" si="36"/>
        <v>3285.7142857142858</v>
      </c>
      <c r="AB56" s="109">
        <f t="shared" ref="AB56:AC56" si="37">+AB24/$B$65</f>
        <v>16588.428571428572</v>
      </c>
      <c r="AC56" s="16">
        <f t="shared" si="37"/>
        <v>19973.952380952382</v>
      </c>
    </row>
    <row r="57" spans="1:29">
      <c r="A57" s="88" t="s">
        <v>39</v>
      </c>
      <c r="B57" s="3">
        <f t="shared" ref="B57:AA57" si="38">+B25/$B$65</f>
        <v>345.61904761904759</v>
      </c>
      <c r="C57" s="29">
        <f t="shared" si="38"/>
        <v>2161.2380952380954</v>
      </c>
      <c r="D57" s="3">
        <f t="shared" si="38"/>
        <v>173.42857142857142</v>
      </c>
      <c r="E57" s="29">
        <f t="shared" si="38"/>
        <v>1068.1904761904761</v>
      </c>
      <c r="F57" s="3">
        <f t="shared" si="38"/>
        <v>87.714285714285708</v>
      </c>
      <c r="G57" s="29">
        <f t="shared" si="38"/>
        <v>374.76190476190476</v>
      </c>
      <c r="H57" s="3">
        <f t="shared" si="38"/>
        <v>466.57142857142856</v>
      </c>
      <c r="I57" s="29">
        <f t="shared" si="38"/>
        <v>2233.1428571428573</v>
      </c>
      <c r="J57" s="3">
        <f t="shared" si="38"/>
        <v>125.47619047619048</v>
      </c>
      <c r="K57" s="29">
        <f t="shared" si="38"/>
        <v>147.76190476190476</v>
      </c>
      <c r="L57" s="3">
        <f t="shared" si="38"/>
        <v>400.33333333333331</v>
      </c>
      <c r="M57" s="29">
        <f t="shared" si="38"/>
        <v>464.47619047619048</v>
      </c>
      <c r="N57" s="3">
        <f t="shared" si="38"/>
        <v>925.61904761904759</v>
      </c>
      <c r="O57" s="29">
        <f t="shared" si="38"/>
        <v>1224.7619047619048</v>
      </c>
      <c r="P57" s="3">
        <f t="shared" si="38"/>
        <v>568.38095238095241</v>
      </c>
      <c r="Q57" s="29">
        <f t="shared" si="38"/>
        <v>965.95238095238096</v>
      </c>
      <c r="R57" s="3">
        <f t="shared" si="38"/>
        <v>696.66666666666663</v>
      </c>
      <c r="S57" s="29">
        <f t="shared" si="38"/>
        <v>921.38095238095241</v>
      </c>
      <c r="T57" s="3">
        <f t="shared" si="38"/>
        <v>470.95238095238096</v>
      </c>
      <c r="U57" s="29">
        <f t="shared" si="38"/>
        <v>250.71428571428572</v>
      </c>
      <c r="V57" s="3">
        <f t="shared" si="38"/>
        <v>2220.1904761904761</v>
      </c>
      <c r="W57" s="29">
        <f t="shared" si="38"/>
        <v>854.85714285714289</v>
      </c>
      <c r="X57" s="3">
        <f t="shared" si="38"/>
        <v>964.66666666666663</v>
      </c>
      <c r="Y57" s="29">
        <f t="shared" si="38"/>
        <v>656.04761904761904</v>
      </c>
      <c r="Z57" s="3">
        <f t="shared" si="38"/>
        <v>1652.952380952381</v>
      </c>
      <c r="AA57" s="29">
        <f t="shared" si="38"/>
        <v>2640.3333333333335</v>
      </c>
      <c r="AB57" s="109">
        <f t="shared" ref="AB57:AC57" si="39">+AB25/$B$65</f>
        <v>9098.5714285714294</v>
      </c>
      <c r="AC57" s="16">
        <f t="shared" si="39"/>
        <v>13963.619047619048</v>
      </c>
    </row>
    <row r="58" spans="1:29">
      <c r="A58" s="87" t="s">
        <v>40</v>
      </c>
      <c r="B58" s="3">
        <f t="shared" ref="B58:AA58" si="40">+B26/$B$65</f>
        <v>4.7619047619047616E-2</v>
      </c>
      <c r="C58" s="29">
        <f t="shared" si="40"/>
        <v>1286.2857142857142</v>
      </c>
      <c r="D58" s="3">
        <f t="shared" si="40"/>
        <v>3.8095238095238093</v>
      </c>
      <c r="E58" s="29">
        <f t="shared" si="40"/>
        <v>599.33333333333337</v>
      </c>
      <c r="F58" s="3">
        <f t="shared" si="40"/>
        <v>6.1428571428571432</v>
      </c>
      <c r="G58" s="29">
        <f t="shared" si="40"/>
        <v>173.33333333333334</v>
      </c>
      <c r="H58" s="3">
        <f t="shared" si="40"/>
        <v>21.857142857142858</v>
      </c>
      <c r="I58" s="29">
        <f t="shared" si="40"/>
        <v>974.42857142857144</v>
      </c>
      <c r="J58" s="3">
        <f t="shared" si="40"/>
        <v>22.523809523809526</v>
      </c>
      <c r="K58" s="29">
        <f t="shared" si="40"/>
        <v>61.476190476190474</v>
      </c>
      <c r="L58" s="3">
        <f t="shared" si="40"/>
        <v>53.904761904761905</v>
      </c>
      <c r="M58" s="29">
        <f t="shared" si="40"/>
        <v>95.714285714285708</v>
      </c>
      <c r="N58" s="3">
        <f t="shared" si="40"/>
        <v>123.66666666666667</v>
      </c>
      <c r="O58" s="29">
        <f t="shared" si="40"/>
        <v>238</v>
      </c>
      <c r="P58" s="3">
        <f t="shared" si="40"/>
        <v>115.38095238095238</v>
      </c>
      <c r="Q58" s="29">
        <f t="shared" si="40"/>
        <v>146.61904761904762</v>
      </c>
      <c r="R58" s="3">
        <f t="shared" si="40"/>
        <v>95.095238095238102</v>
      </c>
      <c r="S58" s="29">
        <f t="shared" si="40"/>
        <v>86.666666666666671</v>
      </c>
      <c r="T58" s="3">
        <f t="shared" si="40"/>
        <v>49.19047619047619</v>
      </c>
      <c r="U58" s="29">
        <f t="shared" si="40"/>
        <v>10.380952380952381</v>
      </c>
      <c r="V58" s="3">
        <f t="shared" si="40"/>
        <v>117.42857142857143</v>
      </c>
      <c r="W58" s="29">
        <f t="shared" si="40"/>
        <v>26.571428571428573</v>
      </c>
      <c r="X58" s="3">
        <f t="shared" si="40"/>
        <v>77.857142857142861</v>
      </c>
      <c r="Y58" s="29">
        <f t="shared" si="40"/>
        <v>13.857142857142858</v>
      </c>
      <c r="Z58" s="3">
        <f t="shared" si="40"/>
        <v>19.38095238095238</v>
      </c>
      <c r="AA58" s="29">
        <f t="shared" si="40"/>
        <v>139.66666666666666</v>
      </c>
      <c r="AB58" s="109">
        <f t="shared" ref="AB58:AC58" si="41">+AB26/$B$65</f>
        <v>706.28571428571433</v>
      </c>
      <c r="AC58" s="16">
        <f t="shared" si="41"/>
        <v>3852.3333333333335</v>
      </c>
    </row>
    <row r="59" spans="1:29">
      <c r="A59" s="88" t="s">
        <v>41</v>
      </c>
      <c r="B59" s="3">
        <f t="shared" ref="B59:AA59" si="42">+B27/$B$65</f>
        <v>0</v>
      </c>
      <c r="C59" s="29">
        <f t="shared" si="42"/>
        <v>3.7142857142857144</v>
      </c>
      <c r="D59" s="3">
        <f t="shared" si="42"/>
        <v>0</v>
      </c>
      <c r="E59" s="29">
        <f t="shared" si="42"/>
        <v>0.42857142857142855</v>
      </c>
      <c r="F59" s="3">
        <f t="shared" si="42"/>
        <v>4.7619047619047616E-2</v>
      </c>
      <c r="G59" s="29">
        <f t="shared" si="42"/>
        <v>0.2857142857142857</v>
      </c>
      <c r="H59" s="3">
        <f t="shared" si="42"/>
        <v>0</v>
      </c>
      <c r="I59" s="29">
        <f t="shared" si="42"/>
        <v>0</v>
      </c>
      <c r="J59" s="3">
        <f t="shared" si="42"/>
        <v>0</v>
      </c>
      <c r="K59" s="29">
        <f t="shared" si="42"/>
        <v>0</v>
      </c>
      <c r="L59" s="3">
        <f t="shared" si="42"/>
        <v>0</v>
      </c>
      <c r="M59" s="29">
        <f t="shared" si="42"/>
        <v>4.7619047619047616E-2</v>
      </c>
      <c r="N59" s="3">
        <f t="shared" si="42"/>
        <v>0</v>
      </c>
      <c r="O59" s="29">
        <f t="shared" si="42"/>
        <v>0</v>
      </c>
      <c r="P59" s="3">
        <f t="shared" si="42"/>
        <v>0</v>
      </c>
      <c r="Q59" s="29">
        <f t="shared" si="42"/>
        <v>0</v>
      </c>
      <c r="R59" s="3">
        <f t="shared" si="42"/>
        <v>0</v>
      </c>
      <c r="S59" s="29">
        <f t="shared" si="42"/>
        <v>0</v>
      </c>
      <c r="T59" s="3">
        <f t="shared" si="42"/>
        <v>0</v>
      </c>
      <c r="U59" s="29">
        <f t="shared" si="42"/>
        <v>0</v>
      </c>
      <c r="V59" s="3">
        <f t="shared" si="42"/>
        <v>0</v>
      </c>
      <c r="W59" s="29">
        <f t="shared" si="42"/>
        <v>0</v>
      </c>
      <c r="X59" s="3">
        <f t="shared" si="42"/>
        <v>0</v>
      </c>
      <c r="Y59" s="29">
        <f t="shared" si="42"/>
        <v>0</v>
      </c>
      <c r="Z59" s="3">
        <f t="shared" si="42"/>
        <v>0</v>
      </c>
      <c r="AA59" s="29">
        <f t="shared" si="42"/>
        <v>0</v>
      </c>
      <c r="AB59" s="109">
        <f t="shared" ref="AB59:AC59" si="43">+AB27/$B$65</f>
        <v>4.7619047619047616E-2</v>
      </c>
      <c r="AC59" s="16">
        <f t="shared" si="43"/>
        <v>4.4761904761904763</v>
      </c>
    </row>
    <row r="60" spans="1:29">
      <c r="A60" s="87" t="s">
        <v>42</v>
      </c>
      <c r="B60" s="3">
        <f t="shared" ref="B60:AA60" si="44">+B28/$B$65</f>
        <v>0</v>
      </c>
      <c r="C60" s="29">
        <f t="shared" si="44"/>
        <v>0</v>
      </c>
      <c r="D60" s="3">
        <f t="shared" si="44"/>
        <v>0</v>
      </c>
      <c r="E60" s="29">
        <f t="shared" si="44"/>
        <v>0</v>
      </c>
      <c r="F60" s="3">
        <f t="shared" si="44"/>
        <v>0</v>
      </c>
      <c r="G60" s="29">
        <f t="shared" si="44"/>
        <v>0</v>
      </c>
      <c r="H60" s="3">
        <f t="shared" si="44"/>
        <v>0</v>
      </c>
      <c r="I60" s="29">
        <f t="shared" si="44"/>
        <v>0</v>
      </c>
      <c r="J60" s="3">
        <f t="shared" si="44"/>
        <v>0</v>
      </c>
      <c r="K60" s="29">
        <f t="shared" si="44"/>
        <v>0</v>
      </c>
      <c r="L60" s="3">
        <f t="shared" si="44"/>
        <v>0</v>
      </c>
      <c r="M60" s="29">
        <f t="shared" si="44"/>
        <v>0.42857142857142855</v>
      </c>
      <c r="N60" s="3">
        <f t="shared" si="44"/>
        <v>4.7619047619047616E-2</v>
      </c>
      <c r="O60" s="29">
        <f t="shared" si="44"/>
        <v>0</v>
      </c>
      <c r="P60" s="3">
        <f t="shared" si="44"/>
        <v>0</v>
      </c>
      <c r="Q60" s="29">
        <f t="shared" si="44"/>
        <v>0</v>
      </c>
      <c r="R60" s="3">
        <f t="shared" si="44"/>
        <v>0</v>
      </c>
      <c r="S60" s="29">
        <f t="shared" si="44"/>
        <v>0</v>
      </c>
      <c r="T60" s="3">
        <f t="shared" si="44"/>
        <v>0</v>
      </c>
      <c r="U60" s="29">
        <f t="shared" si="44"/>
        <v>0</v>
      </c>
      <c r="V60" s="3">
        <f t="shared" si="44"/>
        <v>0</v>
      </c>
      <c r="W60" s="29">
        <f t="shared" si="44"/>
        <v>0</v>
      </c>
      <c r="X60" s="3">
        <f t="shared" si="44"/>
        <v>0</v>
      </c>
      <c r="Y60" s="29">
        <f t="shared" si="44"/>
        <v>0</v>
      </c>
      <c r="Z60" s="3">
        <f t="shared" si="44"/>
        <v>0</v>
      </c>
      <c r="AA60" s="29">
        <f t="shared" si="44"/>
        <v>0</v>
      </c>
      <c r="AB60" s="109">
        <f t="shared" ref="AB60:AC62" si="45">+AB28/$B$65</f>
        <v>4.7619047619047616E-2</v>
      </c>
      <c r="AC60" s="16">
        <f t="shared" si="45"/>
        <v>0.42857142857142855</v>
      </c>
    </row>
    <row r="61" spans="1:29">
      <c r="A61" s="88" t="s">
        <v>43</v>
      </c>
      <c r="B61" s="3">
        <f t="shared" ref="B61:AA62" si="46">B29/5</f>
        <v>0</v>
      </c>
      <c r="C61" s="29">
        <f t="shared" si="46"/>
        <v>0</v>
      </c>
      <c r="D61" s="3">
        <f t="shared" si="46"/>
        <v>0</v>
      </c>
      <c r="E61" s="29">
        <f t="shared" si="46"/>
        <v>0</v>
      </c>
      <c r="F61" s="3">
        <f t="shared" si="46"/>
        <v>0</v>
      </c>
      <c r="G61" s="29">
        <f t="shared" si="46"/>
        <v>0</v>
      </c>
      <c r="H61" s="3">
        <f t="shared" si="46"/>
        <v>0</v>
      </c>
      <c r="I61" s="29">
        <f t="shared" si="46"/>
        <v>0</v>
      </c>
      <c r="J61" s="3">
        <f t="shared" si="46"/>
        <v>0</v>
      </c>
      <c r="K61" s="29">
        <f t="shared" si="46"/>
        <v>0</v>
      </c>
      <c r="L61" s="3">
        <f t="shared" si="46"/>
        <v>0</v>
      </c>
      <c r="M61" s="29">
        <f t="shared" si="46"/>
        <v>0</v>
      </c>
      <c r="N61" s="3">
        <f t="shared" si="46"/>
        <v>0</v>
      </c>
      <c r="O61" s="29">
        <f t="shared" si="46"/>
        <v>0</v>
      </c>
      <c r="P61" s="3">
        <f t="shared" si="46"/>
        <v>0</v>
      </c>
      <c r="Q61" s="29">
        <f t="shared" si="46"/>
        <v>0</v>
      </c>
      <c r="R61" s="3">
        <f t="shared" si="46"/>
        <v>0</v>
      </c>
      <c r="S61" s="29">
        <f t="shared" si="46"/>
        <v>0</v>
      </c>
      <c r="T61" s="3">
        <f t="shared" si="46"/>
        <v>0.2</v>
      </c>
      <c r="U61" s="29">
        <f t="shared" si="46"/>
        <v>0</v>
      </c>
      <c r="V61" s="3">
        <f t="shared" si="46"/>
        <v>0</v>
      </c>
      <c r="W61" s="29">
        <f t="shared" si="46"/>
        <v>0</v>
      </c>
      <c r="X61" s="3">
        <f t="shared" si="46"/>
        <v>0</v>
      </c>
      <c r="Y61" s="29">
        <f t="shared" si="46"/>
        <v>0</v>
      </c>
      <c r="Z61" s="3">
        <f t="shared" si="46"/>
        <v>0</v>
      </c>
      <c r="AA61" s="29">
        <f t="shared" si="46"/>
        <v>0</v>
      </c>
      <c r="AB61" s="109">
        <f t="shared" si="45"/>
        <v>4.7619047619047616E-2</v>
      </c>
      <c r="AC61" s="16">
        <f t="shared" ref="AC61:AC62" si="47">AC29/5</f>
        <v>0</v>
      </c>
    </row>
    <row r="62" spans="1:29" ht="14.1" thickBot="1">
      <c r="A62" s="87" t="s">
        <v>44</v>
      </c>
      <c r="B62" s="14">
        <f t="shared" si="46"/>
        <v>0</v>
      </c>
      <c r="C62" s="40">
        <f t="shared" si="46"/>
        <v>0</v>
      </c>
      <c r="D62" s="14">
        <f t="shared" si="46"/>
        <v>0</v>
      </c>
      <c r="E62" s="40">
        <f t="shared" si="46"/>
        <v>0</v>
      </c>
      <c r="F62" s="14">
        <f t="shared" si="46"/>
        <v>0</v>
      </c>
      <c r="G62" s="40">
        <f t="shared" si="46"/>
        <v>0</v>
      </c>
      <c r="H62" s="14">
        <f t="shared" si="46"/>
        <v>0</v>
      </c>
      <c r="I62" s="40">
        <f t="shared" si="46"/>
        <v>0</v>
      </c>
      <c r="J62" s="14">
        <f t="shared" si="46"/>
        <v>0</v>
      </c>
      <c r="K62" s="40">
        <f t="shared" si="46"/>
        <v>0</v>
      </c>
      <c r="L62" s="14">
        <f t="shared" si="46"/>
        <v>0</v>
      </c>
      <c r="M62" s="40">
        <f t="shared" si="46"/>
        <v>0</v>
      </c>
      <c r="N62" s="14">
        <f t="shared" si="46"/>
        <v>0</v>
      </c>
      <c r="O62" s="40">
        <f t="shared" si="46"/>
        <v>0</v>
      </c>
      <c r="P62" s="14">
        <f t="shared" si="46"/>
        <v>0</v>
      </c>
      <c r="Q62" s="40">
        <f t="shared" si="46"/>
        <v>0</v>
      </c>
      <c r="R62" s="14">
        <f t="shared" si="46"/>
        <v>0</v>
      </c>
      <c r="S62" s="40">
        <f t="shared" si="46"/>
        <v>0</v>
      </c>
      <c r="T62" s="14">
        <f t="shared" si="46"/>
        <v>0</v>
      </c>
      <c r="U62" s="40">
        <f t="shared" si="46"/>
        <v>0</v>
      </c>
      <c r="V62" s="14">
        <f t="shared" si="46"/>
        <v>0</v>
      </c>
      <c r="W62" s="40">
        <f t="shared" si="46"/>
        <v>0</v>
      </c>
      <c r="X62" s="14">
        <f t="shared" si="46"/>
        <v>0</v>
      </c>
      <c r="Y62" s="40">
        <f t="shared" si="46"/>
        <v>0</v>
      </c>
      <c r="Z62" s="14">
        <f t="shared" si="46"/>
        <v>0</v>
      </c>
      <c r="AA62" s="40">
        <f t="shared" si="46"/>
        <v>0</v>
      </c>
      <c r="AB62" s="109">
        <f t="shared" si="45"/>
        <v>0</v>
      </c>
      <c r="AC62" s="16">
        <f t="shared" si="47"/>
        <v>0</v>
      </c>
    </row>
    <row r="63" spans="1:29" s="89" customFormat="1" ht="15" thickTop="1" thickBot="1">
      <c r="A63" s="289" t="s">
        <v>47</v>
      </c>
      <c r="B63" s="12">
        <f t="shared" ref="B63:AA63" si="48">SUM(B39:B62)</f>
        <v>54076.476190476191</v>
      </c>
      <c r="C63" s="1">
        <f t="shared" si="48"/>
        <v>33669.333333333328</v>
      </c>
      <c r="D63" s="42">
        <f t="shared" si="48"/>
        <v>21996.61904761905</v>
      </c>
      <c r="E63" s="43">
        <f t="shared" si="48"/>
        <v>19171.904761904763</v>
      </c>
      <c r="F63" s="12">
        <f t="shared" si="48"/>
        <v>10192.857142857143</v>
      </c>
      <c r="G63" s="1">
        <f t="shared" si="48"/>
        <v>7544.3809523809532</v>
      </c>
      <c r="H63" s="42">
        <f t="shared" si="48"/>
        <v>29220.90476190476</v>
      </c>
      <c r="I63" s="43">
        <f t="shared" si="48"/>
        <v>40102.857142857145</v>
      </c>
      <c r="J63" s="12">
        <f t="shared" si="48"/>
        <v>6056.7619047619046</v>
      </c>
      <c r="K63" s="1">
        <f t="shared" si="48"/>
        <v>7258.9047619047624</v>
      </c>
      <c r="L63" s="42">
        <f t="shared" si="48"/>
        <v>11927.857142857143</v>
      </c>
      <c r="M63" s="43">
        <f t="shared" si="48"/>
        <v>21030.380952380954</v>
      </c>
      <c r="N63" s="12">
        <f t="shared" si="48"/>
        <v>26028.952380952378</v>
      </c>
      <c r="O63" s="1">
        <f t="shared" si="48"/>
        <v>34792.619047619053</v>
      </c>
      <c r="P63" s="42">
        <f t="shared" si="48"/>
        <v>16069.714285714286</v>
      </c>
      <c r="Q63" s="43">
        <f t="shared" si="48"/>
        <v>19525</v>
      </c>
      <c r="R63" s="12">
        <f t="shared" si="48"/>
        <v>20622.238095238095</v>
      </c>
      <c r="S63" s="1">
        <f t="shared" si="48"/>
        <v>22673.476190476194</v>
      </c>
      <c r="T63" s="42">
        <f t="shared" si="48"/>
        <v>8991.104761904764</v>
      </c>
      <c r="U63" s="43">
        <f t="shared" si="48"/>
        <v>11031.047619047618</v>
      </c>
      <c r="V63" s="12">
        <f t="shared" si="48"/>
        <v>24884.714285714286</v>
      </c>
      <c r="W63" s="1">
        <f t="shared" si="48"/>
        <v>28776.999999999996</v>
      </c>
      <c r="X63" s="42">
        <f t="shared" si="48"/>
        <v>23596.285714285717</v>
      </c>
      <c r="Y63" s="43">
        <f t="shared" si="48"/>
        <v>15249.095238095237</v>
      </c>
      <c r="Z63" s="12">
        <f t="shared" si="48"/>
        <v>55003.04761904764</v>
      </c>
      <c r="AA63" s="1">
        <f t="shared" si="48"/>
        <v>47243.904761904763</v>
      </c>
      <c r="AB63" s="42">
        <f>SUM(AB39:AB62)</f>
        <v>308667.38095238106</v>
      </c>
      <c r="AC63" s="1">
        <f>SUM(AC39:AC62)</f>
        <v>308069.90476190479</v>
      </c>
    </row>
    <row r="64" spans="1:29" ht="17.100000000000001" thickTop="1">
      <c r="A64" s="120"/>
      <c r="AB64" s="179" t="str">
        <f>IF(AB63='Daily Total'!D45,"Correct","Wrong")</f>
        <v>Correct</v>
      </c>
      <c r="AC64" s="179" t="str">
        <f>IF(AC63='Daily Total'!E45,"Correct","Wrong")</f>
        <v>Correct</v>
      </c>
    </row>
    <row r="65" spans="1:31">
      <c r="A65" t="s">
        <v>48</v>
      </c>
      <c r="B65">
        <f>COUNTIF('Daily Total'!$G$7:$G$37,1)</f>
        <v>21</v>
      </c>
    </row>
    <row r="67" spans="1:31" s="8" customFormat="1">
      <c r="A67" s="44" t="s">
        <v>89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311" t="s">
        <v>2</v>
      </c>
      <c r="B69" s="294" t="s">
        <v>3</v>
      </c>
      <c r="C69" s="295"/>
      <c r="D69" s="294" t="s">
        <v>4</v>
      </c>
      <c r="E69" s="295"/>
      <c r="F69" s="294" t="s">
        <v>5</v>
      </c>
      <c r="G69" s="295"/>
      <c r="H69" s="294" t="s">
        <v>6</v>
      </c>
      <c r="I69" s="295"/>
      <c r="J69" s="294" t="s">
        <v>7</v>
      </c>
      <c r="K69" s="295"/>
      <c r="L69" s="294" t="s">
        <v>8</v>
      </c>
      <c r="M69" s="295"/>
      <c r="N69" s="294" t="s">
        <v>9</v>
      </c>
      <c r="O69" s="295"/>
      <c r="P69" s="294" t="s">
        <v>10</v>
      </c>
      <c r="Q69" s="295"/>
      <c r="R69" s="294" t="s">
        <v>11</v>
      </c>
      <c r="S69" s="295"/>
      <c r="T69" s="294" t="s">
        <v>12</v>
      </c>
      <c r="U69" s="295"/>
      <c r="V69" s="294" t="s">
        <v>13</v>
      </c>
      <c r="W69" s="295"/>
      <c r="X69" s="294" t="s">
        <v>14</v>
      </c>
      <c r="Y69" s="295"/>
      <c r="Z69" s="294" t="s">
        <v>15</v>
      </c>
      <c r="AA69" s="295"/>
      <c r="AB69" s="294" t="s">
        <v>50</v>
      </c>
      <c r="AC69" s="295"/>
    </row>
    <row r="70" spans="1:31" s="67" customFormat="1" ht="15" thickTop="1" thickBot="1">
      <c r="A70" s="312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49">C7/C31</f>
        <v>0</v>
      </c>
      <c r="D71" s="59">
        <f t="shared" si="49"/>
        <v>0</v>
      </c>
      <c r="E71" s="60">
        <f t="shared" si="49"/>
        <v>0</v>
      </c>
      <c r="F71" s="59">
        <f t="shared" si="49"/>
        <v>0</v>
      </c>
      <c r="G71" s="60">
        <f t="shared" si="49"/>
        <v>0</v>
      </c>
      <c r="H71" s="59">
        <f t="shared" si="49"/>
        <v>0</v>
      </c>
      <c r="I71" s="60">
        <f t="shared" si="49"/>
        <v>0</v>
      </c>
      <c r="J71" s="59">
        <f t="shared" si="49"/>
        <v>0</v>
      </c>
      <c r="K71" s="60">
        <f t="shared" si="49"/>
        <v>0</v>
      </c>
      <c r="L71" s="59">
        <f t="shared" si="49"/>
        <v>0</v>
      </c>
      <c r="M71" s="60">
        <f t="shared" si="49"/>
        <v>0</v>
      </c>
      <c r="N71" s="59">
        <f t="shared" si="49"/>
        <v>0</v>
      </c>
      <c r="O71" s="60">
        <f t="shared" si="49"/>
        <v>0</v>
      </c>
      <c r="P71" s="59">
        <f t="shared" si="49"/>
        <v>0</v>
      </c>
      <c r="Q71" s="60">
        <f t="shared" si="49"/>
        <v>0</v>
      </c>
      <c r="R71" s="59">
        <f t="shared" si="49"/>
        <v>0</v>
      </c>
      <c r="S71" s="60">
        <f t="shared" si="49"/>
        <v>0</v>
      </c>
      <c r="T71" s="59">
        <f t="shared" si="49"/>
        <v>0</v>
      </c>
      <c r="U71" s="60">
        <f t="shared" si="49"/>
        <v>0</v>
      </c>
      <c r="V71" s="59">
        <f t="shared" si="49"/>
        <v>0</v>
      </c>
      <c r="W71" s="60">
        <f t="shared" si="49"/>
        <v>0</v>
      </c>
      <c r="X71" s="59">
        <f t="shared" si="49"/>
        <v>0</v>
      </c>
      <c r="Y71" s="60">
        <f t="shared" si="49"/>
        <v>0</v>
      </c>
      <c r="Z71" s="59">
        <f t="shared" si="49"/>
        <v>0</v>
      </c>
      <c r="AA71" s="59">
        <f t="shared" si="49"/>
        <v>0</v>
      </c>
      <c r="AB71" s="99">
        <f t="shared" si="49"/>
        <v>0</v>
      </c>
      <c r="AC71" s="100">
        <f t="shared" si="49"/>
        <v>0</v>
      </c>
      <c r="AD71" s="15"/>
      <c r="AE71" s="15"/>
    </row>
    <row r="72" spans="1:31" s="8" customFormat="1">
      <c r="A72" s="87" t="s">
        <v>21</v>
      </c>
      <c r="B72" s="82">
        <f>B8/B31</f>
        <v>1.1476691739916837E-2</v>
      </c>
      <c r="C72" s="83">
        <f t="shared" ref="C72:AC72" si="50">C8/C31</f>
        <v>0</v>
      </c>
      <c r="D72" s="82">
        <f t="shared" si="50"/>
        <v>7.6873285721398739E-3</v>
      </c>
      <c r="E72" s="83">
        <f t="shared" si="50"/>
        <v>7.4513797471498476E-6</v>
      </c>
      <c r="F72" s="82">
        <f t="shared" si="50"/>
        <v>4.9708012146694701E-3</v>
      </c>
      <c r="G72" s="83">
        <f t="shared" si="50"/>
        <v>1.1992526762270248E-4</v>
      </c>
      <c r="H72" s="82">
        <f t="shared" si="50"/>
        <v>9.759809920816636E-3</v>
      </c>
      <c r="I72" s="83">
        <f t="shared" si="50"/>
        <v>2.6954497957632753E-4</v>
      </c>
      <c r="J72" s="82">
        <f t="shared" si="50"/>
        <v>1.7296685326121139E-3</v>
      </c>
      <c r="K72" s="83">
        <f t="shared" si="50"/>
        <v>5.31367056554511E-4</v>
      </c>
      <c r="L72" s="82">
        <f t="shared" si="50"/>
        <v>4.7108609297961956E-4</v>
      </c>
      <c r="M72" s="83">
        <f t="shared" si="50"/>
        <v>7.925042682015587E-4</v>
      </c>
      <c r="N72" s="82">
        <f t="shared" si="50"/>
        <v>1.7965342622135059E-3</v>
      </c>
      <c r="O72" s="83">
        <f t="shared" si="50"/>
        <v>4.7766014959385199E-4</v>
      </c>
      <c r="P72" s="82">
        <f t="shared" si="50"/>
        <v>1.0015883175686889E-3</v>
      </c>
      <c r="Q72" s="83">
        <f t="shared" si="50"/>
        <v>2.8047070300591428E-4</v>
      </c>
      <c r="R72" s="82">
        <f t="shared" si="50"/>
        <v>4.6644052767816526E-4</v>
      </c>
      <c r="S72" s="83">
        <f t="shared" si="50"/>
        <v>2.5622554568690496E-4</v>
      </c>
      <c r="T72" s="82">
        <f t="shared" si="50"/>
        <v>6.3555955722684177E-5</v>
      </c>
      <c r="U72" s="83">
        <f t="shared" si="50"/>
        <v>0</v>
      </c>
      <c r="V72" s="82">
        <f t="shared" si="50"/>
        <v>1.0142007237183277E-4</v>
      </c>
      <c r="W72" s="83">
        <f t="shared" si="50"/>
        <v>0</v>
      </c>
      <c r="X72" s="82">
        <f t="shared" si="50"/>
        <v>1.0090369347879611E-5</v>
      </c>
      <c r="Y72" s="83">
        <f t="shared" si="50"/>
        <v>0</v>
      </c>
      <c r="Z72" s="82">
        <f t="shared" si="50"/>
        <v>0</v>
      </c>
      <c r="AA72" s="82">
        <f t="shared" si="50"/>
        <v>0</v>
      </c>
      <c r="AB72" s="101">
        <f t="shared" si="50"/>
        <v>3.9442981850551099E-3</v>
      </c>
      <c r="AC72" s="102">
        <f t="shared" si="50"/>
        <v>1.9568842445777612E-4</v>
      </c>
      <c r="AD72" s="15"/>
      <c r="AE72" s="15"/>
    </row>
    <row r="73" spans="1:31" s="8" customFormat="1">
      <c r="A73" s="88" t="s">
        <v>23</v>
      </c>
      <c r="B73" s="82">
        <f>B9/B31</f>
        <v>5.9724059224766333E-2</v>
      </c>
      <c r="C73" s="83">
        <f t="shared" ref="C73:AC73" si="51">C9/C31</f>
        <v>3.8610803104704576E-4</v>
      </c>
      <c r="D73" s="82">
        <f t="shared" si="51"/>
        <v>5.3060102310095274E-2</v>
      </c>
      <c r="E73" s="83">
        <f t="shared" si="51"/>
        <v>2.7545267131963936E-3</v>
      </c>
      <c r="F73" s="82">
        <f t="shared" si="51"/>
        <v>3.4646110721793973E-2</v>
      </c>
      <c r="G73" s="83">
        <f t="shared" si="51"/>
        <v>3.4273379115330235E-3</v>
      </c>
      <c r="H73" s="82">
        <f t="shared" si="51"/>
        <v>4.6022172645480489E-2</v>
      </c>
      <c r="I73" s="83">
        <f t="shared" si="51"/>
        <v>6.3776479528830626E-3</v>
      </c>
      <c r="J73" s="82">
        <f t="shared" si="51"/>
        <v>1.4772941694446191E-2</v>
      </c>
      <c r="K73" s="83">
        <f t="shared" si="51"/>
        <v>1.1991839251625261E-2</v>
      </c>
      <c r="L73" s="82">
        <f t="shared" si="51"/>
        <v>6.8307483482044837E-3</v>
      </c>
      <c r="M73" s="83">
        <f t="shared" si="51"/>
        <v>1.9633727170216331E-2</v>
      </c>
      <c r="N73" s="82">
        <f t="shared" si="51"/>
        <v>2.0239367151596757E-2</v>
      </c>
      <c r="O73" s="83">
        <f t="shared" si="51"/>
        <v>1.8723182941099988E-2</v>
      </c>
      <c r="P73" s="82">
        <f t="shared" si="51"/>
        <v>2.0814072019533936E-2</v>
      </c>
      <c r="Q73" s="83">
        <f t="shared" si="51"/>
        <v>2.0820681665752089E-2</v>
      </c>
      <c r="R73" s="82">
        <f t="shared" si="51"/>
        <v>2.3539082867085233E-2</v>
      </c>
      <c r="S73" s="83">
        <f t="shared" si="51"/>
        <v>2.1105004168915642E-2</v>
      </c>
      <c r="T73" s="82">
        <f t="shared" si="51"/>
        <v>1.160425824903342E-2</v>
      </c>
      <c r="U73" s="83">
        <f t="shared" si="51"/>
        <v>3.1050886674839847E-2</v>
      </c>
      <c r="V73" s="82">
        <f t="shared" si="51"/>
        <v>1.1760901222590268E-2</v>
      </c>
      <c r="W73" s="83">
        <f t="shared" si="51"/>
        <v>2.5910242472080052E-2</v>
      </c>
      <c r="X73" s="82">
        <f t="shared" si="51"/>
        <v>1.9189864425797443E-2</v>
      </c>
      <c r="Y73" s="83">
        <f t="shared" si="51"/>
        <v>3.2557747376112868E-2</v>
      </c>
      <c r="Z73" s="82">
        <f t="shared" si="51"/>
        <v>2.4518121939563521E-2</v>
      </c>
      <c r="AA73" s="82">
        <f t="shared" si="51"/>
        <v>1.55323639633029E-2</v>
      </c>
      <c r="AB73" s="101">
        <f t="shared" si="51"/>
        <v>3.1784406546421139E-2</v>
      </c>
      <c r="AC73" s="102">
        <f t="shared" si="51"/>
        <v>1.5263697107706538E-2</v>
      </c>
      <c r="AD73" s="15"/>
      <c r="AE73" s="15"/>
    </row>
    <row r="74" spans="1:31" s="8" customFormat="1">
      <c r="A74" s="87" t="s">
        <v>25</v>
      </c>
      <c r="B74" s="82">
        <f>B10/B31</f>
        <v>0.10200016555037575</v>
      </c>
      <c r="C74" s="83">
        <f t="shared" ref="C74:AC74" si="52">C10/C31</f>
        <v>1.8630773234368989E-2</v>
      </c>
      <c r="D74" s="82">
        <f t="shared" si="52"/>
        <v>9.5005942471678553E-2</v>
      </c>
      <c r="E74" s="83">
        <f t="shared" si="52"/>
        <v>3.6591242145003852E-2</v>
      </c>
      <c r="F74" s="82">
        <f t="shared" si="52"/>
        <v>6.9768745620182204E-2</v>
      </c>
      <c r="G74" s="83">
        <f t="shared" si="52"/>
        <v>4.7118006463340738E-2</v>
      </c>
      <c r="H74" s="82">
        <f t="shared" si="52"/>
        <v>4.7868535083330756E-2</v>
      </c>
      <c r="I74" s="83">
        <f t="shared" si="52"/>
        <v>2.651752636078655E-2</v>
      </c>
      <c r="J74" s="82">
        <f t="shared" si="52"/>
        <v>3.5937794829863513E-2</v>
      </c>
      <c r="K74" s="83">
        <f t="shared" si="52"/>
        <v>5.711867853605096E-2</v>
      </c>
      <c r="L74" s="82">
        <f t="shared" si="52"/>
        <v>2.8065552827514623E-2</v>
      </c>
      <c r="M74" s="83">
        <f t="shared" si="52"/>
        <v>5.5083575235826625E-2</v>
      </c>
      <c r="N74" s="82">
        <f t="shared" si="52"/>
        <v>4.8680224219184498E-2</v>
      </c>
      <c r="O74" s="83">
        <f t="shared" si="52"/>
        <v>5.3168091207084149E-2</v>
      </c>
      <c r="P74" s="82">
        <f t="shared" si="52"/>
        <v>5.9618211127705475E-2</v>
      </c>
      <c r="Q74" s="83">
        <f t="shared" si="52"/>
        <v>4.7475153954027197E-2</v>
      </c>
      <c r="R74" s="82">
        <f t="shared" si="52"/>
        <v>6.0078463609556952E-2</v>
      </c>
      <c r="S74" s="83">
        <f t="shared" si="52"/>
        <v>5.4189602703389531E-2</v>
      </c>
      <c r="T74" s="82">
        <f t="shared" si="52"/>
        <v>2.5840792330914675E-2</v>
      </c>
      <c r="U74" s="83">
        <f t="shared" si="52"/>
        <v>8.9569699376651185E-2</v>
      </c>
      <c r="V74" s="82">
        <f t="shared" si="52"/>
        <v>2.8671263100890011E-2</v>
      </c>
      <c r="W74" s="83">
        <f t="shared" si="52"/>
        <v>6.5695653109212548E-2</v>
      </c>
      <c r="X74" s="82">
        <f t="shared" si="52"/>
        <v>4.7939344771776027E-2</v>
      </c>
      <c r="Y74" s="83">
        <f t="shared" si="52"/>
        <v>8.1153917016153959E-2</v>
      </c>
      <c r="Z74" s="82">
        <f t="shared" si="52"/>
        <v>6.0426954696882598E-2</v>
      </c>
      <c r="AA74" s="82">
        <f t="shared" si="52"/>
        <v>3.895992629938657E-2</v>
      </c>
      <c r="AB74" s="101">
        <f t="shared" si="52"/>
        <v>6.1984892043600637E-2</v>
      </c>
      <c r="AC74" s="102">
        <f t="shared" si="52"/>
        <v>4.636269937497179E-2</v>
      </c>
      <c r="AD74" s="15"/>
      <c r="AE74" s="15"/>
    </row>
    <row r="75" spans="1:31" s="8" customFormat="1">
      <c r="A75" s="88" t="s">
        <v>20</v>
      </c>
      <c r="B75" s="82">
        <f>B11/B31</f>
        <v>9.8864394869347297E-2</v>
      </c>
      <c r="C75" s="83">
        <f t="shared" ref="C75:AC75" si="53">C11/C31</f>
        <v>2.9177321173994703E-2</v>
      </c>
      <c r="D75" s="82">
        <f t="shared" si="53"/>
        <v>7.9657263345665683E-2</v>
      </c>
      <c r="E75" s="83">
        <f t="shared" si="53"/>
        <v>6.6419115272844692E-2</v>
      </c>
      <c r="F75" s="82">
        <f t="shared" si="53"/>
        <v>7.5902826442419996E-2</v>
      </c>
      <c r="G75" s="83">
        <f t="shared" si="53"/>
        <v>8.0482478287214707E-2</v>
      </c>
      <c r="H75" s="82">
        <f t="shared" si="53"/>
        <v>4.4716844920221821E-2</v>
      </c>
      <c r="I75" s="83">
        <f t="shared" si="53"/>
        <v>3.9206326588771732E-2</v>
      </c>
      <c r="J75" s="82">
        <f t="shared" si="53"/>
        <v>5.9673564375117935E-2</v>
      </c>
      <c r="K75" s="83">
        <f t="shared" si="53"/>
        <v>0.11764860237343952</v>
      </c>
      <c r="L75" s="82">
        <f t="shared" si="53"/>
        <v>3.8852625905742857E-2</v>
      </c>
      <c r="M75" s="83">
        <f t="shared" si="53"/>
        <v>9.347927488123757E-2</v>
      </c>
      <c r="N75" s="82">
        <f t="shared" si="53"/>
        <v>6.3138483154289729E-2</v>
      </c>
      <c r="O75" s="83">
        <f t="shared" si="53"/>
        <v>7.9245050605971437E-2</v>
      </c>
      <c r="P75" s="82">
        <f t="shared" si="53"/>
        <v>8.4008960955835293E-2</v>
      </c>
      <c r="Q75" s="83">
        <f t="shared" si="53"/>
        <v>7.2827266630083529E-2</v>
      </c>
      <c r="R75" s="82">
        <f t="shared" si="53"/>
        <v>7.970129333336412E-2</v>
      </c>
      <c r="S75" s="83">
        <f t="shared" si="53"/>
        <v>6.7013481244080034E-2</v>
      </c>
      <c r="T75" s="82">
        <f t="shared" si="53"/>
        <v>3.4685662835654892E-2</v>
      </c>
      <c r="U75" s="83">
        <f t="shared" si="53"/>
        <v>0.15202976879111771</v>
      </c>
      <c r="V75" s="82">
        <f t="shared" si="53"/>
        <v>3.5772581753189467E-2</v>
      </c>
      <c r="W75" s="83">
        <f t="shared" si="53"/>
        <v>8.8036576829710236E-2</v>
      </c>
      <c r="X75" s="82">
        <f t="shared" si="53"/>
        <v>5.5856248562122367E-2</v>
      </c>
      <c r="Y75" s="83">
        <f t="shared" si="53"/>
        <v>0.10735687675459278</v>
      </c>
      <c r="Z75" s="82">
        <f t="shared" si="53"/>
        <v>8.5008276597660387E-2</v>
      </c>
      <c r="AA75" s="82">
        <f t="shared" si="53"/>
        <v>4.9296356698067374E-2</v>
      </c>
      <c r="AB75" s="101">
        <f t="shared" si="53"/>
        <v>7.0744205312699829E-2</v>
      </c>
      <c r="AC75" s="102">
        <f t="shared" si="53"/>
        <v>6.8588947344665738E-2</v>
      </c>
      <c r="AD75" s="15"/>
      <c r="AE75" s="15"/>
    </row>
    <row r="76" spans="1:31" s="8" customFormat="1">
      <c r="A76" s="87" t="s">
        <v>22</v>
      </c>
      <c r="B76" s="82">
        <f>B12/B31</f>
        <v>9.4184074406088031E-2</v>
      </c>
      <c r="C76" s="83">
        <f t="shared" ref="C76:AC76" si="54">C12/C31</f>
        <v>3.1137561947002783E-2</v>
      </c>
      <c r="D76" s="82">
        <f t="shared" si="54"/>
        <v>7.1692835912012448E-2</v>
      </c>
      <c r="E76" s="83">
        <f t="shared" si="54"/>
        <v>6.2631330568043514E-2</v>
      </c>
      <c r="F76" s="82">
        <f t="shared" si="54"/>
        <v>6.900724129876197E-2</v>
      </c>
      <c r="G76" s="83">
        <f t="shared" si="54"/>
        <v>7.5912694405170678E-2</v>
      </c>
      <c r="H76" s="82">
        <f t="shared" si="54"/>
        <v>5.0384672421407373E-2</v>
      </c>
      <c r="I76" s="83">
        <f t="shared" si="54"/>
        <v>4.4563978341407809E-2</v>
      </c>
      <c r="J76" s="82">
        <f t="shared" si="54"/>
        <v>5.8871627146361405E-2</v>
      </c>
      <c r="K76" s="83">
        <f t="shared" si="54"/>
        <v>0.12168961603810098</v>
      </c>
      <c r="L76" s="82">
        <f t="shared" si="54"/>
        <v>3.4900293430744356E-2</v>
      </c>
      <c r="M76" s="83">
        <f t="shared" si="54"/>
        <v>0.11698268717818666</v>
      </c>
      <c r="N76" s="82">
        <f t="shared" si="54"/>
        <v>5.5912097883675321E-2</v>
      </c>
      <c r="O76" s="83">
        <f t="shared" si="54"/>
        <v>8.8215207111524752E-2</v>
      </c>
      <c r="P76" s="82">
        <f t="shared" si="54"/>
        <v>7.2567740558992955E-2</v>
      </c>
      <c r="Q76" s="83">
        <f t="shared" si="54"/>
        <v>7.9097615999024457E-2</v>
      </c>
      <c r="R76" s="82">
        <f t="shared" si="54"/>
        <v>7.9299507928334415E-2</v>
      </c>
      <c r="S76" s="83">
        <f t="shared" si="54"/>
        <v>5.8707153103164385E-2</v>
      </c>
      <c r="T76" s="82">
        <f t="shared" si="54"/>
        <v>3.2334092473915575E-2</v>
      </c>
      <c r="U76" s="83">
        <f t="shared" si="54"/>
        <v>0.13210332740490047</v>
      </c>
      <c r="V76" s="82">
        <f t="shared" si="54"/>
        <v>3.0913986210697329E-2</v>
      </c>
      <c r="W76" s="83">
        <f t="shared" si="54"/>
        <v>8.7669219962370745E-2</v>
      </c>
      <c r="X76" s="82">
        <f t="shared" si="54"/>
        <v>5.1583986180230142E-2</v>
      </c>
      <c r="Y76" s="83">
        <f t="shared" si="54"/>
        <v>0.10891512689277427</v>
      </c>
      <c r="Z76" s="82">
        <f t="shared" si="54"/>
        <v>8.143271714814071E-2</v>
      </c>
      <c r="AA76" s="82">
        <f t="shared" si="54"/>
        <v>4.6722076518815228E-2</v>
      </c>
      <c r="AB76" s="101">
        <f t="shared" si="54"/>
        <v>6.6841252295775311E-2</v>
      </c>
      <c r="AC76" s="102">
        <f t="shared" si="54"/>
        <v>7.0586329509628926E-2</v>
      </c>
      <c r="AD76" s="15"/>
      <c r="AE76" s="15"/>
    </row>
    <row r="77" spans="1:31" s="8" customFormat="1">
      <c r="A77" s="88" t="s">
        <v>24</v>
      </c>
      <c r="B77" s="82">
        <f>B13/B31</f>
        <v>8.0668823518015936E-2</v>
      </c>
      <c r="C77" s="83">
        <f t="shared" ref="C77:AC77" si="55">C13/C31</f>
        <v>3.3404709103663645E-2</v>
      </c>
      <c r="D77" s="82">
        <f t="shared" si="55"/>
        <v>6.7614287044112834E-2</v>
      </c>
      <c r="E77" s="83">
        <f t="shared" si="55"/>
        <v>5.2631578947368418E-2</v>
      </c>
      <c r="F77" s="82">
        <f t="shared" si="55"/>
        <v>6.4405512730670397E-2</v>
      </c>
      <c r="G77" s="83">
        <f t="shared" si="55"/>
        <v>6.6148252878206429E-2</v>
      </c>
      <c r="H77" s="82">
        <f t="shared" si="55"/>
        <v>5.2837254476980768E-2</v>
      </c>
      <c r="I77" s="83">
        <f t="shared" si="55"/>
        <v>4.4533105348152371E-2</v>
      </c>
      <c r="J77" s="82">
        <f t="shared" si="55"/>
        <v>5.3918485439335806E-2</v>
      </c>
      <c r="K77" s="83">
        <f t="shared" si="55"/>
        <v>0.11768140280902931</v>
      </c>
      <c r="L77" s="82">
        <f t="shared" si="55"/>
        <v>3.3870291634229596E-2</v>
      </c>
      <c r="M77" s="83">
        <f t="shared" si="55"/>
        <v>0.10211757140463457</v>
      </c>
      <c r="N77" s="82">
        <f t="shared" si="55"/>
        <v>5.243611509527852E-2</v>
      </c>
      <c r="O77" s="83">
        <f t="shared" si="55"/>
        <v>8.1892026907732215E-2</v>
      </c>
      <c r="P77" s="82">
        <f t="shared" si="55"/>
        <v>5.7523172842140195E-2</v>
      </c>
      <c r="Q77" s="83">
        <f t="shared" si="55"/>
        <v>6.8544600938967137E-2</v>
      </c>
      <c r="R77" s="82">
        <f t="shared" si="55"/>
        <v>7.095437888363694E-2</v>
      </c>
      <c r="S77" s="83">
        <f t="shared" si="55"/>
        <v>5.5802563515582507E-2</v>
      </c>
      <c r="T77" s="82">
        <f t="shared" si="55"/>
        <v>3.3594618929082144E-2</v>
      </c>
      <c r="U77" s="83">
        <f t="shared" si="55"/>
        <v>8.832645520004144E-2</v>
      </c>
      <c r="V77" s="82">
        <f t="shared" si="55"/>
        <v>2.8456941438519342E-2</v>
      </c>
      <c r="W77" s="83">
        <f t="shared" si="55"/>
        <v>8.6476137523849236E-2</v>
      </c>
      <c r="X77" s="82">
        <f t="shared" si="55"/>
        <v>4.7164404405858874E-2</v>
      </c>
      <c r="Y77" s="83">
        <f t="shared" si="55"/>
        <v>8.4289153767124356E-2</v>
      </c>
      <c r="Z77" s="82">
        <f t="shared" si="55"/>
        <v>7.0676603201207902E-2</v>
      </c>
      <c r="AA77" s="82">
        <f t="shared" si="55"/>
        <v>4.6389456135434957E-2</v>
      </c>
      <c r="AB77" s="101">
        <f t="shared" si="55"/>
        <v>6.0076226296915392E-2</v>
      </c>
      <c r="AC77" s="102">
        <f t="shared" si="55"/>
        <v>6.4313789016345699E-2</v>
      </c>
      <c r="AD77" s="15"/>
      <c r="AE77" s="15"/>
    </row>
    <row r="78" spans="1:31" s="8" customFormat="1">
      <c r="A78" s="87" t="s">
        <v>28</v>
      </c>
      <c r="B78" s="82">
        <f>B14/B31</f>
        <v>6.6962485228151319E-2</v>
      </c>
      <c r="C78" s="83">
        <f t="shared" ref="C78:AC78" si="56">C14/C31</f>
        <v>3.4643649159331089E-2</v>
      </c>
      <c r="D78" s="82">
        <f t="shared" si="56"/>
        <v>6.0617540790900766E-2</v>
      </c>
      <c r="E78" s="83">
        <f t="shared" si="56"/>
        <v>4.6531382727701749E-2</v>
      </c>
      <c r="F78" s="82">
        <f t="shared" si="56"/>
        <v>5.9682317215603832E-2</v>
      </c>
      <c r="G78" s="83">
        <f t="shared" si="56"/>
        <v>6.5599121389618265E-2</v>
      </c>
      <c r="H78" s="82">
        <f t="shared" si="56"/>
        <v>6.0032038380872142E-2</v>
      </c>
      <c r="I78" s="83">
        <f t="shared" si="56"/>
        <v>4.6296428232164906E-2</v>
      </c>
      <c r="J78" s="82">
        <f t="shared" si="56"/>
        <v>5.205516070193094E-2</v>
      </c>
      <c r="K78" s="83">
        <f t="shared" si="56"/>
        <v>9.5855992967586609E-2</v>
      </c>
      <c r="L78" s="82">
        <f t="shared" si="56"/>
        <v>3.4872347645567597E-2</v>
      </c>
      <c r="M78" s="83">
        <f t="shared" si="56"/>
        <v>7.7373323853472759E-2</v>
      </c>
      <c r="N78" s="82">
        <f t="shared" si="56"/>
        <v>4.9975485174018675E-2</v>
      </c>
      <c r="O78" s="83">
        <f t="shared" si="56"/>
        <v>7.0677278295204926E-2</v>
      </c>
      <c r="P78" s="82">
        <f t="shared" si="56"/>
        <v>5.2207050233506386E-2</v>
      </c>
      <c r="Q78" s="83">
        <f t="shared" si="56"/>
        <v>5.7920858484238766E-2</v>
      </c>
      <c r="R78" s="82">
        <f t="shared" si="56"/>
        <v>6.400857142197397E-2</v>
      </c>
      <c r="S78" s="83">
        <f t="shared" si="56"/>
        <v>5.3525936535872627E-2</v>
      </c>
      <c r="T78" s="82">
        <f t="shared" si="56"/>
        <v>4.178804088766485E-2</v>
      </c>
      <c r="U78" s="83">
        <f t="shared" si="56"/>
        <v>6.7061799595945645E-2</v>
      </c>
      <c r="V78" s="82">
        <f t="shared" si="56"/>
        <v>2.9643364926642671E-2</v>
      </c>
      <c r="W78" s="83">
        <f t="shared" si="56"/>
        <v>7.4962312825884433E-2</v>
      </c>
      <c r="X78" s="82">
        <f t="shared" si="56"/>
        <v>4.1802382134395646E-2</v>
      </c>
      <c r="Y78" s="83">
        <f t="shared" si="56"/>
        <v>6.519980888795901E-2</v>
      </c>
      <c r="Z78" s="82">
        <f t="shared" si="56"/>
        <v>5.7649619415028087E-2</v>
      </c>
      <c r="AA78" s="82">
        <f t="shared" si="56"/>
        <v>5.0455488337119832E-2</v>
      </c>
      <c r="AB78" s="101">
        <f t="shared" si="56"/>
        <v>5.4358405526676506E-2</v>
      </c>
      <c r="AC78" s="102">
        <f t="shared" si="56"/>
        <v>5.7816500522144945E-2</v>
      </c>
      <c r="AD78" s="15"/>
      <c r="AE78" s="15"/>
    </row>
    <row r="79" spans="1:31" s="8" customFormat="1">
      <c r="A79" s="88" t="s">
        <v>29</v>
      </c>
      <c r="B79" s="82">
        <f>B15/B31</f>
        <v>6.2879202822105559E-2</v>
      </c>
      <c r="C79" s="83">
        <f t="shared" ref="C79:AC79" si="57">C15/C31</f>
        <v>3.8480686112556853E-2</v>
      </c>
      <c r="D79" s="82">
        <f t="shared" si="57"/>
        <v>6.0366419947654293E-2</v>
      </c>
      <c r="E79" s="83">
        <f t="shared" si="57"/>
        <v>4.3034201833039416E-2</v>
      </c>
      <c r="F79" s="82">
        <f t="shared" si="57"/>
        <v>5.8673207194580704E-2</v>
      </c>
      <c r="G79" s="83">
        <f t="shared" si="57"/>
        <v>5.3739143607352047E-2</v>
      </c>
      <c r="H79" s="82">
        <f t="shared" si="57"/>
        <v>6.7171415115401728E-2</v>
      </c>
      <c r="I79" s="83">
        <f t="shared" si="57"/>
        <v>4.7796143250688705E-2</v>
      </c>
      <c r="J79" s="82">
        <f t="shared" si="57"/>
        <v>5.4099314422290712E-2</v>
      </c>
      <c r="K79" s="83">
        <f t="shared" si="57"/>
        <v>7.162959124097168E-2</v>
      </c>
      <c r="L79" s="82">
        <f t="shared" si="57"/>
        <v>3.8657005409505563E-2</v>
      </c>
      <c r="M79" s="83">
        <f t="shared" si="57"/>
        <v>6.7129640112490327E-2</v>
      </c>
      <c r="N79" s="82">
        <f t="shared" si="57"/>
        <v>5.2326347217750195E-2</v>
      </c>
      <c r="O79" s="83">
        <f t="shared" si="57"/>
        <v>6.3883281210437348E-2</v>
      </c>
      <c r="P79" s="82">
        <f t="shared" si="57"/>
        <v>5.0950619917976434E-2</v>
      </c>
      <c r="Q79" s="83">
        <f t="shared" si="57"/>
        <v>4.9292116334369855E-2</v>
      </c>
      <c r="R79" s="82">
        <f t="shared" si="57"/>
        <v>5.9471167278966071E-2</v>
      </c>
      <c r="S79" s="83">
        <f t="shared" si="57"/>
        <v>5.3559539886126648E-2</v>
      </c>
      <c r="T79" s="82">
        <f t="shared" si="57"/>
        <v>4.5908585350352207E-2</v>
      </c>
      <c r="U79" s="83">
        <f t="shared" si="57"/>
        <v>5.5307098578902834E-2</v>
      </c>
      <c r="V79" s="82">
        <f t="shared" si="57"/>
        <v>3.3910662311344313E-2</v>
      </c>
      <c r="W79" s="83">
        <f t="shared" si="57"/>
        <v>7.0226387806399615E-2</v>
      </c>
      <c r="X79" s="82">
        <f t="shared" si="57"/>
        <v>4.0861959711173269E-2</v>
      </c>
      <c r="Y79" s="83">
        <f t="shared" si="57"/>
        <v>5.3976660598130721E-2</v>
      </c>
      <c r="Z79" s="82">
        <f t="shared" si="57"/>
        <v>5.4796097878559109E-2</v>
      </c>
      <c r="AA79" s="82">
        <f t="shared" si="57"/>
        <v>5.448825850046668E-2</v>
      </c>
      <c r="AB79" s="101">
        <f t="shared" si="57"/>
        <v>5.416741553359565E-2</v>
      </c>
      <c r="AC79" s="102">
        <f t="shared" si="57"/>
        <v>5.4540806137382547E-2</v>
      </c>
      <c r="AD79" s="15"/>
      <c r="AE79" s="15"/>
    </row>
    <row r="80" spans="1:31" s="8" customFormat="1">
      <c r="A80" s="87" t="s">
        <v>31</v>
      </c>
      <c r="B80" s="82">
        <f>B16/B31</f>
        <v>6.1725633714510141E-2</v>
      </c>
      <c r="C80" s="83">
        <f t="shared" ref="C80:AC80" si="58">C16/C31</f>
        <v>3.9954402480143016E-2</v>
      </c>
      <c r="D80" s="82">
        <f t="shared" si="58"/>
        <v>5.8615068549495698E-2</v>
      </c>
      <c r="E80" s="83">
        <f t="shared" si="58"/>
        <v>4.1027296887807062E-2</v>
      </c>
      <c r="F80" s="82">
        <f t="shared" si="58"/>
        <v>5.8547068441952815E-2</v>
      </c>
      <c r="G80" s="83">
        <f t="shared" si="58"/>
        <v>5.4326146233084224E-2</v>
      </c>
      <c r="H80" s="82">
        <f t="shared" si="58"/>
        <v>6.7332747755602232E-2</v>
      </c>
      <c r="I80" s="83">
        <f t="shared" si="58"/>
        <v>5.0688705234159782E-2</v>
      </c>
      <c r="J80" s="82">
        <f t="shared" si="58"/>
        <v>5.2102333480093091E-2</v>
      </c>
      <c r="K80" s="83">
        <f t="shared" si="58"/>
        <v>5.5872261983639142E-2</v>
      </c>
      <c r="L80" s="82">
        <f t="shared" si="58"/>
        <v>4.361937840589257E-2</v>
      </c>
      <c r="M80" s="83">
        <f t="shared" si="58"/>
        <v>6.8046680765694978E-2</v>
      </c>
      <c r="N80" s="82">
        <f t="shared" si="58"/>
        <v>5.4794294997511928E-2</v>
      </c>
      <c r="O80" s="83">
        <f t="shared" si="58"/>
        <v>5.9526856407694569E-2</v>
      </c>
      <c r="P80" s="82">
        <f t="shared" si="58"/>
        <v>5.2826375554133179E-2</v>
      </c>
      <c r="Q80" s="83">
        <f t="shared" si="58"/>
        <v>5.0979818303761963E-2</v>
      </c>
      <c r="R80" s="82">
        <f t="shared" si="58"/>
        <v>5.8559068227318177E-2</v>
      </c>
      <c r="S80" s="83">
        <f t="shared" si="58"/>
        <v>5.2732057386121398E-2</v>
      </c>
      <c r="T80" s="82">
        <f t="shared" si="58"/>
        <v>4.7804671362745618E-2</v>
      </c>
      <c r="U80" s="83">
        <f t="shared" si="58"/>
        <v>5.4396249546733895E-2</v>
      </c>
      <c r="V80" s="82">
        <f t="shared" si="58"/>
        <v>3.8491787844517289E-2</v>
      </c>
      <c r="W80" s="83">
        <f t="shared" si="58"/>
        <v>6.7635032607058873E-2</v>
      </c>
      <c r="X80" s="82">
        <f t="shared" si="58"/>
        <v>4.2922413132010284E-2</v>
      </c>
      <c r="Y80" s="83">
        <f t="shared" si="58"/>
        <v>5.1128716457807019E-2</v>
      </c>
      <c r="Z80" s="82">
        <f t="shared" si="58"/>
        <v>5.5441083784102008E-2</v>
      </c>
      <c r="AA80" s="82">
        <f t="shared" si="58"/>
        <v>5.4629370178264365E-2</v>
      </c>
      <c r="AB80" s="101">
        <f t="shared" si="58"/>
        <v>5.4946031442383268E-2</v>
      </c>
      <c r="AC80" s="102">
        <f t="shared" si="58"/>
        <v>5.38192630367752E-2</v>
      </c>
      <c r="AD80" s="15"/>
      <c r="AE80" s="15"/>
    </row>
    <row r="81" spans="1:31" s="8" customFormat="1">
      <c r="A81" s="88" t="s">
        <v>33</v>
      </c>
      <c r="B81" s="82">
        <f>B17/B31</f>
        <v>5.3475413127440329E-2</v>
      </c>
      <c r="C81" s="83">
        <f t="shared" ref="C81:AC81" si="59">C17/C31</f>
        <v>4.292022131203186E-2</v>
      </c>
      <c r="D81" s="82">
        <f t="shared" si="59"/>
        <v>5.2462607889957116E-2</v>
      </c>
      <c r="E81" s="83">
        <f t="shared" si="59"/>
        <v>4.572166612851146E-2</v>
      </c>
      <c r="F81" s="82">
        <f t="shared" si="59"/>
        <v>4.9796776454099509E-2</v>
      </c>
      <c r="G81" s="83">
        <f t="shared" si="59"/>
        <v>5.6390123207432842E-2</v>
      </c>
      <c r="H81" s="82">
        <f t="shared" si="59"/>
        <v>6.8070966806216687E-2</v>
      </c>
      <c r="I81" s="83">
        <f t="shared" si="59"/>
        <v>5.0955875368101075E-2</v>
      </c>
      <c r="J81" s="82">
        <f t="shared" si="59"/>
        <v>5.0207560223913456E-2</v>
      </c>
      <c r="K81" s="83">
        <f t="shared" si="59"/>
        <v>5.4074798113318945E-2</v>
      </c>
      <c r="L81" s="82">
        <f t="shared" si="59"/>
        <v>4.3379843104377508E-2</v>
      </c>
      <c r="M81" s="83">
        <f t="shared" si="59"/>
        <v>6.3409398647761295E-2</v>
      </c>
      <c r="N81" s="82">
        <f t="shared" si="59"/>
        <v>5.3462444750168314E-2</v>
      </c>
      <c r="O81" s="83">
        <f t="shared" si="59"/>
        <v>6.0508181127633801E-2</v>
      </c>
      <c r="P81" s="82">
        <f t="shared" si="59"/>
        <v>5.0215726714553259E-2</v>
      </c>
      <c r="Q81" s="83">
        <f t="shared" si="59"/>
        <v>5.1396866044753367E-2</v>
      </c>
      <c r="R81" s="82">
        <f t="shared" si="59"/>
        <v>5.2973327452795989E-2</v>
      </c>
      <c r="S81" s="83">
        <f t="shared" si="59"/>
        <v>5.5435026872179154E-2</v>
      </c>
      <c r="T81" s="82">
        <f t="shared" si="59"/>
        <v>4.455802129124517E-2</v>
      </c>
      <c r="U81" s="83">
        <f t="shared" si="59"/>
        <v>5.2293958178647279E-2</v>
      </c>
      <c r="V81" s="82">
        <f t="shared" si="59"/>
        <v>4.0625436536868113E-2</v>
      </c>
      <c r="W81" s="83">
        <f t="shared" si="59"/>
        <v>6.116657317268917E-2</v>
      </c>
      <c r="X81" s="82">
        <f t="shared" si="59"/>
        <v>4.0779218682520657E-2</v>
      </c>
      <c r="Y81" s="83">
        <f t="shared" si="59"/>
        <v>4.9286296454746727E-2</v>
      </c>
      <c r="Z81" s="82">
        <f t="shared" si="59"/>
        <v>5.2546871861645764E-2</v>
      </c>
      <c r="AA81" s="82">
        <f t="shared" si="59"/>
        <v>5.52522774416856E-2</v>
      </c>
      <c r="AB81" s="101">
        <f t="shared" si="59"/>
        <v>5.1573160506416603E-2</v>
      </c>
      <c r="AC81" s="102">
        <f t="shared" si="59"/>
        <v>5.3822972769940282E-2</v>
      </c>
      <c r="AD81" s="15"/>
      <c r="AE81" s="15"/>
    </row>
    <row r="82" spans="1:31" s="8" customFormat="1">
      <c r="A82" s="87" t="s">
        <v>35</v>
      </c>
      <c r="B82" s="82">
        <f>B18/B31</f>
        <v>4.4408007706898345E-2</v>
      </c>
      <c r="C82" s="83">
        <f t="shared" ref="C82:AC82" si="60">C18/C31</f>
        <v>4.5870482677468266E-2</v>
      </c>
      <c r="D82" s="82">
        <f t="shared" si="60"/>
        <v>4.6712806513555111E-2</v>
      </c>
      <c r="E82" s="83">
        <f t="shared" si="60"/>
        <v>4.6898984128561139E-2</v>
      </c>
      <c r="F82" s="82">
        <f t="shared" si="60"/>
        <v>5.0913338005138989E-2</v>
      </c>
      <c r="G82" s="83">
        <f t="shared" si="60"/>
        <v>5.3328872954958591E-2</v>
      </c>
      <c r="H82" s="82">
        <f t="shared" si="60"/>
        <v>6.7718968318506489E-2</v>
      </c>
      <c r="I82" s="83">
        <f t="shared" si="60"/>
        <v>5.5381400208986416E-2</v>
      </c>
      <c r="J82" s="82">
        <f t="shared" si="60"/>
        <v>5.7928171583118436E-2</v>
      </c>
      <c r="K82" s="83">
        <f t="shared" si="60"/>
        <v>4.6904622893392027E-2</v>
      </c>
      <c r="L82" s="82">
        <f t="shared" si="60"/>
        <v>5.5164979938918501E-2</v>
      </c>
      <c r="M82" s="83">
        <f t="shared" si="60"/>
        <v>5.112331819272798E-2</v>
      </c>
      <c r="N82" s="82">
        <f t="shared" si="60"/>
        <v>5.7373840119427449E-2</v>
      </c>
      <c r="O82" s="83">
        <f t="shared" si="60"/>
        <v>5.1462748667273434E-2</v>
      </c>
      <c r="P82" s="82">
        <f t="shared" si="60"/>
        <v>5.4545077400848685E-2</v>
      </c>
      <c r="Q82" s="83">
        <f t="shared" si="60"/>
        <v>4.9904274129626246E-2</v>
      </c>
      <c r="R82" s="82">
        <f t="shared" si="60"/>
        <v>5.4266429905765155E-2</v>
      </c>
      <c r="S82" s="83">
        <f t="shared" si="60"/>
        <v>5.7230705901378368E-2</v>
      </c>
      <c r="T82" s="82">
        <f t="shared" si="60"/>
        <v>5.8948148932789574E-2</v>
      </c>
      <c r="U82" s="83">
        <f t="shared" si="60"/>
        <v>4.6371281059520313E-2</v>
      </c>
      <c r="V82" s="82">
        <f t="shared" si="60"/>
        <v>5.3364180344024542E-2</v>
      </c>
      <c r="W82" s="83">
        <f t="shared" si="60"/>
        <v>5.7706468624910433E-2</v>
      </c>
      <c r="X82" s="82">
        <f t="shared" si="60"/>
        <v>4.9174405979956488E-2</v>
      </c>
      <c r="Y82" s="83">
        <f t="shared" si="60"/>
        <v>4.2310082409260812E-2</v>
      </c>
      <c r="Z82" s="82">
        <f t="shared" si="60"/>
        <v>5.4970979963015039E-2</v>
      </c>
      <c r="AA82" s="82">
        <f t="shared" si="60"/>
        <v>5.6730926236894255E-2</v>
      </c>
      <c r="AB82" s="101">
        <f t="shared" si="60"/>
        <v>5.334683736461579E-2</v>
      </c>
      <c r="AC82" s="102">
        <f t="shared" si="60"/>
        <v>5.2074297299252427E-2</v>
      </c>
      <c r="AD82" s="15"/>
      <c r="AE82" s="15"/>
    </row>
    <row r="83" spans="1:31" s="8" customFormat="1">
      <c r="A83" s="88" t="s">
        <v>36</v>
      </c>
      <c r="B83" s="82">
        <f>B19/B31</f>
        <v>3.7369474976356239E-2</v>
      </c>
      <c r="C83" s="83">
        <f t="shared" ref="C83:AC83" si="61">C19/C31</f>
        <v>6.0033434409721434E-2</v>
      </c>
      <c r="D83" s="82">
        <f t="shared" si="61"/>
        <v>4.7085158108713679E-2</v>
      </c>
      <c r="E83" s="83">
        <f t="shared" si="61"/>
        <v>5.4434812846178682E-2</v>
      </c>
      <c r="F83" s="82">
        <f t="shared" si="61"/>
        <v>5.3875262789067978E-2</v>
      </c>
      <c r="G83" s="83">
        <f t="shared" si="61"/>
        <v>5.6636285598868914E-2</v>
      </c>
      <c r="H83" s="82">
        <f t="shared" si="61"/>
        <v>6.6640158138579847E-2</v>
      </c>
      <c r="I83" s="83">
        <f t="shared" si="61"/>
        <v>6.6553861499002567E-2</v>
      </c>
      <c r="J83" s="82">
        <f t="shared" si="61"/>
        <v>6.6584376375872695E-2</v>
      </c>
      <c r="K83" s="83">
        <f t="shared" si="61"/>
        <v>4.5080918674599998E-2</v>
      </c>
      <c r="L83" s="82">
        <f t="shared" si="61"/>
        <v>7.3780865121663972E-2</v>
      </c>
      <c r="M83" s="83">
        <f t="shared" si="61"/>
        <v>4.6490564670612584E-2</v>
      </c>
      <c r="N83" s="82">
        <f t="shared" si="61"/>
        <v>6.6965723150777159E-2</v>
      </c>
      <c r="O83" s="83">
        <f t="shared" si="61"/>
        <v>5.1072682356000522E-2</v>
      </c>
      <c r="P83" s="82">
        <f t="shared" si="61"/>
        <v>5.9304103548822984E-2</v>
      </c>
      <c r="Q83" s="83">
        <f t="shared" si="61"/>
        <v>5.0638375708798242E-2</v>
      </c>
      <c r="R83" s="82">
        <f t="shared" si="61"/>
        <v>5.7286747778057437E-2</v>
      </c>
      <c r="S83" s="83">
        <f t="shared" si="61"/>
        <v>6.0483930247845707E-2</v>
      </c>
      <c r="T83" s="82">
        <f t="shared" si="61"/>
        <v>7.7432339388803562E-2</v>
      </c>
      <c r="U83" s="83">
        <f t="shared" si="61"/>
        <v>3.529000397147445E-2</v>
      </c>
      <c r="V83" s="82">
        <f t="shared" si="61"/>
        <v>7.3014797762634934E-2</v>
      </c>
      <c r="W83" s="83">
        <f t="shared" si="61"/>
        <v>4.4882073481302034E-2</v>
      </c>
      <c r="X83" s="82">
        <f t="shared" si="61"/>
        <v>6.2453332041766056E-2</v>
      </c>
      <c r="Y83" s="83">
        <f t="shared" si="61"/>
        <v>3.7526035892839857E-2</v>
      </c>
      <c r="Z83" s="82">
        <f t="shared" si="61"/>
        <v>5.6284327102221178E-2</v>
      </c>
      <c r="AA83" s="82">
        <f t="shared" si="61"/>
        <v>6.1502516827567577E-2</v>
      </c>
      <c r="AB83" s="101">
        <f t="shared" si="61"/>
        <v>5.7655374139060155E-2</v>
      </c>
      <c r="AC83" s="102">
        <f t="shared" si="61"/>
        <v>5.4409419754452765E-2</v>
      </c>
      <c r="AD83" s="15"/>
      <c r="AE83" s="15"/>
    </row>
    <row r="84" spans="1:31" s="8" customFormat="1">
      <c r="A84" s="87" t="s">
        <v>37</v>
      </c>
      <c r="B84" s="82">
        <f>B20/B31</f>
        <v>3.8769608473361361E-2</v>
      </c>
      <c r="C84" s="83">
        <f t="shared" ref="C84:AC84" si="62">C20/C31</f>
        <v>7.660496481183951E-2</v>
      </c>
      <c r="D84" s="82">
        <f t="shared" si="62"/>
        <v>5.7216585232795519E-2</v>
      </c>
      <c r="E84" s="83">
        <f t="shared" si="62"/>
        <v>6.1265244281066042E-2</v>
      </c>
      <c r="F84" s="82">
        <f t="shared" si="62"/>
        <v>8.0453165148329828E-2</v>
      </c>
      <c r="G84" s="83">
        <f t="shared" si="62"/>
        <v>4.7566148252878207E-2</v>
      </c>
      <c r="H84" s="82">
        <f t="shared" si="62"/>
        <v>6.7238229643161534E-2</v>
      </c>
      <c r="I84" s="83">
        <f t="shared" si="62"/>
        <v>7.0697967132136413E-2</v>
      </c>
      <c r="J84" s="82">
        <f t="shared" si="62"/>
        <v>8.3621611422102018E-2</v>
      </c>
      <c r="K84" s="83">
        <f t="shared" si="62"/>
        <v>3.875699469288952E-2</v>
      </c>
      <c r="L84" s="82">
        <f t="shared" si="62"/>
        <v>9.3474659161227214E-2</v>
      </c>
      <c r="M84" s="83">
        <f t="shared" si="62"/>
        <v>4.2897123888795803E-2</v>
      </c>
      <c r="N84" s="82">
        <f t="shared" si="62"/>
        <v>7.4096976260867017E-2</v>
      </c>
      <c r="O84" s="83">
        <f t="shared" si="62"/>
        <v>4.9860055156745069E-2</v>
      </c>
      <c r="P84" s="82">
        <f t="shared" si="62"/>
        <v>6.3283787307683192E-2</v>
      </c>
      <c r="Q84" s="83">
        <f t="shared" si="62"/>
        <v>5.1057862325467961E-2</v>
      </c>
      <c r="R84" s="82">
        <f t="shared" si="62"/>
        <v>6.5250873421433639E-2</v>
      </c>
      <c r="S84" s="83">
        <f t="shared" si="62"/>
        <v>6.678245821108364E-2</v>
      </c>
      <c r="T84" s="82">
        <f t="shared" si="62"/>
        <v>9.8803029500556111E-2</v>
      </c>
      <c r="U84" s="83">
        <f t="shared" si="62"/>
        <v>2.8866575725657453E-2</v>
      </c>
      <c r="V84" s="82">
        <f t="shared" si="62"/>
        <v>9.3960913086825151E-2</v>
      </c>
      <c r="W84" s="83">
        <f t="shared" si="62"/>
        <v>4.4925097258558006E-2</v>
      </c>
      <c r="X84" s="82">
        <f t="shared" si="62"/>
        <v>8.5802446712759467E-2</v>
      </c>
      <c r="Y84" s="83">
        <f t="shared" si="62"/>
        <v>3.9437156302793923E-2</v>
      </c>
      <c r="Z84" s="82">
        <f t="shared" si="62"/>
        <v>6.8148604752637079E-2</v>
      </c>
      <c r="AA84" s="82">
        <f t="shared" si="62"/>
        <v>7.200727329904992E-2</v>
      </c>
      <c r="AB84" s="101">
        <f t="shared" si="62"/>
        <v>6.8203174475838152E-2</v>
      </c>
      <c r="AC84" s="102">
        <f t="shared" si="62"/>
        <v>5.8401401784505313E-2</v>
      </c>
      <c r="AD84" s="15"/>
      <c r="AE84" s="15"/>
    </row>
    <row r="85" spans="1:31" s="8" customFormat="1">
      <c r="A85" s="88" t="s">
        <v>30</v>
      </c>
      <c r="B85" s="82">
        <f>B21/B31</f>
        <v>4.6461536835839187E-2</v>
      </c>
      <c r="C85" s="83">
        <f t="shared" ref="C85:AC85" si="63">C21/C31</f>
        <v>0.11404047204181847</v>
      </c>
      <c r="D85" s="82">
        <f t="shared" si="63"/>
        <v>7.6098274843103594E-2</v>
      </c>
      <c r="E85" s="83">
        <f t="shared" si="63"/>
        <v>9.1922704354089571E-2</v>
      </c>
      <c r="F85" s="82">
        <f t="shared" si="63"/>
        <v>9.7295024526979676E-2</v>
      </c>
      <c r="G85" s="83">
        <f t="shared" si="63"/>
        <v>7.0623358917390425E-2</v>
      </c>
      <c r="H85" s="82">
        <f t="shared" si="63"/>
        <v>7.3989756192158584E-2</v>
      </c>
      <c r="I85" s="83">
        <f t="shared" si="63"/>
        <v>9.6942386244894083E-2</v>
      </c>
      <c r="J85" s="82">
        <f t="shared" si="63"/>
        <v>0.11891471161708284</v>
      </c>
      <c r="K85" s="83">
        <f t="shared" si="63"/>
        <v>4.0659419957097029E-2</v>
      </c>
      <c r="L85" s="82">
        <f t="shared" si="63"/>
        <v>0.1312174381699503</v>
      </c>
      <c r="M85" s="83">
        <f t="shared" si="63"/>
        <v>4.7692906860369803E-2</v>
      </c>
      <c r="N85" s="82">
        <f t="shared" si="63"/>
        <v>8.5984837397184086E-2</v>
      </c>
      <c r="O85" s="83">
        <f t="shared" si="63"/>
        <v>5.7809195984369975E-2</v>
      </c>
      <c r="P85" s="82">
        <f t="shared" si="63"/>
        <v>8.1499063603821448E-2</v>
      </c>
      <c r="Q85" s="83">
        <f t="shared" si="63"/>
        <v>6.3813182123041282E-2</v>
      </c>
      <c r="R85" s="82">
        <f t="shared" si="63"/>
        <v>6.6731013907778705E-2</v>
      </c>
      <c r="S85" s="83">
        <f t="shared" si="63"/>
        <v>7.6405617640078721E-2</v>
      </c>
      <c r="T85" s="82">
        <f t="shared" si="63"/>
        <v>0.12143954239711879</v>
      </c>
      <c r="U85" s="83">
        <f t="shared" si="63"/>
        <v>3.2708545576986166E-2</v>
      </c>
      <c r="V85" s="82">
        <f t="shared" si="63"/>
        <v>9.6867650632727301E-2</v>
      </c>
      <c r="W85" s="83">
        <f t="shared" si="63"/>
        <v>4.7390690647458204E-2</v>
      </c>
      <c r="X85" s="82">
        <f t="shared" si="63"/>
        <v>0.11164388261267916</v>
      </c>
      <c r="Y85" s="83">
        <f t="shared" si="63"/>
        <v>4.4143134175017411E-2</v>
      </c>
      <c r="Z85" s="82">
        <f t="shared" si="63"/>
        <v>7.4240042110220728E-2</v>
      </c>
      <c r="AA85" s="82">
        <f t="shared" si="63"/>
        <v>8.2001003908793474E-2</v>
      </c>
      <c r="AB85" s="101">
        <f t="shared" si="63"/>
        <v>8.0246960243072568E-2</v>
      </c>
      <c r="AC85" s="102">
        <f t="shared" si="63"/>
        <v>7.330169961424958E-2</v>
      </c>
      <c r="AD85" s="15"/>
      <c r="AE85" s="15"/>
    </row>
    <row r="86" spans="1:31" s="8" customFormat="1">
      <c r="A86" s="87" t="s">
        <v>32</v>
      </c>
      <c r="B86" s="82">
        <f>B22/B31</f>
        <v>4.8069488889632493E-2</v>
      </c>
      <c r="C86" s="83">
        <f t="shared" ref="C86:AC86" si="64">C22/C31</f>
        <v>0.12247544748930778</v>
      </c>
      <c r="D86" s="82">
        <f t="shared" si="64"/>
        <v>7.1279352454598002E-2</v>
      </c>
      <c r="E86" s="83">
        <f t="shared" si="64"/>
        <v>8.9582971113484511E-2</v>
      </c>
      <c r="F86" s="82">
        <f t="shared" si="64"/>
        <v>7.7673440784863351E-2</v>
      </c>
      <c r="G86" s="83">
        <f t="shared" si="64"/>
        <v>6.4450363562916585E-2</v>
      </c>
      <c r="H86" s="82">
        <f t="shared" si="64"/>
        <v>7.4921900335539304E-2</v>
      </c>
      <c r="I86" s="83">
        <f t="shared" si="64"/>
        <v>9.6638406003609761E-2</v>
      </c>
      <c r="J86" s="82">
        <f t="shared" si="64"/>
        <v>0.10404742436631234</v>
      </c>
      <c r="K86" s="83">
        <f t="shared" si="64"/>
        <v>3.4506058240453434E-2</v>
      </c>
      <c r="L86" s="82">
        <f t="shared" si="64"/>
        <v>0.13613190410603429</v>
      </c>
      <c r="M86" s="83">
        <f t="shared" si="64"/>
        <v>4.216575566414122E-2</v>
      </c>
      <c r="N86" s="82">
        <f t="shared" si="64"/>
        <v>8.8019202060708956E-2</v>
      </c>
      <c r="O86" s="83">
        <f t="shared" si="64"/>
        <v>5.9042352989481899E-2</v>
      </c>
      <c r="P86" s="82">
        <f t="shared" si="64"/>
        <v>7.9303273830690094E-2</v>
      </c>
      <c r="Q86" s="83">
        <f t="shared" si="64"/>
        <v>7.193463813182123E-2</v>
      </c>
      <c r="R86" s="82">
        <f t="shared" si="64"/>
        <v>6.8638340025908226E-2</v>
      </c>
      <c r="S86" s="83">
        <f t="shared" si="64"/>
        <v>8.1084884162951051E-2</v>
      </c>
      <c r="T86" s="82">
        <f t="shared" si="64"/>
        <v>0.10734071288597002</v>
      </c>
      <c r="U86" s="83">
        <f t="shared" si="64"/>
        <v>3.5078479788648489E-2</v>
      </c>
      <c r="V86" s="82">
        <f t="shared" si="64"/>
        <v>0.10323989291571227</v>
      </c>
      <c r="W86" s="83">
        <f t="shared" si="64"/>
        <v>5.0867342801873848E-2</v>
      </c>
      <c r="X86" s="82">
        <f t="shared" si="64"/>
        <v>0.10711128870161163</v>
      </c>
      <c r="Y86" s="83">
        <f t="shared" si="64"/>
        <v>5.3177237681548632E-2</v>
      </c>
      <c r="Z86" s="82">
        <f t="shared" si="64"/>
        <v>6.7895804907780008E-2</v>
      </c>
      <c r="AA86" s="82">
        <f t="shared" si="64"/>
        <v>9.4372466289428109E-2</v>
      </c>
      <c r="AB86" s="101">
        <f t="shared" si="64"/>
        <v>7.8334437671001997E-2</v>
      </c>
      <c r="AC86" s="102">
        <f t="shared" si="64"/>
        <v>7.7117314746745796E-2</v>
      </c>
      <c r="AD86" s="15"/>
      <c r="AE86" s="15"/>
    </row>
    <row r="87" spans="1:31" s="8" customFormat="1">
      <c r="A87" s="88" t="s">
        <v>34</v>
      </c>
      <c r="B87" s="82">
        <f>B23/B31</f>
        <v>4.6667594218417305E-2</v>
      </c>
      <c r="C87" s="83">
        <f t="shared" ref="C87:AC87" si="65">C23/C31</f>
        <v>0.11992543730623882</v>
      </c>
      <c r="D87" s="82">
        <f t="shared" si="65"/>
        <v>5.1282772893669809E-2</v>
      </c>
      <c r="E87" s="83">
        <f t="shared" si="65"/>
        <v>8.656516231588883E-2</v>
      </c>
      <c r="F87" s="82">
        <f t="shared" si="65"/>
        <v>5.2006540527914036E-2</v>
      </c>
      <c r="G87" s="83">
        <f t="shared" si="65"/>
        <v>6.6722631791557255E-2</v>
      </c>
      <c r="H87" s="82">
        <f t="shared" si="65"/>
        <v>6.7593487376128317E-2</v>
      </c>
      <c r="I87" s="83">
        <f t="shared" si="65"/>
        <v>9.2490738102023365E-2</v>
      </c>
      <c r="J87" s="82">
        <f t="shared" si="65"/>
        <v>6.5853198314359387E-2</v>
      </c>
      <c r="K87" s="83">
        <f t="shared" si="65"/>
        <v>2.998615821618111E-2</v>
      </c>
      <c r="L87" s="82">
        <f t="shared" si="65"/>
        <v>9.7818232628700319E-2</v>
      </c>
      <c r="M87" s="83">
        <f t="shared" si="65"/>
        <v>4.1857811148497188E-2</v>
      </c>
      <c r="N87" s="82">
        <f t="shared" si="65"/>
        <v>7.455434241723502E-2</v>
      </c>
      <c r="O87" s="83">
        <f t="shared" si="65"/>
        <v>5.8567430147335571E-2</v>
      </c>
      <c r="P87" s="82">
        <f t="shared" si="65"/>
        <v>6.5278074105682385E-2</v>
      </c>
      <c r="Q87" s="83">
        <f t="shared" si="65"/>
        <v>8.2455947808060481E-2</v>
      </c>
      <c r="R87" s="82">
        <f t="shared" si="65"/>
        <v>5.4160210775699831E-2</v>
      </c>
      <c r="S87" s="83">
        <f t="shared" si="65"/>
        <v>7.7957672379936283E-2</v>
      </c>
      <c r="T87" s="82">
        <f t="shared" si="65"/>
        <v>8.7516551030136114E-2</v>
      </c>
      <c r="U87" s="83">
        <f t="shared" si="65"/>
        <v>3.8734826377497283E-2</v>
      </c>
      <c r="V87" s="82">
        <f t="shared" si="65"/>
        <v>0.10392878397333226</v>
      </c>
      <c r="W87" s="83">
        <f t="shared" si="65"/>
        <v>5.2657793839987956E-2</v>
      </c>
      <c r="X87" s="82">
        <f t="shared" si="65"/>
        <v>8.593362151428191E-2</v>
      </c>
      <c r="Y87" s="83">
        <f t="shared" si="65"/>
        <v>5.6240651279857355E-2</v>
      </c>
      <c r="Z87" s="82">
        <f t="shared" si="65"/>
        <v>5.872921327303076E-2</v>
      </c>
      <c r="AA87" s="82">
        <f t="shared" si="65"/>
        <v>9.3268771380939045E-2</v>
      </c>
      <c r="AB87" s="101">
        <f t="shared" si="65"/>
        <v>6.628525234822813E-2</v>
      </c>
      <c r="AC87" s="102">
        <f t="shared" si="65"/>
        <v>7.6702597493333302E-2</v>
      </c>
      <c r="AD87" s="15"/>
      <c r="AE87" s="15"/>
    </row>
    <row r="88" spans="1:31" s="8" customFormat="1">
      <c r="A88" s="87" t="s">
        <v>38</v>
      </c>
      <c r="B88" s="82">
        <f>B24/B31</f>
        <v>3.9901162903330907E-2</v>
      </c>
      <c r="C88" s="83">
        <f t="shared" ref="C88:AC88" si="66">C24/C31</f>
        <v>8.9810425199701296E-2</v>
      </c>
      <c r="D88" s="82">
        <f t="shared" si="66"/>
        <v>3.5488137787408884E-2</v>
      </c>
      <c r="E88" s="83">
        <f t="shared" si="66"/>
        <v>8.4980502222994955E-2</v>
      </c>
      <c r="F88" s="82">
        <f t="shared" si="66"/>
        <v>3.3169820135482364E-2</v>
      </c>
      <c r="G88" s="83">
        <f t="shared" si="66"/>
        <v>6.4721773379115333E-2</v>
      </c>
      <c r="H88" s="82">
        <f t="shared" si="66"/>
        <v>5.0986003171245638E-2</v>
      </c>
      <c r="I88" s="83">
        <f t="shared" si="66"/>
        <v>8.410634558753681E-2</v>
      </c>
      <c r="J88" s="82">
        <f t="shared" si="66"/>
        <v>4.5246556387194166E-2</v>
      </c>
      <c r="K88" s="83">
        <f t="shared" si="66"/>
        <v>3.118665415876723E-2</v>
      </c>
      <c r="L88" s="82">
        <f t="shared" si="66"/>
        <v>7.0810627382877217E-2</v>
      </c>
      <c r="M88" s="83">
        <f t="shared" si="66"/>
        <v>3.7064292474832332E-2</v>
      </c>
      <c r="N88" s="82">
        <f t="shared" si="66"/>
        <v>5.9929602201211837E-2</v>
      </c>
      <c r="O88" s="83">
        <f t="shared" si="66"/>
        <v>5.3826413648214937E-2</v>
      </c>
      <c r="P88" s="82">
        <f t="shared" si="66"/>
        <v>5.2503378138112511E-2</v>
      </c>
      <c r="Q88" s="83">
        <f t="shared" si="66"/>
        <v>7.4578379367111758E-2</v>
      </c>
      <c r="R88" s="82">
        <f t="shared" si="66"/>
        <v>4.6221485359078385E-2</v>
      </c>
      <c r="S88" s="83">
        <f t="shared" si="66"/>
        <v>6.3268807900147647E-2</v>
      </c>
      <c r="T88" s="82">
        <f t="shared" si="66"/>
        <v>7.2480271172077754E-2</v>
      </c>
      <c r="U88" s="83">
        <f t="shared" si="66"/>
        <v>3.7141919776216045E-2</v>
      </c>
      <c r="V88" s="82">
        <f t="shared" si="66"/>
        <v>0.10333748581554177</v>
      </c>
      <c r="W88" s="83">
        <f t="shared" si="66"/>
        <v>4.3162777151726658E-2</v>
      </c>
      <c r="X88" s="82">
        <f t="shared" si="66"/>
        <v>6.5589418835087038E-2</v>
      </c>
      <c r="Y88" s="83">
        <f t="shared" si="66"/>
        <v>4.9370610590480001E-2</v>
      </c>
      <c r="Z88" s="82">
        <f t="shared" si="66"/>
        <v>4.6830305506881005E-2</v>
      </c>
      <c r="AA88" s="82">
        <f t="shared" si="66"/>
        <v>6.9547898343147313E-2</v>
      </c>
      <c r="AB88" s="101">
        <f t="shared" si="66"/>
        <v>5.3742084830102982E-2</v>
      </c>
      <c r="AC88" s="102">
        <f t="shared" si="66"/>
        <v>6.4835779387114989E-2</v>
      </c>
      <c r="AD88" s="15"/>
      <c r="AE88" s="15"/>
    </row>
    <row r="89" spans="1:31" s="8" customFormat="1">
      <c r="A89" s="88" t="s">
        <v>39</v>
      </c>
      <c r="B89" s="82">
        <f>B25/B31</f>
        <v>6.3913012083416255E-3</v>
      </c>
      <c r="C89" s="83">
        <f t="shared" ref="C89:AC89" si="67">C25/C31</f>
        <v>6.4190106582788356E-2</v>
      </c>
      <c r="D89" s="82">
        <f t="shared" si="67"/>
        <v>7.8843285439970205E-3</v>
      </c>
      <c r="E89" s="83">
        <f t="shared" si="67"/>
        <v>5.5716450162688461E-2</v>
      </c>
      <c r="F89" s="82">
        <f t="shared" si="67"/>
        <v>8.6054660126138761E-3</v>
      </c>
      <c r="G89" s="83">
        <f t="shared" si="67"/>
        <v>4.96743082205615E-2</v>
      </c>
      <c r="H89" s="82">
        <f t="shared" si="67"/>
        <v>1.5967042511965505E-2</v>
      </c>
      <c r="I89" s="83">
        <f t="shared" si="67"/>
        <v>5.568538045027073E-2</v>
      </c>
      <c r="J89" s="82">
        <f t="shared" si="67"/>
        <v>2.0716711742876912E-2</v>
      </c>
      <c r="K89" s="83">
        <f t="shared" si="67"/>
        <v>2.0355950327020342E-2</v>
      </c>
      <c r="L89" s="82">
        <f t="shared" si="67"/>
        <v>3.3562887997285268E-2</v>
      </c>
      <c r="M89" s="83">
        <f t="shared" si="67"/>
        <v>2.2085961805822868E-2</v>
      </c>
      <c r="N89" s="82">
        <f t="shared" si="67"/>
        <v>3.5561133389924775E-2</v>
      </c>
      <c r="O89" s="83">
        <f t="shared" si="67"/>
        <v>3.5201773775226E-2</v>
      </c>
      <c r="P89" s="82">
        <f t="shared" si="67"/>
        <v>3.5369698693786596E-2</v>
      </c>
      <c r="Q89" s="83">
        <f t="shared" si="67"/>
        <v>4.9472593134564966E-2</v>
      </c>
      <c r="R89" s="82">
        <f t="shared" si="67"/>
        <v>3.3782301583819591E-2</v>
      </c>
      <c r="S89" s="83">
        <f t="shared" si="67"/>
        <v>4.0636951504064954E-2</v>
      </c>
      <c r="T89" s="82">
        <f t="shared" si="67"/>
        <v>5.2380700174778881E-2</v>
      </c>
      <c r="U89" s="83">
        <f t="shared" si="67"/>
        <v>2.2728057603646851E-2</v>
      </c>
      <c r="V89" s="82">
        <f t="shared" si="67"/>
        <v>8.9219046306874175E-2</v>
      </c>
      <c r="W89" s="83">
        <f t="shared" si="67"/>
        <v>2.970626343458814E-2</v>
      </c>
      <c r="X89" s="82">
        <f t="shared" si="67"/>
        <v>4.0882140449869028E-2</v>
      </c>
      <c r="Y89" s="83">
        <f t="shared" si="67"/>
        <v>4.3022068444341741E-2</v>
      </c>
      <c r="Z89" s="82">
        <f t="shared" si="67"/>
        <v>3.0052014433832239E-2</v>
      </c>
      <c r="AA89" s="82">
        <f t="shared" si="67"/>
        <v>5.5887279991775202E-2</v>
      </c>
      <c r="AB89" s="101">
        <f t="shared" si="67"/>
        <v>2.9476945054894194E-2</v>
      </c>
      <c r="AC89" s="102">
        <f t="shared" si="67"/>
        <v>4.532613809976338E-2</v>
      </c>
      <c r="AD89" s="15"/>
      <c r="AE89" s="15"/>
    </row>
    <row r="90" spans="1:31" s="8" customFormat="1">
      <c r="A90" s="87" t="s">
        <v>40</v>
      </c>
      <c r="B90" s="82">
        <f>B26/B31</f>
        <v>8.8058710503466875E-7</v>
      </c>
      <c r="C90" s="83">
        <f t="shared" ref="C90:AC90" si="68">C26/C31</f>
        <v>3.8203480346676928E-2</v>
      </c>
      <c r="D90" s="82">
        <f t="shared" si="68"/>
        <v>1.731867884458434E-4</v>
      </c>
      <c r="E90" s="83">
        <f t="shared" si="68"/>
        <v>3.126102183254266E-2</v>
      </c>
      <c r="F90" s="82">
        <f t="shared" si="68"/>
        <v>6.0266292922214434E-4</v>
      </c>
      <c r="G90" s="83">
        <f t="shared" si="68"/>
        <v>2.2975156534033529E-2</v>
      </c>
      <c r="H90" s="82">
        <f t="shared" si="68"/>
        <v>7.4799678638417697E-4</v>
      </c>
      <c r="I90" s="83">
        <f t="shared" si="68"/>
        <v>2.4298233114847533E-2</v>
      </c>
      <c r="J90" s="82">
        <f t="shared" si="68"/>
        <v>3.718787345116045E-3</v>
      </c>
      <c r="K90" s="83">
        <f t="shared" si="68"/>
        <v>8.4690724692823918E-3</v>
      </c>
      <c r="L90" s="82">
        <f t="shared" si="68"/>
        <v>4.5192326885841469E-3</v>
      </c>
      <c r="M90" s="83">
        <f t="shared" si="68"/>
        <v>4.5512387973860946E-3</v>
      </c>
      <c r="N90" s="82">
        <f t="shared" si="68"/>
        <v>4.7511196323507887E-3</v>
      </c>
      <c r="O90" s="83">
        <f t="shared" si="68"/>
        <v>6.8405313113755655E-3</v>
      </c>
      <c r="P90" s="82">
        <f t="shared" si="68"/>
        <v>7.180025128606311E-3</v>
      </c>
      <c r="Q90" s="83">
        <f t="shared" si="68"/>
        <v>7.5092982135235653E-3</v>
      </c>
      <c r="R90" s="82">
        <f t="shared" si="68"/>
        <v>4.6112957117489901E-3</v>
      </c>
      <c r="S90" s="83">
        <f t="shared" si="68"/>
        <v>3.822381091394812E-3</v>
      </c>
      <c r="T90" s="82">
        <f t="shared" si="68"/>
        <v>5.4711085217943965E-3</v>
      </c>
      <c r="U90" s="83">
        <f t="shared" si="68"/>
        <v>9.4106677257265207E-4</v>
      </c>
      <c r="V90" s="82">
        <f t="shared" si="68"/>
        <v>4.7189037446969742E-3</v>
      </c>
      <c r="W90" s="83">
        <f t="shared" si="68"/>
        <v>9.2335645033980512E-4</v>
      </c>
      <c r="X90" s="82">
        <f t="shared" si="68"/>
        <v>3.2995507767566326E-3</v>
      </c>
      <c r="Y90" s="83">
        <f t="shared" si="68"/>
        <v>9.0871901845855022E-4</v>
      </c>
      <c r="Z90" s="82">
        <f t="shared" si="68"/>
        <v>3.5236142759189102E-4</v>
      </c>
      <c r="AA90" s="82">
        <f t="shared" si="68"/>
        <v>2.9562896498616098E-3</v>
      </c>
      <c r="AB90" s="101">
        <f t="shared" si="68"/>
        <v>2.2881773646003596E-3</v>
      </c>
      <c r="AC90" s="102">
        <f t="shared" si="68"/>
        <v>1.2504737638396234E-2</v>
      </c>
      <c r="AD90" s="15"/>
      <c r="AE90" s="15"/>
    </row>
    <row r="91" spans="1:31" s="8" customFormat="1">
      <c r="A91" s="88" t="s">
        <v>41</v>
      </c>
      <c r="B91" s="82">
        <f>B27/B31</f>
        <v>0</v>
      </c>
      <c r="C91" s="83">
        <f t="shared" ref="C91:AC91" si="69">C27/C31</f>
        <v>1.1031658029915594E-4</v>
      </c>
      <c r="D91" s="82">
        <f t="shared" si="69"/>
        <v>0</v>
      </c>
      <c r="E91" s="83">
        <f t="shared" si="69"/>
        <v>2.235413924144954E-5</v>
      </c>
      <c r="F91" s="82">
        <f t="shared" si="69"/>
        <v>4.6718056528848399E-6</v>
      </c>
      <c r="G91" s="83">
        <f t="shared" si="69"/>
        <v>3.7871137144011314E-5</v>
      </c>
      <c r="H91" s="82">
        <f t="shared" si="69"/>
        <v>0</v>
      </c>
      <c r="I91" s="83">
        <f t="shared" si="69"/>
        <v>0</v>
      </c>
      <c r="J91" s="82">
        <f t="shared" si="69"/>
        <v>0</v>
      </c>
      <c r="K91" s="83">
        <f t="shared" si="69"/>
        <v>0</v>
      </c>
      <c r="L91" s="82">
        <f t="shared" si="69"/>
        <v>0</v>
      </c>
      <c r="M91" s="83">
        <f t="shared" si="69"/>
        <v>2.2642979091473109E-6</v>
      </c>
      <c r="N91" s="82">
        <f t="shared" si="69"/>
        <v>0</v>
      </c>
      <c r="O91" s="83">
        <f t="shared" si="69"/>
        <v>0</v>
      </c>
      <c r="P91" s="82">
        <f t="shared" si="69"/>
        <v>0</v>
      </c>
      <c r="Q91" s="83">
        <f t="shared" si="69"/>
        <v>0</v>
      </c>
      <c r="R91" s="82">
        <f t="shared" si="69"/>
        <v>0</v>
      </c>
      <c r="S91" s="83">
        <f t="shared" si="69"/>
        <v>0</v>
      </c>
      <c r="T91" s="82">
        <f t="shared" si="69"/>
        <v>0</v>
      </c>
      <c r="U91" s="83">
        <f t="shared" si="69"/>
        <v>0</v>
      </c>
      <c r="V91" s="82">
        <f t="shared" si="69"/>
        <v>0</v>
      </c>
      <c r="W91" s="83">
        <f t="shared" si="69"/>
        <v>0</v>
      </c>
      <c r="X91" s="82">
        <f t="shared" si="69"/>
        <v>0</v>
      </c>
      <c r="Y91" s="83">
        <f t="shared" si="69"/>
        <v>0</v>
      </c>
      <c r="Z91" s="82">
        <f t="shared" si="69"/>
        <v>0</v>
      </c>
      <c r="AA91" s="82">
        <f t="shared" si="69"/>
        <v>0</v>
      </c>
      <c r="AB91" s="101">
        <f t="shared" si="69"/>
        <v>1.542730154126456E-7</v>
      </c>
      <c r="AC91" s="102">
        <f t="shared" si="69"/>
        <v>1.4529788229882272E-5</v>
      </c>
      <c r="AD91" s="15"/>
      <c r="AE91" s="15"/>
    </row>
    <row r="92" spans="1:31" s="8" customFormat="1">
      <c r="A92" s="87" t="s">
        <v>42</v>
      </c>
      <c r="B92" s="82">
        <f>B28/B31</f>
        <v>0</v>
      </c>
      <c r="C92" s="83">
        <f t="shared" ref="C92:AC92" si="70">C28/C31</f>
        <v>0</v>
      </c>
      <c r="D92" s="82">
        <f t="shared" si="70"/>
        <v>0</v>
      </c>
      <c r="E92" s="83">
        <f t="shared" si="70"/>
        <v>0</v>
      </c>
      <c r="F92" s="82">
        <f t="shared" si="70"/>
        <v>0</v>
      </c>
      <c r="G92" s="83">
        <f t="shared" si="70"/>
        <v>0</v>
      </c>
      <c r="H92" s="82">
        <f t="shared" si="70"/>
        <v>0</v>
      </c>
      <c r="I92" s="83">
        <f t="shared" si="70"/>
        <v>0</v>
      </c>
      <c r="J92" s="82">
        <f t="shared" si="70"/>
        <v>0</v>
      </c>
      <c r="K92" s="83">
        <f t="shared" si="70"/>
        <v>0</v>
      </c>
      <c r="L92" s="82">
        <f t="shared" si="70"/>
        <v>0</v>
      </c>
      <c r="M92" s="83">
        <f t="shared" si="70"/>
        <v>2.0378681182325797E-5</v>
      </c>
      <c r="N92" s="82">
        <f t="shared" si="70"/>
        <v>1.8294646254720018E-6</v>
      </c>
      <c r="O92" s="83">
        <f t="shared" si="70"/>
        <v>0</v>
      </c>
      <c r="P92" s="82">
        <f t="shared" si="70"/>
        <v>0</v>
      </c>
      <c r="Q92" s="83">
        <f t="shared" si="70"/>
        <v>0</v>
      </c>
      <c r="R92" s="82">
        <f t="shared" si="70"/>
        <v>0</v>
      </c>
      <c r="S92" s="83">
        <f t="shared" si="70"/>
        <v>0</v>
      </c>
      <c r="T92" s="82">
        <f t="shared" si="70"/>
        <v>0</v>
      </c>
      <c r="U92" s="83">
        <f t="shared" si="70"/>
        <v>0</v>
      </c>
      <c r="V92" s="82">
        <f t="shared" si="70"/>
        <v>0</v>
      </c>
      <c r="W92" s="83">
        <f t="shared" si="70"/>
        <v>0</v>
      </c>
      <c r="X92" s="82">
        <f t="shared" si="70"/>
        <v>0</v>
      </c>
      <c r="Y92" s="83">
        <f t="shared" si="70"/>
        <v>0</v>
      </c>
      <c r="Z92" s="82">
        <f t="shared" si="70"/>
        <v>0</v>
      </c>
      <c r="AA92" s="82">
        <f t="shared" si="70"/>
        <v>0</v>
      </c>
      <c r="AB92" s="101">
        <f t="shared" si="70"/>
        <v>1.542730154126456E-7</v>
      </c>
      <c r="AC92" s="102">
        <f t="shared" si="70"/>
        <v>1.3911499369036217E-6</v>
      </c>
      <c r="AD92" s="15"/>
      <c r="AE92" s="15"/>
    </row>
    <row r="93" spans="1:31" s="8" customFormat="1">
      <c r="A93" s="88" t="s">
        <v>43</v>
      </c>
      <c r="B93" s="82">
        <f>B29/B31</f>
        <v>0</v>
      </c>
      <c r="C93" s="83">
        <f t="shared" ref="C93:AC93" si="71">C29/C31</f>
        <v>0</v>
      </c>
      <c r="D93" s="82">
        <f t="shared" si="71"/>
        <v>0</v>
      </c>
      <c r="E93" s="83">
        <f t="shared" si="71"/>
        <v>0</v>
      </c>
      <c r="F93" s="82">
        <f t="shared" si="71"/>
        <v>0</v>
      </c>
      <c r="G93" s="83">
        <f t="shared" si="71"/>
        <v>0</v>
      </c>
      <c r="H93" s="82">
        <f t="shared" si="71"/>
        <v>0</v>
      </c>
      <c r="I93" s="83">
        <f t="shared" si="71"/>
        <v>0</v>
      </c>
      <c r="J93" s="82">
        <f t="shared" si="71"/>
        <v>0</v>
      </c>
      <c r="K93" s="83">
        <f t="shared" si="71"/>
        <v>0</v>
      </c>
      <c r="L93" s="82">
        <f t="shared" si="71"/>
        <v>0</v>
      </c>
      <c r="M93" s="83">
        <f t="shared" si="71"/>
        <v>0</v>
      </c>
      <c r="N93" s="82">
        <f t="shared" si="71"/>
        <v>0</v>
      </c>
      <c r="O93" s="83">
        <f t="shared" si="71"/>
        <v>0</v>
      </c>
      <c r="P93" s="82">
        <f t="shared" si="71"/>
        <v>0</v>
      </c>
      <c r="Q93" s="83">
        <f t="shared" si="71"/>
        <v>0</v>
      </c>
      <c r="R93" s="82">
        <f t="shared" si="71"/>
        <v>0</v>
      </c>
      <c r="S93" s="83">
        <f t="shared" si="71"/>
        <v>0</v>
      </c>
      <c r="T93" s="82">
        <f t="shared" si="71"/>
        <v>5.2963296435570153E-6</v>
      </c>
      <c r="U93" s="83">
        <f t="shared" si="71"/>
        <v>0</v>
      </c>
      <c r="V93" s="82">
        <f t="shared" si="71"/>
        <v>0</v>
      </c>
      <c r="W93" s="83">
        <f t="shared" si="71"/>
        <v>0</v>
      </c>
      <c r="X93" s="82">
        <f t="shared" si="71"/>
        <v>0</v>
      </c>
      <c r="Y93" s="83">
        <f t="shared" si="71"/>
        <v>0</v>
      </c>
      <c r="Z93" s="82">
        <f t="shared" si="71"/>
        <v>0</v>
      </c>
      <c r="AA93" s="82">
        <f t="shared" si="71"/>
        <v>0</v>
      </c>
      <c r="AB93" s="101">
        <f t="shared" si="71"/>
        <v>1.542730154126456E-7</v>
      </c>
      <c r="AC93" s="102">
        <f t="shared" si="71"/>
        <v>0</v>
      </c>
      <c r="AD93" s="15"/>
      <c r="AE93" s="15"/>
    </row>
    <row r="94" spans="1:31" s="8" customFormat="1" ht="14.1" thickBot="1">
      <c r="A94" s="87" t="s">
        <v>44</v>
      </c>
      <c r="B94" s="84">
        <f>B30/B31</f>
        <v>0</v>
      </c>
      <c r="C94" s="85">
        <f t="shared" ref="C94:AC94" si="72">C30/C31</f>
        <v>0</v>
      </c>
      <c r="D94" s="84">
        <f t="shared" si="72"/>
        <v>0</v>
      </c>
      <c r="E94" s="85">
        <f t="shared" si="72"/>
        <v>0</v>
      </c>
      <c r="F94" s="84">
        <f t="shared" si="72"/>
        <v>0</v>
      </c>
      <c r="G94" s="85">
        <f t="shared" si="72"/>
        <v>0</v>
      </c>
      <c r="H94" s="84">
        <f t="shared" si="72"/>
        <v>0</v>
      </c>
      <c r="I94" s="85">
        <f t="shared" si="72"/>
        <v>0</v>
      </c>
      <c r="J94" s="84">
        <f t="shared" si="72"/>
        <v>0</v>
      </c>
      <c r="K94" s="85">
        <f t="shared" si="72"/>
        <v>0</v>
      </c>
      <c r="L94" s="84">
        <f t="shared" si="72"/>
        <v>0</v>
      </c>
      <c r="M94" s="85">
        <f t="shared" si="72"/>
        <v>0</v>
      </c>
      <c r="N94" s="84">
        <f t="shared" si="72"/>
        <v>0</v>
      </c>
      <c r="O94" s="85">
        <f t="shared" si="72"/>
        <v>0</v>
      </c>
      <c r="P94" s="84">
        <f t="shared" si="72"/>
        <v>0</v>
      </c>
      <c r="Q94" s="85">
        <f t="shared" si="72"/>
        <v>0</v>
      </c>
      <c r="R94" s="84">
        <f t="shared" si="72"/>
        <v>0</v>
      </c>
      <c r="S94" s="85">
        <f t="shared" si="72"/>
        <v>0</v>
      </c>
      <c r="T94" s="84">
        <f t="shared" si="72"/>
        <v>0</v>
      </c>
      <c r="U94" s="85">
        <f t="shared" si="72"/>
        <v>0</v>
      </c>
      <c r="V94" s="84">
        <f t="shared" si="72"/>
        <v>0</v>
      </c>
      <c r="W94" s="85">
        <f t="shared" si="72"/>
        <v>0</v>
      </c>
      <c r="X94" s="84">
        <f t="shared" si="72"/>
        <v>0</v>
      </c>
      <c r="Y94" s="85">
        <f t="shared" si="72"/>
        <v>0</v>
      </c>
      <c r="Z94" s="84">
        <f t="shared" si="72"/>
        <v>0</v>
      </c>
      <c r="AA94" s="84">
        <f t="shared" si="72"/>
        <v>0</v>
      </c>
      <c r="AB94" s="103">
        <f t="shared" si="72"/>
        <v>0</v>
      </c>
      <c r="AC94" s="104">
        <f t="shared" si="72"/>
        <v>0</v>
      </c>
      <c r="AD94" s="15"/>
      <c r="AE94" s="15"/>
    </row>
    <row r="95" spans="1:31" s="8" customFormat="1" ht="15" thickTop="1" thickBot="1">
      <c r="A95" s="289" t="s">
        <v>26</v>
      </c>
      <c r="B95" s="78">
        <f>SUM(B71:B94)</f>
        <v>1</v>
      </c>
      <c r="C95" s="79">
        <f t="shared" ref="C95:AC95" si="73">SUM(C71:C94)</f>
        <v>1</v>
      </c>
      <c r="D95" s="78">
        <f t="shared" si="73"/>
        <v>1.0000000000000002</v>
      </c>
      <c r="E95" s="79">
        <f t="shared" si="73"/>
        <v>0.99999999999999989</v>
      </c>
      <c r="F95" s="78">
        <f t="shared" si="73"/>
        <v>1.0000000000000002</v>
      </c>
      <c r="G95" s="79">
        <f t="shared" si="73"/>
        <v>1</v>
      </c>
      <c r="H95" s="78">
        <f t="shared" si="73"/>
        <v>0.99999999999999989</v>
      </c>
      <c r="I95" s="79">
        <f t="shared" si="73"/>
        <v>1</v>
      </c>
      <c r="J95" s="78">
        <f t="shared" si="73"/>
        <v>0.99999999999999989</v>
      </c>
      <c r="K95" s="78">
        <f t="shared" si="73"/>
        <v>0.99999999999999989</v>
      </c>
      <c r="L95" s="78">
        <f t="shared" si="73"/>
        <v>0.99999999999999989</v>
      </c>
      <c r="M95" s="79">
        <f t="shared" si="73"/>
        <v>1.0000000000000002</v>
      </c>
      <c r="N95" s="78">
        <f t="shared" si="73"/>
        <v>1</v>
      </c>
      <c r="O95" s="79">
        <f t="shared" si="73"/>
        <v>1</v>
      </c>
      <c r="P95" s="78">
        <f t="shared" si="73"/>
        <v>1</v>
      </c>
      <c r="Q95" s="79">
        <f t="shared" si="73"/>
        <v>1.0000000000000002</v>
      </c>
      <c r="R95" s="78">
        <f t="shared" si="73"/>
        <v>0.99999999999999989</v>
      </c>
      <c r="S95" s="79">
        <f t="shared" si="73"/>
        <v>1</v>
      </c>
      <c r="T95" s="78">
        <f t="shared" si="73"/>
        <v>1</v>
      </c>
      <c r="U95" s="79">
        <f t="shared" si="73"/>
        <v>0.99999999999999989</v>
      </c>
      <c r="V95" s="78">
        <f t="shared" si="73"/>
        <v>1</v>
      </c>
      <c r="W95" s="79">
        <f t="shared" si="73"/>
        <v>1</v>
      </c>
      <c r="X95" s="78">
        <f t="shared" si="73"/>
        <v>1</v>
      </c>
      <c r="Y95" s="79">
        <f t="shared" si="73"/>
        <v>0.99999999999999978</v>
      </c>
      <c r="Z95" s="78">
        <f t="shared" si="73"/>
        <v>1</v>
      </c>
      <c r="AA95" s="78">
        <f t="shared" si="73"/>
        <v>0.99999999999999989</v>
      </c>
      <c r="AB95" s="78">
        <f t="shared" si="73"/>
        <v>0.99999999999999989</v>
      </c>
      <c r="AC95" s="80">
        <f t="shared" si="73"/>
        <v>1</v>
      </c>
      <c r="AD95" s="81"/>
    </row>
    <row r="96" spans="1:31" ht="14.1" thickTop="1"/>
  </sheetData>
  <sheetProtection algorithmName="SHA-512" hashValue="rOj+/CBn6JUk8Yo8rRdmwqvay3b0VA8nTwJ9StMVA+oQHXJEp0Ud+x3HEBhQGBIqD3eHA0nJR67vlKjY3DhnhA==" saltValue="3Zzv38KzeOvnNpKIoFdVZQ==" spinCount="100000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  <ignoredErrors>
    <ignoredError sqref="AB61:AB62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CD10E1-F7B7-49B4-80B2-F540092D4EC2}"/>
</file>

<file path=customXml/itemProps2.xml><?xml version="1.0" encoding="utf-8"?>
<ds:datastoreItem xmlns:ds="http://schemas.openxmlformats.org/officeDocument/2006/customXml" ds:itemID="{63A19C59-5756-4ECC-99C7-4D1EC6AB2D19}"/>
</file>

<file path=customXml/itemProps3.xml><?xml version="1.0" encoding="utf-8"?>
<ds:datastoreItem xmlns:ds="http://schemas.openxmlformats.org/officeDocument/2006/customXml" ds:itemID="{13E4AC3C-8615-4A02-81EE-14A9430CEE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AFCS</dc:creator>
  <cp:keywords/>
  <dc:description/>
  <cp:lastModifiedBy>Support-AFCS</cp:lastModifiedBy>
  <cp:revision/>
  <dcterms:created xsi:type="dcterms:W3CDTF">2007-01-05T06:49:01Z</dcterms:created>
  <dcterms:modified xsi:type="dcterms:W3CDTF">2020-05-07T07:15:38Z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